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cob/Dropbox/Arbejde/PhD/HappyFish/MultiOmic_Paper/MultiOmic_Final/Supplementary/"/>
    </mc:Choice>
  </mc:AlternateContent>
  <xr:revisionPtr revIDLastSave="0" documentId="13_ncr:1_{1EBDD14D-0218-5346-8F38-35E2DB09481F}" xr6:coauthVersionLast="45" xr6:coauthVersionMax="45" xr10:uidLastSave="{00000000-0000-0000-0000-000000000000}"/>
  <bookViews>
    <workbookView xWindow="0" yWindow="460" windowWidth="28800" windowHeight="17540" xr2:uid="{00000000-000D-0000-FFFF-FFFF00000000}"/>
  </bookViews>
  <sheets>
    <sheet name="Summary" sheetId="1" r:id="rId1"/>
    <sheet name="GNPS" sheetId="2" r:id="rId2"/>
    <sheet name="SIRIUS" sheetId="3" r:id="rId3"/>
    <sheet name="AU Inhouse Annotation" sheetId="4" r:id="rId4"/>
    <sheet name="Cytoscape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78" i="1" l="1"/>
  <c r="G350" i="5" l="1"/>
  <c r="F350" i="5"/>
  <c r="E350" i="5"/>
  <c r="D350" i="5"/>
  <c r="L239" i="1"/>
  <c r="M239" i="1" s="1"/>
  <c r="L240" i="1"/>
  <c r="L241" i="1"/>
  <c r="L242" i="1"/>
  <c r="L243" i="1"/>
  <c r="M243" i="1" s="1"/>
  <c r="L244" i="1"/>
  <c r="L245" i="1"/>
  <c r="L246" i="1"/>
  <c r="L247" i="1"/>
  <c r="M247" i="1" s="1"/>
  <c r="L248" i="1"/>
  <c r="L249" i="1"/>
  <c r="L250" i="1"/>
  <c r="L251" i="1"/>
  <c r="M251" i="1" s="1"/>
  <c r="L252" i="1"/>
  <c r="L253" i="1"/>
  <c r="L254" i="1"/>
  <c r="L255" i="1"/>
  <c r="M255" i="1" s="1"/>
  <c r="L256" i="1"/>
  <c r="L257" i="1"/>
  <c r="L258" i="1"/>
  <c r="L259" i="1"/>
  <c r="M259" i="1" s="1"/>
  <c r="L260" i="1"/>
  <c r="L261" i="1"/>
  <c r="L262" i="1"/>
  <c r="L263" i="1"/>
  <c r="M263" i="1" s="1"/>
  <c r="L264" i="1"/>
  <c r="L265" i="1"/>
  <c r="L266" i="1"/>
  <c r="L267" i="1"/>
  <c r="M267" i="1" s="1"/>
  <c r="L268" i="1"/>
  <c r="L269" i="1"/>
  <c r="L270" i="1"/>
  <c r="L349" i="1"/>
  <c r="M349" i="1" s="1"/>
  <c r="L350" i="1"/>
  <c r="L147" i="1"/>
  <c r="L148" i="1"/>
  <c r="L149" i="1"/>
  <c r="M149" i="1" s="1"/>
  <c r="L150" i="1"/>
  <c r="L151" i="1"/>
  <c r="L152" i="1"/>
  <c r="L153" i="1"/>
  <c r="M153" i="1" s="1"/>
  <c r="L154" i="1"/>
  <c r="L155" i="1"/>
  <c r="L156" i="1"/>
  <c r="L157" i="1"/>
  <c r="M157" i="1" s="1"/>
  <c r="L158" i="1"/>
  <c r="L159" i="1"/>
  <c r="L160" i="1"/>
  <c r="L161" i="1"/>
  <c r="M161" i="1" s="1"/>
  <c r="L162" i="1"/>
  <c r="L163" i="1"/>
  <c r="L164" i="1"/>
  <c r="L165" i="1"/>
  <c r="M165" i="1" s="1"/>
  <c r="L166" i="1"/>
  <c r="L167" i="1"/>
  <c r="L168" i="1"/>
  <c r="L169" i="1"/>
  <c r="M169" i="1" s="1"/>
  <c r="L170" i="1"/>
  <c r="L171" i="1"/>
  <c r="L172" i="1"/>
  <c r="L173" i="1"/>
  <c r="M173" i="1" s="1"/>
  <c r="L174" i="1"/>
  <c r="L175" i="1"/>
  <c r="L176" i="1"/>
  <c r="L177" i="1"/>
  <c r="M177" i="1" s="1"/>
  <c r="L178" i="1"/>
  <c r="L179" i="1"/>
  <c r="L180" i="1"/>
  <c r="L181" i="1"/>
  <c r="M181" i="1" s="1"/>
  <c r="L182" i="1"/>
  <c r="L183" i="1"/>
  <c r="L184" i="1"/>
  <c r="L185" i="1"/>
  <c r="M185" i="1" s="1"/>
  <c r="L186" i="1"/>
  <c r="L187" i="1"/>
  <c r="L188" i="1"/>
  <c r="L189" i="1"/>
  <c r="M189" i="1" s="1"/>
  <c r="L190" i="1"/>
  <c r="L191" i="1"/>
  <c r="L192" i="1"/>
  <c r="L193" i="1"/>
  <c r="M193" i="1" s="1"/>
  <c r="L194" i="1"/>
  <c r="L195" i="1"/>
  <c r="L196" i="1"/>
  <c r="L197" i="1"/>
  <c r="M197" i="1" s="1"/>
  <c r="L198" i="1"/>
  <c r="L199" i="1"/>
  <c r="L200" i="1"/>
  <c r="L201" i="1"/>
  <c r="M201" i="1" s="1"/>
  <c r="L202" i="1"/>
  <c r="L203" i="1"/>
  <c r="L204" i="1"/>
  <c r="L205" i="1"/>
  <c r="M205" i="1" s="1"/>
  <c r="L206" i="1"/>
  <c r="L207" i="1"/>
  <c r="L208" i="1"/>
  <c r="L209" i="1"/>
  <c r="M209" i="1" s="1"/>
  <c r="L210" i="1"/>
  <c r="L211" i="1"/>
  <c r="L212" i="1"/>
  <c r="L213" i="1"/>
  <c r="M213" i="1" s="1"/>
  <c r="L214" i="1"/>
  <c r="L215" i="1"/>
  <c r="L216" i="1"/>
  <c r="L217" i="1"/>
  <c r="M217" i="1" s="1"/>
  <c r="L218" i="1"/>
  <c r="L219" i="1"/>
  <c r="L220" i="1"/>
  <c r="L221" i="1"/>
  <c r="M221" i="1" s="1"/>
  <c r="L222" i="1"/>
  <c r="L223" i="1"/>
  <c r="L224" i="1"/>
  <c r="L225" i="1"/>
  <c r="M225" i="1" s="1"/>
  <c r="L226" i="1"/>
  <c r="L227" i="1"/>
  <c r="L228" i="1"/>
  <c r="L229" i="1"/>
  <c r="M229" i="1" s="1"/>
  <c r="L230" i="1"/>
  <c r="L231" i="1"/>
  <c r="L232" i="1"/>
  <c r="L233" i="1"/>
  <c r="M233" i="1" s="1"/>
  <c r="L234" i="1"/>
  <c r="L235" i="1"/>
  <c r="L236" i="1"/>
  <c r="L237" i="1"/>
  <c r="M237" i="1" s="1"/>
  <c r="L238" i="1"/>
  <c r="L12" i="1"/>
  <c r="L13" i="1"/>
  <c r="L14" i="1"/>
  <c r="M14" i="1" s="1"/>
  <c r="L15" i="1"/>
  <c r="L16" i="1"/>
  <c r="L17" i="1"/>
  <c r="L18" i="1"/>
  <c r="M18" i="1" s="1"/>
  <c r="L19" i="1"/>
  <c r="L20" i="1"/>
  <c r="L21" i="1"/>
  <c r="L22" i="1"/>
  <c r="M22" i="1" s="1"/>
  <c r="L23" i="1"/>
  <c r="L24" i="1"/>
  <c r="L25" i="1"/>
  <c r="L26" i="1"/>
  <c r="M26" i="1" s="1"/>
  <c r="L27" i="1"/>
  <c r="L28" i="1"/>
  <c r="L29" i="1"/>
  <c r="L30" i="1"/>
  <c r="M30" i="1" s="1"/>
  <c r="L31" i="1"/>
  <c r="L32" i="1"/>
  <c r="L33" i="1"/>
  <c r="L34" i="1"/>
  <c r="M34" i="1" s="1"/>
  <c r="L35" i="1"/>
  <c r="L36" i="1"/>
  <c r="L37" i="1"/>
  <c r="L38" i="1"/>
  <c r="M38" i="1" s="1"/>
  <c r="L39" i="1"/>
  <c r="L40" i="1"/>
  <c r="L41" i="1"/>
  <c r="L42" i="1"/>
  <c r="M42" i="1" s="1"/>
  <c r="L43" i="1"/>
  <c r="L44" i="1"/>
  <c r="L45" i="1"/>
  <c r="L46" i="1"/>
  <c r="M46" i="1" s="1"/>
  <c r="L47" i="1"/>
  <c r="L48" i="1"/>
  <c r="L49" i="1"/>
  <c r="L50" i="1"/>
  <c r="M50" i="1" s="1"/>
  <c r="L51" i="1"/>
  <c r="L52" i="1"/>
  <c r="L53" i="1"/>
  <c r="L54" i="1"/>
  <c r="M54" i="1" s="1"/>
  <c r="L55" i="1"/>
  <c r="L56" i="1"/>
  <c r="L57" i="1"/>
  <c r="L58" i="1"/>
  <c r="M58" i="1" s="1"/>
  <c r="L59" i="1"/>
  <c r="L60" i="1"/>
  <c r="L61" i="1"/>
  <c r="L62" i="1"/>
  <c r="M62" i="1" s="1"/>
  <c r="L63" i="1"/>
  <c r="L64" i="1"/>
  <c r="L65" i="1"/>
  <c r="L66" i="1"/>
  <c r="M66" i="1" s="1"/>
  <c r="L67" i="1"/>
  <c r="L68" i="1"/>
  <c r="L69" i="1"/>
  <c r="L70" i="1"/>
  <c r="M70" i="1" s="1"/>
  <c r="L71" i="1"/>
  <c r="L72" i="1"/>
  <c r="L73" i="1"/>
  <c r="L74" i="1"/>
  <c r="M74" i="1" s="1"/>
  <c r="L75" i="1"/>
  <c r="L76" i="1"/>
  <c r="L77" i="1"/>
  <c r="L78" i="1"/>
  <c r="M78" i="1" s="1"/>
  <c r="L79" i="1"/>
  <c r="L80" i="1"/>
  <c r="L81" i="1"/>
  <c r="L82" i="1"/>
  <c r="M82" i="1" s="1"/>
  <c r="L83" i="1"/>
  <c r="L84" i="1"/>
  <c r="L85" i="1"/>
  <c r="L86" i="1"/>
  <c r="M86" i="1" s="1"/>
  <c r="L87" i="1"/>
  <c r="L88" i="1"/>
  <c r="L89" i="1"/>
  <c r="L90" i="1"/>
  <c r="M90" i="1" s="1"/>
  <c r="L91" i="1"/>
  <c r="L92" i="1"/>
  <c r="L93" i="1"/>
  <c r="L94" i="1"/>
  <c r="M94" i="1" s="1"/>
  <c r="L95" i="1"/>
  <c r="L96" i="1"/>
  <c r="L97" i="1"/>
  <c r="L98" i="1"/>
  <c r="M98" i="1" s="1"/>
  <c r="L99" i="1"/>
  <c r="L100" i="1"/>
  <c r="L101" i="1"/>
  <c r="L271" i="1"/>
  <c r="M271" i="1" s="1"/>
  <c r="L272" i="1"/>
  <c r="L273" i="1"/>
  <c r="L274" i="1"/>
  <c r="L275" i="1"/>
  <c r="M275" i="1" s="1"/>
  <c r="L276" i="1"/>
  <c r="L277" i="1"/>
  <c r="L278" i="1"/>
  <c r="L341" i="1"/>
  <c r="M341" i="1" s="1"/>
  <c r="L316" i="1"/>
  <c r="L317" i="1"/>
  <c r="L318" i="1"/>
  <c r="L319" i="1"/>
  <c r="M319" i="1" s="1"/>
  <c r="L320" i="1"/>
  <c r="L321" i="1"/>
  <c r="L322" i="1"/>
  <c r="L323" i="1"/>
  <c r="M323" i="1" s="1"/>
  <c r="L102" i="1"/>
  <c r="L3" i="1"/>
  <c r="L103" i="1"/>
  <c r="L104" i="1"/>
  <c r="M104" i="1" s="1"/>
  <c r="L328" i="1"/>
  <c r="L329" i="1"/>
  <c r="L330" i="1"/>
  <c r="L105" i="1"/>
  <c r="M105" i="1" s="1"/>
  <c r="L331" i="1"/>
  <c r="L342" i="1"/>
  <c r="L4" i="1"/>
  <c r="L343" i="1"/>
  <c r="M343" i="1" s="1"/>
  <c r="L332" i="1"/>
  <c r="L333" i="1"/>
  <c r="L334" i="1"/>
  <c r="L335" i="1"/>
  <c r="M335" i="1" s="1"/>
  <c r="L336" i="1"/>
  <c r="L337" i="1"/>
  <c r="L106" i="1"/>
  <c r="L107" i="1"/>
  <c r="M107" i="1" s="1"/>
  <c r="L108" i="1"/>
  <c r="L109" i="1"/>
  <c r="L110" i="1"/>
  <c r="L344" i="1"/>
  <c r="M344" i="1" s="1"/>
  <c r="L111" i="1"/>
  <c r="L112" i="1"/>
  <c r="L113" i="1"/>
  <c r="L114" i="1"/>
  <c r="M114" i="1" s="1"/>
  <c r="L115" i="1"/>
  <c r="L116" i="1"/>
  <c r="L117" i="1"/>
  <c r="L118" i="1"/>
  <c r="M118" i="1" s="1"/>
  <c r="L119" i="1"/>
  <c r="L281" i="1"/>
  <c r="L120" i="1"/>
  <c r="L121" i="1"/>
  <c r="M121" i="1" s="1"/>
  <c r="L122" i="1"/>
  <c r="L123" i="1"/>
  <c r="L124" i="1"/>
  <c r="L282" i="1"/>
  <c r="M282" i="1" s="1"/>
  <c r="L125" i="1"/>
  <c r="L5" i="1"/>
  <c r="L126" i="1"/>
  <c r="L127" i="1"/>
  <c r="M127" i="1" s="1"/>
  <c r="L128" i="1"/>
  <c r="L129" i="1"/>
  <c r="L130" i="1"/>
  <c r="L131" i="1"/>
  <c r="M131" i="1" s="1"/>
  <c r="L132" i="1"/>
  <c r="L133" i="1"/>
  <c r="L134" i="1"/>
  <c r="L135" i="1"/>
  <c r="M135" i="1" s="1"/>
  <c r="L283" i="1"/>
  <c r="L284" i="1"/>
  <c r="L136" i="1"/>
  <c r="L6" i="1"/>
  <c r="M6" i="1" s="1"/>
  <c r="L285" i="1"/>
  <c r="L137" i="1"/>
  <c r="L286" i="1"/>
  <c r="L287" i="1"/>
  <c r="M287" i="1" s="1"/>
  <c r="L288" i="1"/>
  <c r="L289" i="1"/>
  <c r="L290" i="1"/>
  <c r="L138" i="1"/>
  <c r="M138" i="1" s="1"/>
  <c r="L291" i="1"/>
  <c r="L292" i="1"/>
  <c r="L139" i="1"/>
  <c r="L140" i="1"/>
  <c r="M140" i="1" s="1"/>
  <c r="L141" i="1"/>
  <c r="L293" i="1"/>
  <c r="L294" i="1"/>
  <c r="L295" i="1"/>
  <c r="M295" i="1" s="1"/>
  <c r="L296" i="1"/>
  <c r="L297" i="1"/>
  <c r="L298" i="1"/>
  <c r="L142" i="1"/>
  <c r="M142" i="1" s="1"/>
  <c r="L143" i="1"/>
  <c r="L299" i="1"/>
  <c r="L300" i="1"/>
  <c r="L301" i="1"/>
  <c r="M301" i="1" s="1"/>
  <c r="L324" i="1"/>
  <c r="L7" i="1"/>
  <c r="L302" i="1"/>
  <c r="L8" i="1"/>
  <c r="M8" i="1" s="1"/>
  <c r="L303" i="1"/>
  <c r="L304" i="1"/>
  <c r="L305" i="1"/>
  <c r="L306" i="1"/>
  <c r="M306" i="1" s="1"/>
  <c r="L307" i="1"/>
  <c r="L308" i="1"/>
  <c r="L309" i="1"/>
  <c r="L310" i="1"/>
  <c r="M310" i="1" s="1"/>
  <c r="L144" i="1"/>
  <c r="L325" i="1"/>
  <c r="L326" i="1"/>
  <c r="L311" i="1"/>
  <c r="M311" i="1" s="1"/>
  <c r="L327" i="1"/>
  <c r="L314" i="1"/>
  <c r="L315" i="1"/>
  <c r="M315" i="1" s="1"/>
  <c r="L312" i="1"/>
  <c r="M312" i="1" s="1"/>
  <c r="L9" i="1"/>
  <c r="L313" i="1"/>
  <c r="L10" i="1"/>
  <c r="M10" i="1" s="1"/>
  <c r="L345" i="1"/>
  <c r="M345" i="1" s="1"/>
  <c r="L346" i="1"/>
  <c r="L347" i="1"/>
  <c r="L348" i="1"/>
  <c r="M348" i="1" s="1"/>
  <c r="L279" i="1"/>
  <c r="M279" i="1" s="1"/>
  <c r="L280" i="1"/>
  <c r="L11" i="1"/>
  <c r="L338" i="1"/>
  <c r="M338" i="1" s="1"/>
  <c r="L339" i="1"/>
  <c r="M339" i="1" s="1"/>
  <c r="L145" i="1"/>
  <c r="L146" i="1"/>
  <c r="L340" i="1"/>
  <c r="M340" i="1" s="1"/>
  <c r="M240" i="1"/>
  <c r="M241" i="1"/>
  <c r="M242" i="1"/>
  <c r="M244" i="1"/>
  <c r="M245" i="1"/>
  <c r="M246" i="1"/>
  <c r="M248" i="1"/>
  <c r="M249" i="1"/>
  <c r="M250" i="1"/>
  <c r="M252" i="1"/>
  <c r="M253" i="1"/>
  <c r="M254" i="1"/>
  <c r="M256" i="1"/>
  <c r="M257" i="1"/>
  <c r="M258" i="1"/>
  <c r="M260" i="1"/>
  <c r="M261" i="1"/>
  <c r="M262" i="1"/>
  <c r="M264" i="1"/>
  <c r="M265" i="1"/>
  <c r="M266" i="1"/>
  <c r="M268" i="1"/>
  <c r="M269" i="1"/>
  <c r="M270" i="1"/>
  <c r="M350" i="1"/>
  <c r="M147" i="1"/>
  <c r="M148" i="1"/>
  <c r="M150" i="1"/>
  <c r="M151" i="1"/>
  <c r="M152" i="1"/>
  <c r="M154" i="1"/>
  <c r="M155" i="1"/>
  <c r="M156" i="1"/>
  <c r="M158" i="1"/>
  <c r="M159" i="1"/>
  <c r="M160" i="1"/>
  <c r="M162" i="1"/>
  <c r="M163" i="1"/>
  <c r="M164" i="1"/>
  <c r="M166" i="1"/>
  <c r="M167" i="1"/>
  <c r="M168" i="1"/>
  <c r="M170" i="1"/>
  <c r="M171" i="1"/>
  <c r="M172" i="1"/>
  <c r="M174" i="1"/>
  <c r="M175" i="1"/>
  <c r="M176" i="1"/>
  <c r="M178" i="1"/>
  <c r="M179" i="1"/>
  <c r="M180" i="1"/>
  <c r="M182" i="1"/>
  <c r="M183" i="1"/>
  <c r="M184" i="1"/>
  <c r="M186" i="1"/>
  <c r="M187" i="1"/>
  <c r="M188" i="1"/>
  <c r="M190" i="1"/>
  <c r="M191" i="1"/>
  <c r="M192" i="1"/>
  <c r="M194" i="1"/>
  <c r="M195" i="1"/>
  <c r="M196" i="1"/>
  <c r="M198" i="1"/>
  <c r="M199" i="1"/>
  <c r="M200" i="1"/>
  <c r="M202" i="1"/>
  <c r="M203" i="1"/>
  <c r="M204" i="1"/>
  <c r="M206" i="1"/>
  <c r="M207" i="1"/>
  <c r="M208" i="1"/>
  <c r="M210" i="1"/>
  <c r="M211" i="1"/>
  <c r="M212" i="1"/>
  <c r="M214" i="1"/>
  <c r="M215" i="1"/>
  <c r="M216" i="1"/>
  <c r="M218" i="1"/>
  <c r="M219" i="1"/>
  <c r="M220" i="1"/>
  <c r="M222" i="1"/>
  <c r="M223" i="1"/>
  <c r="M224" i="1"/>
  <c r="M226" i="1"/>
  <c r="M227" i="1"/>
  <c r="M228" i="1"/>
  <c r="M230" i="1"/>
  <c r="M231" i="1"/>
  <c r="M232" i="1"/>
  <c r="M234" i="1"/>
  <c r="M235" i="1"/>
  <c r="M236" i="1"/>
  <c r="M238" i="1"/>
  <c r="M12" i="1"/>
  <c r="M13" i="1"/>
  <c r="M15" i="1"/>
  <c r="M16" i="1"/>
  <c r="M17" i="1"/>
  <c r="M19" i="1"/>
  <c r="M20" i="1"/>
  <c r="M21" i="1"/>
  <c r="M23" i="1"/>
  <c r="M24" i="1"/>
  <c r="M25" i="1"/>
  <c r="M27" i="1"/>
  <c r="M28" i="1"/>
  <c r="M29" i="1"/>
  <c r="M31" i="1"/>
  <c r="M32" i="1"/>
  <c r="M33" i="1"/>
  <c r="M35" i="1"/>
  <c r="M36" i="1"/>
  <c r="M37" i="1"/>
  <c r="M39" i="1"/>
  <c r="M40" i="1"/>
  <c r="M41" i="1"/>
  <c r="M43" i="1"/>
  <c r="M44" i="1"/>
  <c r="M45" i="1"/>
  <c r="M47" i="1"/>
  <c r="M48" i="1"/>
  <c r="M49" i="1"/>
  <c r="M51" i="1"/>
  <c r="M52" i="1"/>
  <c r="M53" i="1"/>
  <c r="M55" i="1"/>
  <c r="M56" i="1"/>
  <c r="M57" i="1"/>
  <c r="M59" i="1"/>
  <c r="M60" i="1"/>
  <c r="M61" i="1"/>
  <c r="M63" i="1"/>
  <c r="M64" i="1"/>
  <c r="M65" i="1"/>
  <c r="M67" i="1"/>
  <c r="M68" i="1"/>
  <c r="M69" i="1"/>
  <c r="M71" i="1"/>
  <c r="M72" i="1"/>
  <c r="M73" i="1"/>
  <c r="M75" i="1"/>
  <c r="M76" i="1"/>
  <c r="M77" i="1"/>
  <c r="M79" i="1"/>
  <c r="M80" i="1"/>
  <c r="M81" i="1"/>
  <c r="M83" i="1"/>
  <c r="M84" i="1"/>
  <c r="M85" i="1"/>
  <c r="M87" i="1"/>
  <c r="M88" i="1"/>
  <c r="M89" i="1"/>
  <c r="M91" i="1"/>
  <c r="M92" i="1"/>
  <c r="M93" i="1"/>
  <c r="M95" i="1"/>
  <c r="M96" i="1"/>
  <c r="M97" i="1"/>
  <c r="M99" i="1"/>
  <c r="M100" i="1"/>
  <c r="M101" i="1"/>
  <c r="M272" i="1"/>
  <c r="M273" i="1"/>
  <c r="M274" i="1"/>
  <c r="M276" i="1"/>
  <c r="M277" i="1"/>
  <c r="M278" i="1"/>
  <c r="M316" i="1"/>
  <c r="M317" i="1"/>
  <c r="M318" i="1"/>
  <c r="M320" i="1"/>
  <c r="M321" i="1"/>
  <c r="M322" i="1"/>
  <c r="M102" i="1"/>
  <c r="M3" i="1"/>
  <c r="M103" i="1"/>
  <c r="M328" i="1"/>
  <c r="M329" i="1"/>
  <c r="M330" i="1"/>
  <c r="M331" i="1"/>
  <c r="M342" i="1"/>
  <c r="M4" i="1"/>
  <c r="M332" i="1"/>
  <c r="M333" i="1"/>
  <c r="M334" i="1"/>
  <c r="M336" i="1"/>
  <c r="M337" i="1"/>
  <c r="M106" i="1"/>
  <c r="M108" i="1"/>
  <c r="M109" i="1"/>
  <c r="M110" i="1"/>
  <c r="M111" i="1"/>
  <c r="M112" i="1"/>
  <c r="M113" i="1"/>
  <c r="M115" i="1"/>
  <c r="M116" i="1"/>
  <c r="M117" i="1"/>
  <c r="M119" i="1"/>
  <c r="M281" i="1"/>
  <c r="M120" i="1"/>
  <c r="M122" i="1"/>
  <c r="M123" i="1"/>
  <c r="M124" i="1"/>
  <c r="M125" i="1"/>
  <c r="M5" i="1"/>
  <c r="M126" i="1"/>
  <c r="M128" i="1"/>
  <c r="M129" i="1"/>
  <c r="M130" i="1"/>
  <c r="M132" i="1"/>
  <c r="M133" i="1"/>
  <c r="M134" i="1"/>
  <c r="M283" i="1"/>
  <c r="M284" i="1"/>
  <c r="M136" i="1"/>
  <c r="M285" i="1"/>
  <c r="M137" i="1"/>
  <c r="M286" i="1"/>
  <c r="M288" i="1"/>
  <c r="M289" i="1"/>
  <c r="M290" i="1"/>
  <c r="M291" i="1"/>
  <c r="M292" i="1"/>
  <c r="M139" i="1"/>
  <c r="M141" i="1"/>
  <c r="M293" i="1"/>
  <c r="M294" i="1"/>
  <c r="M296" i="1"/>
  <c r="M297" i="1"/>
  <c r="M298" i="1"/>
  <c r="M143" i="1"/>
  <c r="M299" i="1"/>
  <c r="M300" i="1"/>
  <c r="M324" i="1"/>
  <c r="M7" i="1"/>
  <c r="M302" i="1"/>
  <c r="M303" i="1"/>
  <c r="M304" i="1"/>
  <c r="M305" i="1"/>
  <c r="M307" i="1"/>
  <c r="M308" i="1"/>
  <c r="M309" i="1"/>
  <c r="M144" i="1"/>
  <c r="M325" i="1"/>
  <c r="M326" i="1"/>
  <c r="M327" i="1"/>
  <c r="M314" i="1"/>
  <c r="M9" i="1"/>
  <c r="M313" i="1"/>
  <c r="M346" i="1"/>
  <c r="M347" i="1"/>
  <c r="M280" i="1"/>
  <c r="M11" i="1"/>
  <c r="M145" i="1"/>
  <c r="M146" i="1"/>
  <c r="K257" i="1" l="1"/>
  <c r="K192" i="1"/>
  <c r="K206" i="1"/>
  <c r="K221" i="1"/>
  <c r="K231" i="1"/>
  <c r="K209" i="1"/>
  <c r="K216" i="1"/>
  <c r="K160" i="1"/>
  <c r="K200" i="1"/>
  <c r="K212" i="1"/>
  <c r="K201" i="1"/>
  <c r="K230" i="1"/>
  <c r="K208" i="1"/>
  <c r="K220" i="1"/>
  <c r="K213" i="1"/>
  <c r="K205" i="1"/>
  <c r="K222" i="1"/>
  <c r="K203" i="1"/>
  <c r="K276" i="1"/>
  <c r="K277" i="1"/>
  <c r="K274" i="1"/>
  <c r="K275" i="1"/>
  <c r="K273" i="1"/>
  <c r="K278" i="1"/>
  <c r="K283" i="1"/>
  <c r="K284" i="1"/>
  <c r="K286" i="1"/>
  <c r="K290" i="1"/>
  <c r="K294" i="1"/>
  <c r="K298" i="1"/>
  <c r="K300" i="1"/>
  <c r="K302" i="1"/>
  <c r="K326" i="1"/>
  <c r="K311" i="1"/>
  <c r="K327" i="1"/>
  <c r="K312" i="1"/>
  <c r="K338" i="1"/>
  <c r="K339" i="1"/>
  <c r="K243" i="1"/>
  <c r="K245" i="1"/>
  <c r="K239" i="1"/>
  <c r="K250" i="1"/>
  <c r="K247" i="1"/>
  <c r="X242" i="1"/>
  <c r="X241" i="1"/>
  <c r="X244" i="1"/>
  <c r="X240" i="1"/>
  <c r="X246" i="1"/>
  <c r="X243" i="1"/>
  <c r="X245" i="1"/>
  <c r="X239" i="1"/>
  <c r="X250" i="1"/>
  <c r="X256" i="1"/>
  <c r="X247" i="1"/>
  <c r="X249" i="1"/>
  <c r="X254" i="1"/>
  <c r="X252" i="1"/>
  <c r="X266" i="1"/>
  <c r="X258" i="1"/>
  <c r="X259" i="1"/>
  <c r="X264" i="1"/>
  <c r="X248" i="1"/>
  <c r="X261" i="1"/>
  <c r="X257" i="1"/>
  <c r="X260" i="1"/>
  <c r="X251" i="1"/>
  <c r="X253" i="1"/>
  <c r="X255" i="1"/>
  <c r="X265" i="1"/>
  <c r="X268" i="1"/>
  <c r="X263" i="1"/>
  <c r="X262" i="1"/>
  <c r="X267" i="1"/>
  <c r="X270" i="1"/>
  <c r="X269" i="1"/>
  <c r="X350" i="1"/>
  <c r="K350" i="1" s="1"/>
  <c r="X349" i="1"/>
  <c r="K349" i="1" s="1"/>
  <c r="X147" i="1"/>
  <c r="X161" i="1"/>
  <c r="X149" i="1"/>
  <c r="X153" i="1"/>
  <c r="X170" i="1"/>
  <c r="X148" i="1"/>
  <c r="X158" i="1"/>
  <c r="X150" i="1"/>
  <c r="X163" i="1"/>
  <c r="X196" i="1"/>
  <c r="X168" i="1"/>
  <c r="X193" i="1"/>
  <c r="X162" i="1"/>
  <c r="X195" i="1"/>
  <c r="X159" i="1"/>
  <c r="X157" i="1"/>
  <c r="X154" i="1"/>
  <c r="X191" i="1"/>
  <c r="X169" i="1"/>
  <c r="X165" i="1"/>
  <c r="X152" i="1"/>
  <c r="X177" i="1"/>
  <c r="X155" i="1"/>
  <c r="X166" i="1"/>
  <c r="X167" i="1"/>
  <c r="X172" i="1"/>
  <c r="X179" i="1"/>
  <c r="X182" i="1"/>
  <c r="X151" i="1"/>
  <c r="X164" i="1"/>
  <c r="X174" i="1"/>
  <c r="X180" i="1"/>
  <c r="X156" i="1"/>
  <c r="X192" i="1"/>
  <c r="X178" i="1"/>
  <c r="X206" i="1"/>
  <c r="X221" i="1"/>
  <c r="X226" i="1"/>
  <c r="X231" i="1"/>
  <c r="X194" i="1"/>
  <c r="X209" i="1"/>
  <c r="X217" i="1"/>
  <c r="X216" i="1"/>
  <c r="X160" i="1"/>
  <c r="X200" i="1"/>
  <c r="X202" i="1"/>
  <c r="X223" i="1"/>
  <c r="X215" i="1"/>
  <c r="X211" i="1"/>
  <c r="X212" i="1"/>
  <c r="X224" i="1"/>
  <c r="X201" i="1"/>
  <c r="X230" i="1"/>
  <c r="X208" i="1"/>
  <c r="X219" i="1"/>
  <c r="X220" i="1"/>
  <c r="X197" i="1"/>
  <c r="X228" i="1"/>
  <c r="X213" i="1"/>
  <c r="X207" i="1"/>
  <c r="X198" i="1"/>
  <c r="X199" i="1"/>
  <c r="X205" i="1"/>
  <c r="X222" i="1"/>
  <c r="X203" i="1"/>
  <c r="X235" i="1"/>
  <c r="X218" i="1"/>
  <c r="X204" i="1"/>
  <c r="X189" i="1"/>
  <c r="X210" i="1"/>
  <c r="X176" i="1"/>
  <c r="X186" i="1"/>
  <c r="X185" i="1"/>
  <c r="X181" i="1"/>
  <c r="X173" i="1"/>
  <c r="X175" i="1"/>
  <c r="X184" i="1"/>
  <c r="X214" i="1"/>
  <c r="X190" i="1"/>
  <c r="X236" i="1"/>
  <c r="X171" i="1"/>
  <c r="X187" i="1"/>
  <c r="X234" i="1"/>
  <c r="X233" i="1"/>
  <c r="X232" i="1"/>
  <c r="X227" i="1"/>
  <c r="X188" i="1"/>
  <c r="X225" i="1"/>
  <c r="X237" i="1"/>
  <c r="X238" i="1"/>
  <c r="X183" i="1"/>
  <c r="X229" i="1"/>
  <c r="X12" i="1"/>
  <c r="X16" i="1"/>
  <c r="X13" i="1"/>
  <c r="X33" i="1"/>
  <c r="X26" i="1"/>
  <c r="X35" i="1"/>
  <c r="X21" i="1"/>
  <c r="X17" i="1"/>
  <c r="X29" i="1"/>
  <c r="X20" i="1"/>
  <c r="X36" i="1"/>
  <c r="X15" i="1"/>
  <c r="X27" i="1"/>
  <c r="X24" i="1"/>
  <c r="X23" i="1"/>
  <c r="X39" i="1"/>
  <c r="X31" i="1"/>
  <c r="X30" i="1"/>
  <c r="X38" i="1"/>
  <c r="X14" i="1"/>
  <c r="X25" i="1"/>
  <c r="X22" i="1"/>
  <c r="X37" i="1"/>
  <c r="X34" i="1"/>
  <c r="X45" i="1"/>
  <c r="X56" i="1"/>
  <c r="X43" i="1"/>
  <c r="X18" i="1"/>
  <c r="X32" i="1"/>
  <c r="X53" i="1"/>
  <c r="X57" i="1"/>
  <c r="X41" i="1"/>
  <c r="X44" i="1"/>
  <c r="X58" i="1"/>
  <c r="X28" i="1"/>
  <c r="X47" i="1"/>
  <c r="X54" i="1"/>
  <c r="X60" i="1"/>
  <c r="X40" i="1"/>
  <c r="X52" i="1"/>
  <c r="X50" i="1"/>
  <c r="X48" i="1"/>
  <c r="X46" i="1"/>
  <c r="X59" i="1"/>
  <c r="X19" i="1"/>
  <c r="X51" i="1"/>
  <c r="X49" i="1"/>
  <c r="X62" i="1"/>
  <c r="X63" i="1"/>
  <c r="X71" i="1"/>
  <c r="X88" i="1"/>
  <c r="X80" i="1"/>
  <c r="X65" i="1"/>
  <c r="X79" i="1"/>
  <c r="X69" i="1"/>
  <c r="X86" i="1"/>
  <c r="X67" i="1"/>
  <c r="X83" i="1"/>
  <c r="X78" i="1"/>
  <c r="X68" i="1"/>
  <c r="X61" i="1"/>
  <c r="X70" i="1"/>
  <c r="X77" i="1"/>
  <c r="X64" i="1"/>
  <c r="X73" i="1"/>
  <c r="X66" i="1"/>
  <c r="X76" i="1"/>
  <c r="X72" i="1"/>
  <c r="X92" i="1"/>
  <c r="X87" i="1"/>
  <c r="X81" i="1"/>
  <c r="X85" i="1"/>
  <c r="X95" i="1"/>
  <c r="X96" i="1"/>
  <c r="X94" i="1"/>
  <c r="X74" i="1"/>
  <c r="X84" i="1"/>
  <c r="X91" i="1"/>
  <c r="X89" i="1"/>
  <c r="X93" i="1"/>
  <c r="X90" i="1"/>
  <c r="X75" i="1"/>
  <c r="X42" i="1"/>
  <c r="X82" i="1"/>
  <c r="X55" i="1"/>
  <c r="X97" i="1"/>
  <c r="X98" i="1"/>
  <c r="X99" i="1"/>
  <c r="X100" i="1"/>
  <c r="X101" i="1"/>
  <c r="X272" i="1"/>
  <c r="X276" i="1"/>
  <c r="X277" i="1"/>
  <c r="X274" i="1"/>
  <c r="X271" i="1"/>
  <c r="X275" i="1"/>
  <c r="X273" i="1"/>
  <c r="X278" i="1"/>
  <c r="X341" i="1"/>
  <c r="K341" i="1" s="1"/>
  <c r="X320" i="1"/>
  <c r="K320" i="1" s="1"/>
  <c r="X317" i="1"/>
  <c r="K317" i="1" s="1"/>
  <c r="X319" i="1"/>
  <c r="K319" i="1" s="1"/>
  <c r="X321" i="1"/>
  <c r="K321" i="1" s="1"/>
  <c r="X323" i="1"/>
  <c r="K323" i="1" s="1"/>
  <c r="X318" i="1"/>
  <c r="K318" i="1" s="1"/>
  <c r="X322" i="1"/>
  <c r="K322" i="1" s="1"/>
  <c r="X316" i="1"/>
  <c r="K316" i="1" s="1"/>
  <c r="X102" i="1"/>
  <c r="X3" i="1"/>
  <c r="K3" i="1" s="1"/>
  <c r="X103" i="1"/>
  <c r="X104" i="1"/>
  <c r="X329" i="1"/>
  <c r="K329" i="1" s="1"/>
  <c r="X330" i="1"/>
  <c r="K330" i="1" s="1"/>
  <c r="X331" i="1"/>
  <c r="K331" i="1" s="1"/>
  <c r="X328" i="1"/>
  <c r="K328" i="1" s="1"/>
  <c r="X105" i="1"/>
  <c r="X342" i="1"/>
  <c r="K342" i="1" s="1"/>
  <c r="X4" i="1"/>
  <c r="K4" i="1" s="1"/>
  <c r="X343" i="1"/>
  <c r="K343" i="1" s="1"/>
  <c r="X333" i="1"/>
  <c r="K333" i="1" s="1"/>
  <c r="X335" i="1"/>
  <c r="K335" i="1" s="1"/>
  <c r="X334" i="1"/>
  <c r="K334" i="1" s="1"/>
  <c r="X336" i="1"/>
  <c r="K336" i="1" s="1"/>
  <c r="X337" i="1"/>
  <c r="K337" i="1" s="1"/>
  <c r="X332" i="1"/>
  <c r="K332" i="1" s="1"/>
  <c r="X106" i="1"/>
  <c r="X109" i="1"/>
  <c r="X107" i="1"/>
  <c r="X108" i="1"/>
  <c r="X110" i="1"/>
  <c r="X344" i="1"/>
  <c r="K344" i="1" s="1"/>
  <c r="X111" i="1"/>
  <c r="X112" i="1"/>
  <c r="X113" i="1"/>
  <c r="X114" i="1"/>
  <c r="X115" i="1"/>
  <c r="X116" i="1"/>
  <c r="X117" i="1"/>
  <c r="X118" i="1"/>
  <c r="X119" i="1"/>
  <c r="X281" i="1"/>
  <c r="K281" i="1" s="1"/>
  <c r="X120" i="1"/>
  <c r="X122" i="1"/>
  <c r="X123" i="1"/>
  <c r="X121" i="1"/>
  <c r="X282" i="1"/>
  <c r="K282" i="1" s="1"/>
  <c r="X124" i="1"/>
  <c r="X5" i="1"/>
  <c r="K5" i="1" s="1"/>
  <c r="X125" i="1"/>
  <c r="X126" i="1"/>
  <c r="X127" i="1"/>
  <c r="X128" i="1"/>
  <c r="X131" i="1"/>
  <c r="X133" i="1"/>
  <c r="X132" i="1"/>
  <c r="X134" i="1"/>
  <c r="X129" i="1"/>
  <c r="X130" i="1"/>
  <c r="X283" i="1"/>
  <c r="X284" i="1"/>
  <c r="X136" i="1"/>
  <c r="X6" i="1"/>
  <c r="K6" i="1" s="1"/>
  <c r="X135" i="1"/>
  <c r="X285" i="1"/>
  <c r="K285" i="1" s="1"/>
  <c r="X286" i="1"/>
  <c r="X287" i="1"/>
  <c r="X289" i="1"/>
  <c r="X290" i="1"/>
  <c r="X288" i="1"/>
  <c r="K288" i="1" s="1"/>
  <c r="X137" i="1"/>
  <c r="X291" i="1"/>
  <c r="K291" i="1" s="1"/>
  <c r="X292" i="1"/>
  <c r="K292" i="1" s="1"/>
  <c r="X138" i="1"/>
  <c r="X139" i="1"/>
  <c r="X140" i="1"/>
  <c r="X141" i="1"/>
  <c r="X295" i="1"/>
  <c r="K295" i="1" s="1"/>
  <c r="X294" i="1"/>
  <c r="X293" i="1"/>
  <c r="K293" i="1" s="1"/>
  <c r="X296" i="1"/>
  <c r="K296" i="1" s="1"/>
  <c r="X298" i="1"/>
  <c r="X297" i="1"/>
  <c r="K297" i="1" s="1"/>
  <c r="X142" i="1"/>
  <c r="X143" i="1"/>
  <c r="X299" i="1"/>
  <c r="K299" i="1" s="1"/>
  <c r="X300" i="1"/>
  <c r="X301" i="1"/>
  <c r="K301" i="1" s="1"/>
  <c r="X324" i="1"/>
  <c r="X7" i="1"/>
  <c r="K7" i="1" s="1"/>
  <c r="X302" i="1"/>
  <c r="X8" i="1"/>
  <c r="K8" i="1" s="1"/>
  <c r="X303" i="1"/>
  <c r="X304" i="1"/>
  <c r="K304" i="1" s="1"/>
  <c r="X306" i="1"/>
  <c r="K306" i="1" s="1"/>
  <c r="X305" i="1"/>
  <c r="K305" i="1" s="1"/>
  <c r="X308" i="1"/>
  <c r="K308" i="1" s="1"/>
  <c r="X309" i="1"/>
  <c r="K309" i="1" s="1"/>
  <c r="X307" i="1"/>
  <c r="K307" i="1" s="1"/>
  <c r="X310" i="1"/>
  <c r="K310" i="1" s="1"/>
  <c r="X325" i="1"/>
  <c r="X326" i="1"/>
  <c r="X311" i="1"/>
  <c r="X327" i="1"/>
  <c r="X144" i="1"/>
  <c r="X315" i="1"/>
  <c r="X314" i="1"/>
  <c r="X312" i="1"/>
  <c r="X9" i="1"/>
  <c r="K9" i="1" s="1"/>
  <c r="X313" i="1"/>
  <c r="K313" i="1" s="1"/>
  <c r="X10" i="1"/>
  <c r="K10" i="1" s="1"/>
  <c r="X345" i="1"/>
  <c r="X346" i="1"/>
  <c r="X348" i="1"/>
  <c r="X347" i="1"/>
  <c r="X11" i="1"/>
  <c r="K11" i="1" s="1"/>
  <c r="X338" i="1"/>
  <c r="X339" i="1"/>
  <c r="X145" i="1"/>
  <c r="X146" i="1"/>
  <c r="X340" i="1"/>
  <c r="K340" i="1" s="1"/>
  <c r="G351" i="1" l="1"/>
  <c r="F351" i="1"/>
  <c r="E351" i="1"/>
  <c r="D351" i="1"/>
  <c r="C49" i="4"/>
  <c r="C48" i="4"/>
  <c r="C47" i="4"/>
  <c r="C46" i="4"/>
  <c r="C45" i="4"/>
  <c r="C44" i="4"/>
  <c r="C43" i="4"/>
  <c r="C42" i="4"/>
  <c r="C41" i="4"/>
  <c r="C40" i="4"/>
  <c r="C39" i="4"/>
  <c r="C38" i="4"/>
  <c r="C37" i="4"/>
  <c r="C36" i="4"/>
  <c r="C35" i="4"/>
  <c r="C34" i="4"/>
  <c r="C33" i="4"/>
  <c r="C32" i="4"/>
  <c r="C31" i="4"/>
  <c r="C30" i="4"/>
  <c r="C29" i="4"/>
  <c r="C28" i="4"/>
  <c r="C27" i="4"/>
  <c r="C26" i="4"/>
  <c r="C25" i="4"/>
  <c r="C24" i="4"/>
  <c r="C23" i="4"/>
  <c r="C22" i="4"/>
  <c r="C21" i="4"/>
  <c r="C20" i="4"/>
  <c r="C19" i="4"/>
  <c r="C18" i="4"/>
  <c r="C17" i="4"/>
  <c r="C16" i="4"/>
  <c r="C15" i="4"/>
  <c r="C14" i="4"/>
  <c r="C13" i="4"/>
  <c r="C12" i="4"/>
  <c r="C11" i="4"/>
  <c r="C10" i="4"/>
  <c r="C9" i="4"/>
  <c r="C8" i="4"/>
  <c r="C7" i="4"/>
  <c r="C6" i="4"/>
  <c r="C5" i="4"/>
  <c r="C4" i="4"/>
  <c r="C3" i="4"/>
  <c r="C2" i="4"/>
</calcChain>
</file>

<file path=xl/sharedStrings.xml><?xml version="1.0" encoding="utf-8"?>
<sst xmlns="http://schemas.openxmlformats.org/spreadsheetml/2006/main" count="20572" uniqueCount="2227">
  <si>
    <t>Precursor Mass</t>
  </si>
  <si>
    <t>RT (seconds)</t>
  </si>
  <si>
    <t>ID</t>
  </si>
  <si>
    <t>CF_kingdom</t>
  </si>
  <si>
    <t>CF_kingdom_score</t>
  </si>
  <si>
    <t>Organic compounds</t>
  </si>
  <si>
    <t>no matches</t>
  </si>
  <si>
    <t>CF_MFramework</t>
  </si>
  <si>
    <t>CF_MFramework_score</t>
  </si>
  <si>
    <t>Aliphatic acyclic compounds</t>
  </si>
  <si>
    <t>Aromatic heteropolycyclic compounds</t>
  </si>
  <si>
    <t>Aliphatic homopolycyclic compounds</t>
  </si>
  <si>
    <t>Aromatic heteromonocyclic compounds</t>
  </si>
  <si>
    <t>CF_superclass</t>
  </si>
  <si>
    <t>CF_superclass_score</t>
  </si>
  <si>
    <t>Lipids and lipid-like molecules</t>
  </si>
  <si>
    <t>Benzenoids</t>
  </si>
  <si>
    <t>Organoheterocyclic compounds</t>
  </si>
  <si>
    <t>Organic acids and derivatives</t>
  </si>
  <si>
    <t>CF_class</t>
  </si>
  <si>
    <t>CF_class_score</t>
  </si>
  <si>
    <t>Fatty Acyls</t>
  </si>
  <si>
    <t>Prenol lipids</t>
  </si>
  <si>
    <t>Benzene and substituted derivatives</t>
  </si>
  <si>
    <t>Organooxygen compounds</t>
  </si>
  <si>
    <t>Naphthothiazoles</t>
  </si>
  <si>
    <t>Carboxylic acids and derivatives</t>
  </si>
  <si>
    <t>CF_subclass</t>
  </si>
  <si>
    <t>CF_subclass_score</t>
  </si>
  <si>
    <t>Fatty acids and conjugates</t>
  </si>
  <si>
    <t>Monoterpenoids</t>
  </si>
  <si>
    <t>Triterpenoids</t>
  </si>
  <si>
    <t>Amino acids, peptides, and analogues</t>
  </si>
  <si>
    <t>CF_Dparent</t>
  </si>
  <si>
    <t>CF_Dparent_score</t>
  </si>
  <si>
    <t>Medium-chain fatty acids</t>
  </si>
  <si>
    <t>Menthane monoterpenoids</t>
  </si>
  <si>
    <t>Phenylpropanes</t>
  </si>
  <si>
    <t>Sesquiterpenoids</t>
  </si>
  <si>
    <t>Diterpenoids</t>
  </si>
  <si>
    <t>Dipeptides</t>
  </si>
  <si>
    <t>Stilbenes</t>
  </si>
  <si>
    <t>L-alpha-amino acids</t>
  </si>
  <si>
    <t>Compound_Name</t>
  </si>
  <si>
    <t>MoNA:650968 [(Z)-Phenyl-NNO-azoxy]benzene</t>
  </si>
  <si>
    <t>ConsensusID</t>
  </si>
  <si>
    <t>ConsensusScore.NAPH</t>
  </si>
  <si>
    <t>ConsensusSMILES.NAPH</t>
  </si>
  <si>
    <t>GNPSLinkout_Cluster</t>
  </si>
  <si>
    <t>GNPSLinkout_Network</t>
  </si>
  <si>
    <t>CHEBI:94003</t>
  </si>
  <si>
    <t>CC(C)(C(=N)N)N=NC(C)(C)C(=N)N</t>
  </si>
  <si>
    <t>https://gnps.ucsd.edu//ProteoSAFe/result.jsp?task=afb39ec5e61c4c6b9414cdce65b1993b&amp;view=cluster_details&amp;protein=14259&amp;show=true</t>
  </si>
  <si>
    <t>https://gnps.ucsd.edu/ProteoSAFe/result.jsp?view=network_displayer&amp;componentindex=100&amp;task=afb39ec5e61c4c6b9414cdce65b1993b&amp;show=true</t>
  </si>
  <si>
    <t>SN00127763</t>
  </si>
  <si>
    <t>C[C@@]12C[C@@H](C[C@@](O1)(C=C2)C[NH+](C)C)O</t>
  </si>
  <si>
    <t>https://gnps.ucsd.edu//ProteoSAFe/result.jsp?task=afb39ec5e61c4c6b9414cdce65b1993b&amp;view=cluster_details&amp;protein=14258&amp;show=true</t>
  </si>
  <si>
    <t>CHEBI:82231</t>
  </si>
  <si>
    <t>CN(C)C(=NC1CCCCCCC1)O</t>
  </si>
  <si>
    <t>https://gnps.ucsd.edu//ProteoSAFe/result.jsp?task=afb39ec5e61c4c6b9414cdce65b1993b&amp;view=cluster_details&amp;protein=14276&amp;show=true</t>
  </si>
  <si>
    <t>FDB011234,CCMSLIB00000579076,CCMSLIB00004699979,FDB013772,FDB011745,CHEBI:79272,CHEBI:79228,FDB019656,SN00282536,SN00300227</t>
  </si>
  <si>
    <t>1,0.944,0.927,0.92,0.916,0.913,0.913,0.901,0.9,0.9</t>
  </si>
  <si>
    <t>CC(C)(O)C(O)CCC(=C)C(O)CO,OCCOCC(CCCC)CC(=O)O,CCCCCC(O)CC(O)CC(=O)O,C\C(C(O)CO)=C/CC(O)C(C)(C)O,C\C(CO)=C/CCC(C)(O)C(O)CO,C(CCC[C@H](CC(=O)O)O)CCCO,C[C@H](CCCCC[C@H](CC(=O)O)O)O,CC(O)(CO)C1CCC(C)(O)C(O)C1,[C@]1([C@@H]([C@@H]([C@@H](C[C@@H]1O)C(C)C)O)O)(O)C,[C@@]1([C@H]([C@H]([C@@H]([C@@H](C1)O)C(C)C)O)O)(O)C</t>
  </si>
  <si>
    <t>https://gnps.ucsd.edu//ProteoSAFe/result.jsp?task=afb39ec5e61c4c6b9414cdce65b1993b&amp;view=cluster_details&amp;protein=19396&amp;show=true</t>
  </si>
  <si>
    <t>https://gnps.ucsd.edu/ProteoSAFe/result.jsp?view=network_displayer&amp;componentindex=8&amp;task=afb39ec5e61c4c6b9414cdce65b1993b&amp;show=true</t>
  </si>
  <si>
    <t>SN00268643,CHEBI:38376,SN00351003,CHEBI:38378,SN00348524,FDB009341,SN00227131,FDB022260,FDB016331,FDB000744</t>
  </si>
  <si>
    <t>1,1,0.993,0.99,0.97,0.96,0.941,0.93,0.905,0.847</t>
  </si>
  <si>
    <t>C(=O)(O)CCCCCC/C=C/CCC,CC/C=C/CCCCCCCC(=O)O,C(=O)(O)CCCCC/C=C/CCCC,C/C=C/CCCCCCCCC(=O)O,C(C(=O)O)C/C=C/CCCCCCC,OC(=O)CCCCCCCCCC=C,[C@H](CCCC/C=C/CCC(=O)C)(O)C,[H]OC(=O)C([H])([H])C([H])([H])C([H])([H])C([H])=C([H])C([H])([H])C([H])([H])C([H])([H])C([H])([H])C([H])([H])C([H])([H])[H],COC(=O)CCCCCCC\C=C\C,COC(=O)CCCCCCCCC=C</t>
  </si>
  <si>
    <t>https://gnps.ucsd.edu//ProteoSAFe/result.jsp?task=afb39ec5e61c4c6b9414cdce65b1993b&amp;view=cluster_details&amp;protein=14253&amp;show=true</t>
  </si>
  <si>
    <t>SN00237107,FDB015577,FDB005460,SN00036053,SN00374192,SN00136721,SN00119769,SN00396988,SN00066998,CHEBI:9173</t>
  </si>
  <si>
    <t>1,0.969,0.968,0.886,0.881,0.865,0.819,0.184,0.183,0.172</t>
  </si>
  <si>
    <t>c12c(c(ccc1ccc(c2)C)C)C(C)C,CC(C)C1=CC2=C(C)C=CC2=C(C)C=C1,CC(C)C1=CC=C(C)C2=C1C=C(C)C=C2,Cc1cc(cc(c1)[C@H]1C(=CC=C1C)C)C,c12c(cc(c1)C(C)C)c(cccc2C)C,Cc1ccc(c2c(ccc(c1C2)C)C)C,C1Cc2c3c(c4c(c2C1)CCC4)CCC3,[C@H]12[C@@H](CCN1CCC[C@@H]2N)OC(=O)C,CC(C)[C@H]1C(=O)N[C@H](C(=O)N1)C(C)C,CC(=O)O[C@H]1CCN2C[C@H](CCC12)N</t>
  </si>
  <si>
    <t>https://gnps.ucsd.edu//ProteoSAFe/result.jsp?task=afb39ec5e61c4c6b9414cdce65b1993b&amp;view=cluster_details&amp;protein=14252&amp;show=true</t>
  </si>
  <si>
    <t>SN00360520,FDB005460,FDB015577,SN00237107,SN00036053,SN00374192,SN00136721,SN00119769</t>
  </si>
  <si>
    <t>1,0.126,0.124,0.122,0.082,0.07,0.058,0.028</t>
  </si>
  <si>
    <t>[C@@H]1(C(=O)NCCC(=N)N)C[C@@H](CC1)N,CC(C)C1=CC=C(C)C2=C1C=C(C)C=C2,CC(C)C1=CC2=C(C)C=CC2=C(C)C=C1,c12c(c(ccc1ccc(c2)C)C)C(C)C,Cc1cc(cc(c1)[C@H]1C(=CC=C1C)C)C,c12c(cc(c1)C(C)C)c(cccc2C)C,Cc1ccc(c2c(ccc(c1C2)C)C)C,C1Cc2c3c(c4c(c2C1)CCC4)CCC3</t>
  </si>
  <si>
    <t>https://gnps.ucsd.edu//ProteoSAFe/result.jsp?task=afb39ec5e61c4c6b9414cdce65b1993b&amp;view=cluster_details&amp;protein=14251&amp;show=true</t>
  </si>
  <si>
    <t>DB00382,SN00116965,SN00118691,CHEBI:79659,DB11889,SN00296088,SN00118292,SN00117463,SN00120735,CHEBI:32506</t>
  </si>
  <si>
    <t>1,0.552,0.534,0.489,0.489,0.029,0.017,0.016,0.016,0.016</t>
  </si>
  <si>
    <t>C1CCC2=NC3=CC=CC=C3C(=C2C1)N,CN(C)c1ccc(cc1)c1ccncc1,Cc1ccc2n1ccn1c2c(c(c1)C)C,CN(Cc1ccccc1)c1ccccn1,C1=CC=C(C=C1)C(CC2=CC=CC=N2)N,[C@@H]12[C@H](C(=NC=C2)CC)Nc2c1cccc2,c1ccc(c(c1)Cc1ccccc1N)N,c1cc(cc(c1)N)Cc1cccc(c1)N,c1cc(cc(c1)N)Cc1ccc(cc1)N,c1cc(ccc1Cc1ccc(cc1)N)N</t>
  </si>
  <si>
    <t>https://gnps.ucsd.edu//ProteoSAFe/result.jsp?task=afb39ec5e61c4c6b9414cdce65b1993b&amp;view=cluster_details&amp;protein=14250&amp;show=true</t>
  </si>
  <si>
    <t>FDB015602,SN00295750,SN00346982,SN00307944,SN00093934,SN00396230,SN00160770,SN00129517,FDB013903,SN00362750</t>
  </si>
  <si>
    <t>1,0.972,0.969,0.942,0.916,0.906,0.905,0.856,0.841,0.837</t>
  </si>
  <si>
    <t>CC1(C)C2CC1C(COC=O)=CC2,c1(ccc(cc1)OC)CC[C@@H](O)C,C1(=CC[C@H](CC1)C(=C)C)C(=O)OC,[C@@H]1(/C(=C/C(=O)O)/C)CCC(=CC1)C,CC1=CC(=O)[C@H](C(C1)(C)C)C(=O)C,C(=O)(/C=C\C=C\C=C/CCC)OC,CC(=C)[C@@H]1CCC(=CC1)OC(=O)C,CC1=C(C(=O)[C@H](CC1)C(C)C)C=O,CC12CCCC(C)(C)C1=CC(=O)O2,C(c1cc(c(cc1)C)OC)(O)(C)C</t>
  </si>
  <si>
    <t>https://gnps.ucsd.edu//ProteoSAFe/result.jsp?task=afb39ec5e61c4c6b9414cdce65b1993b&amp;view=cluster_details&amp;protein=4147&amp;show=true</t>
  </si>
  <si>
    <t>https://gnps.ucsd.edu/ProteoSAFe/result.jsp?view=network_displayer&amp;componentindex=224&amp;task=afb39ec5e61c4c6b9414cdce65b1993b&amp;show=true</t>
  </si>
  <si>
    <t>SN00268643,CHEBI:38376,CHEBI:38378,SN00351003,SN00288380,FDB009341,FDB016331,FDB022260,FDB000744,SN00227131</t>
  </si>
  <si>
    <t>1,1,0.996,0.994,0.981,0.98,0.958,0.939,0.931,0.929</t>
  </si>
  <si>
    <t>C(=O)(O)CCCCCC/C=C/CCC,CC/C=C/CCCCCCCC(=O)O,C/C=C/CCCCCCCCC(=O)O,C(=O)(O)CCCCC/C=C/CCCC,C(=C\CC/C(=C/CO)/C)(/CCCO)\C,OC(=O)CCCCCCCCCC=C,COC(=O)CCCCCCC\C=C\C,[H]OC(=O)C([H])([H])C([H])([H])C([H])([H])C([H])=C([H])C([H])([H])C([H])([H])C([H])([H])C([H])([H])C([H])([H])C([H])([H])[H],COC(=O)CCCCCCCCC=C,[C@H](CCCC/C=C/CCC(=O)C)(O)C</t>
  </si>
  <si>
    <t>https://gnps.ucsd.edu//ProteoSAFe/result.jsp?task=afb39ec5e61c4c6b9414cdce65b1993b&amp;view=cluster_details&amp;protein=14249&amp;show=true</t>
  </si>
  <si>
    <t>SN00360520,SN00127763</t>
  </si>
  <si>
    <t>1,0.981</t>
  </si>
  <si>
    <t>[C@@H]1(C(=O)NCCC(=N)N)C[C@@H](CC1)N,C[C@@]12C[C@@H](C[C@@](O1)(C=C2)C[NH+](C)C)O</t>
  </si>
  <si>
    <t>https://gnps.ucsd.edu//ProteoSAFe/result.jsp?task=afb39ec5e61c4c6b9414cdce65b1993b&amp;view=cluster_details&amp;protein=14248&amp;show=true</t>
  </si>
  <si>
    <t>https://gnps.ucsd.edu//ProteoSAFe/result.jsp?task=afb39ec5e61c4c6b9414cdce65b1993b&amp;view=cluster_details&amp;protein=14247&amp;show=true</t>
  </si>
  <si>
    <t>1,0.739</t>
  </si>
  <si>
    <t>https://gnps.ucsd.edu//ProteoSAFe/result.jsp?task=afb39ec5e61c4c6b9414cdce65b1993b&amp;view=cluster_details&amp;protein=14246&amp;show=true</t>
  </si>
  <si>
    <t>SN00268643,CHEBI:38376,CHEBI:38378,SN00351003,FDB009341,CHEBI:87338,FDB016331,SN00288380,FDB000744,FDB022260</t>
  </si>
  <si>
    <t>1,1,0.998,0.996,0.993,0.991,0.985,0.981,0.979,0.974</t>
  </si>
  <si>
    <t>C(=O)(O)CCCCCC/C=C/CCC,CC/C=C/CCCCCCCC(=O)O,C/C=C/CCCCCCCCC(=O)O,C(=O)(O)CCCCC/C=C/CCCC,OC(=O)CCCCCCCCCC=C,C=CCCCCCCCC(=O)OCC,COC(=O)CCCCCCC\C=C\C,C(=C\CC/C(=C/CO)/C)(/CCCO)\C,COC(=O)CCCCCCCCC=C,[H]OC(=O)C([H])([H])C([H])([H])C([H])([H])C([H])=C([H])C([H])([H])C([H])([H])C([H])([H])C([H])([H])C([H])([H])C([H])([H])[H]</t>
  </si>
  <si>
    <t>https://gnps.ucsd.edu//ProteoSAFe/result.jsp?task=afb39ec5e61c4c6b9414cdce65b1993b&amp;view=cluster_details&amp;protein=14245&amp;show=true</t>
  </si>
  <si>
    <t>https://gnps.ucsd.edu//ProteoSAFe/result.jsp?task=afb39ec5e61c4c6b9414cdce65b1993b&amp;view=cluster_details&amp;protein=14243&amp;show=true</t>
  </si>
  <si>
    <t>1,0.523</t>
  </si>
  <si>
    <t>https://gnps.ucsd.edu//ProteoSAFe/result.jsp?task=afb39ec5e61c4c6b9414cdce65b1993b&amp;view=cluster_details&amp;protein=14242&amp;show=true</t>
  </si>
  <si>
    <t>https://gnps.ucsd.edu//ProteoSAFe/result.jsp?task=afb39ec5e61c4c6b9414cdce65b1993b&amp;view=cluster_details&amp;protein=14271&amp;show=true</t>
  </si>
  <si>
    <t>SN00287179,SN00336049,SN00311439,SN00307663,SN00392128,SN00158123,SN00398202,SN00312213,SN00297715,SN00327028</t>
  </si>
  <si>
    <t>1,0.908,0.838,0.794,0.768,0.639,0.612,0.581,0.563,0.546</t>
  </si>
  <si>
    <t>[C@@H]1([C@@H]([C@@H](C=O)C)CC[C@@H]1C)C(=O)OC,O1[C@H]([C@@H](CC(=O)O)C)CC[C@@]1(C=C)C,C1(=C(C(=O)[C@@H](CC1(C)C)O)C)CCO,[C@@]1([C@H](CC(=O)O1)O)(CCC=C(C)C)C,C(=O)(/C=C/CCCCCC(=O)C)OC,C[C@@]12CCCC([C@@]1(CC(=O)O2)O)(C)C,[C@]12(OC([C@@H](CC1)CC2)(C)C)C(=O)OC,[C@H]12[C@@H](C(=O)O[C@H](C[C@H](O1)CC2)CC)C,C(=C\CC/C(=C/CO)/C)(/C(=O)OC)\C,[C@H](C(=O)/C=C/C=C/C)([C@@H](CCO)O)C</t>
  </si>
  <si>
    <t>https://gnps.ucsd.edu//ProteoSAFe/result.jsp?task=afb39ec5e61c4c6b9414cdce65b1993b&amp;view=cluster_details&amp;protein=14241&amp;show=true</t>
  </si>
  <si>
    <t>SN00295750,SN00346982,SN00307015,SN00396230,FDB015602,SN00160770,SN00371157,SN00307944,SN00362750,SN00346859</t>
  </si>
  <si>
    <t>1,0.968,0.933,0.933,0.93,0.928,0.844,0.837,0.781,0.767</t>
  </si>
  <si>
    <t>c1(ccc(cc1)OC)CC[C@@H](O)C,C1(=CC[C@H](CC1)C(=C)C)C(=O)OC,C(=O)(C/C=C/C=C/C=C\CC)OC,C(=O)(/C=C\C=C\C=C/CCC)OC,CC1(C)C2CC1C(COC=O)=CC2,CC(=C)[C@@H]1CCC(=CC1)OC(=O)C,c1(ccc(cc1)O)CCC[C@@H](O)C,[C@@H]1(/C(=C/C(=O)O)/C)CCC(=CC1)C,C(c1cc(c(cc1)C)OC)(O)(C)C,C1(=O)O[C@@H](CC1)CC/C=C/CC=C</t>
  </si>
  <si>
    <t>https://gnps.ucsd.edu//ProteoSAFe/result.jsp?task=afb39ec5e61c4c6b9414cdce65b1993b&amp;view=cluster_details&amp;protein=4122&amp;show=true</t>
  </si>
  <si>
    <t>https://gnps.ucsd.edu//ProteoSAFe/result.jsp?task=afb39ec5e61c4c6b9414cdce65b1993b&amp;view=cluster_details&amp;protein=85626&amp;show=true</t>
  </si>
  <si>
    <t>https://gnps.ucsd.edu/ProteoSAFe/result.jsp?view=network_displayer&amp;componentindex=86&amp;task=afb39ec5e61c4c6b9414cdce65b1993b&amp;show=true</t>
  </si>
  <si>
    <t>CHEBI:76351,SN00160052,SN00304209</t>
  </si>
  <si>
    <t>1,0.997,0.847</t>
  </si>
  <si>
    <t>C[Si](C)(C)OCc1ccccc1,C(CO)[C@H]([C@@H]([C@H](CCO)O)O)O,[C@@]([C@H]([C@H](O)CO)O)([C@@H](O)C)(O)C</t>
  </si>
  <si>
    <t>https://gnps.ucsd.edu//ProteoSAFe/result.jsp?task=afb39ec5e61c4c6b9414cdce65b1993b&amp;view=cluster_details&amp;protein=4121&amp;show=true</t>
  </si>
  <si>
    <t>SN00135149,SN00301747,SN00281405,DB11738,SN00126242</t>
  </si>
  <si>
    <t>1,0.716,0.666,0.358,0.275</t>
  </si>
  <si>
    <t>C[C@]12CC[C@H](C1(C)C)C(=O)N=C2N,[C@H]1([C@H]2CCN=C2)N(CCCC1)C=O,[C@@H]1(C2=NCCC2)N(CCCC1)C=O,C1CC1C(C2CC2)NC3=NCCO3,Cc1c(c(n(n1)C(=O)C)C)C(C)C</t>
  </si>
  <si>
    <t>https://gnps.ucsd.edu//ProteoSAFe/result.jsp?task=afb39ec5e61c4c6b9414cdce65b1993b&amp;view=cluster_details&amp;protein=4118&amp;show=true</t>
  </si>
  <si>
    <t>CHEBI:38376,SN00268643,SN00351003,FDB009341,CHEBI:38378,FDB022260,SN00288380,SN00227131,SN00352269,SN00348524</t>
  </si>
  <si>
    <t>1,0.999,0.989,0.982,0.981,0.972,0.951,0.943,0.939,0.938</t>
  </si>
  <si>
    <t>CC/C=C/CCCCCCCC(=O)O,C(=O)(O)CCCCCC/C=C/CCC,C(=O)(O)CCCCC/C=C/CCCC,OC(=O)CCCCCCCCCC=C,C/C=C/CCCCCCCCC(=O)O,[H]OC(=O)C([H])([H])C([H])([H])C([H])([H])C([H])=C([H])C([H])([H])C([H])([H])C([H])([H])C([H])([H])C([H])([H])C([H])([H])[H],C(=C\CC/C(=C/CO)/C)(/CCCO)\C,[C@H](CCCC/C=C/CCC(=O)C)(O)C,[C@H](C(C)C)(CCC(=O)C)/C=C/[C@@H](O)C,C(C(=O)O)C/C=C/CCCCCCC</t>
  </si>
  <si>
    <t>https://gnps.ucsd.edu//ProteoSAFe/result.jsp?task=afb39ec5e61c4c6b9414cdce65b1993b&amp;view=cluster_details&amp;protein=14230&amp;show=true</t>
  </si>
  <si>
    <t>FDB015027,CHEBI:89188,HMDB0133154,FDB008450,SN00297207,SN00340900,SN00252385,FDB021454,SN00121299,SN00286138</t>
  </si>
  <si>
    <t>1,0.895,0.815,0.792,0.738,0.738,0.708,0.7,0.655,0.652</t>
  </si>
  <si>
    <t>CCCCC\C(CO)=C\C1=CC=CC=C1,C=CCc1cc(ccc1O)C(C)(C)CC,CCCCCC(CC1=CC=CC=C1)C=O,CCCCCCCC1OC1CC#CC#C,c1(ccc(cc1)O)CCC/C=C/CCC,c1(ccc(cc1)O)CC/C=C/CCCC,c12cc(c(cc1CCC[C@H]2C(C)C)O)C,CCCC(=O)C(CC)CC1=CC=CC=C1,Cc1ccc(cc1)[C@]1(CCC(O1)(C)C)C,[C@]12(C(=C(CCC2)C)C=C(CC1)C(=O)C)C</t>
  </si>
  <si>
    <t>https://gnps.ucsd.edu//ProteoSAFe/result.jsp?task=afb39ec5e61c4c6b9414cdce65b1993b&amp;view=cluster_details&amp;protein=19157&amp;show=true</t>
  </si>
  <si>
    <t>https://gnps.ucsd.edu//ProteoSAFe/result.jsp?task=afb39ec5e61c4c6b9414cdce65b1993b&amp;view=cluster_details&amp;protein=4114&amp;show=true</t>
  </si>
  <si>
    <t>https://gnps.ucsd.edu//ProteoSAFe/result.jsp?task=afb39ec5e61c4c6b9414cdce65b1993b&amp;view=cluster_details&amp;protein=14221&amp;show=true</t>
  </si>
  <si>
    <t>DB00382,DB11889</t>
  </si>
  <si>
    <t>1,0.812</t>
  </si>
  <si>
    <t>C1CCC2=NC3=CC=CC=C3C(=C2C1)N,C1=CC=C(C=C1)C(CC2=CC=CC=N2)N</t>
  </si>
  <si>
    <t>https://gnps.ucsd.edu//ProteoSAFe/result.jsp?task=afb39ec5e61c4c6b9414cdce65b1993b&amp;view=cluster_details&amp;protein=14219&amp;show=true</t>
  </si>
  <si>
    <t>https://gnps.ucsd.edu//ProteoSAFe/result.jsp?task=afb39ec5e61c4c6b9414cdce65b1993b&amp;view=cluster_details&amp;protein=4109&amp;show=true</t>
  </si>
  <si>
    <t>SN00346982,SN00307944,SN00160770,FDB015602,SN00352655,SN00396230,SN00307015,SN00306913,SN00346859,SN00093934</t>
  </si>
  <si>
    <t>1,0.983,0.952,0.948,0.941,0.937,0.934,0.799,0.797,0.753</t>
  </si>
  <si>
    <t>C1(=CC[C@H](CC1)C(=C)C)C(=O)OC,[C@@H]1(/C(=C/C(=O)O)/C)CCC(=CC1)C,CC(=C)[C@@H]1CCC(=CC1)OC(=O)C,CC1(C)C2CC1C(COC=O)=CC2,C1(=C[C@H](OC1=O)C)/C=C\CCCC,C(=O)(/C=C\C=C\C=C/CCC)OC,C(=O)(C/C=C/C=C/C=C\CC)OC,C1(=C[C@@H](C(=CC1(C)C)C)OC)C=O,C1(=O)O[C@@H](CC1)CC/C=C/CC=C,CC1=CC(=O)[C@H](C(C1)(C)C)C(=O)C</t>
  </si>
  <si>
    <t>https://gnps.ucsd.edu//ProteoSAFe/result.jsp?task=afb39ec5e61c4c6b9414cdce65b1993b&amp;view=cluster_details&amp;protein=4101&amp;show=true</t>
  </si>
  <si>
    <t>SN00069128,SN00075601,SN00026540,SN00285241,SN00360350,CHEBI:5178,SN00118713</t>
  </si>
  <si>
    <t>1,0.587,0.523,0.352,0.32,0.283,0.256</t>
  </si>
  <si>
    <t>COC(=O)CCCCC(=O)OC[C@@H]1CCC[N@@H+]2[C@@H]1CCCC2,CCOC(=O)C(C[C@@H]1CCC[N@@H+]2[C@@H]1CCCC2)C(=O)OCC,COCC(=O)NC[C@H]1C[C@@H]2CC[N@H+]1C[C@@H]2CN1CCOCC1,[C@@]123[C@H]4[C@@](CC[C@H]2Nc2c1cccc2OC)(CCCN4CC3)CC,[C@@H]1([C@@H]2N(CCCC2)C)CN(C(=O)/C=C\c2ccccc2)CCC1,C[C@@H]1CC[C@H](CC1=O)C(C)(C)NCCc1c[nH]c2ccccc12,CCCC(CCC)C(=O)Nc1c(c(nc2c1cccc2)CC)C</t>
  </si>
  <si>
    <t>https://gnps.ucsd.edu//ProteoSAFe/result.jsp?task=afb39ec5e61c4c6b9414cdce65b1993b&amp;view=cluster_details&amp;protein=86903&amp;show=true</t>
  </si>
  <si>
    <t>https://gnps.ucsd.edu/ProteoSAFe/result.jsp?view=network_displayer&amp;componentindex=292&amp;task=afb39ec5e61c4c6b9414cdce65b1993b&amp;show=true</t>
  </si>
  <si>
    <t>https://gnps.ucsd.edu//ProteoSAFe/result.jsp?task=afb39ec5e61c4c6b9414cdce65b1993b&amp;view=cluster_details&amp;protein=4094&amp;show=true</t>
  </si>
  <si>
    <t>SN00284750,SN00175771,SN00291278,SN00244726,SN00319324,SN00333801,SN00249141,SN00390896,SN00143636,SN00245647</t>
  </si>
  <si>
    <t>1,0.99,0.981,0.98,0.978,0.977,0.97,0.943,0.942,0.921</t>
  </si>
  <si>
    <t>[C@@]123[C@]4(C2)[C@H]([C@@]([C@H](C[C@@H]4O)O)(C(=O)OC)C)CC[C@H]1[C@]1([C@](CC3)([C@H](CC1)[C@@H](CC[C@@H](C(=C)C)O)CO)C)C,CC[C@@H](CCO)/C=C/C(=O)CCc1cc(c(c(c1)OC1CCCC1)O)C[C@H](CCC[NH+]=C(N)N)COC,[C@]12([C@@H]3[C@]([C@]4(C(=CC3)[C@H]3[C@](CC4)(C(=O)OC)CCC(C3)(C)C)C)(CC[C@H]1[C@@]([C@H]([C@@H]([C@@H]2O)O)O)(CO)C)C)C,[C@@]12([C@]3(C(=CC[C@@H]1[C@@]1([C@@H]([C@@]([C@H]([C@H](C1)O)O)(CO)C)[C@H](C2)O)C)[C@H]1[C@@](C(=O)OC)(CC3)CCC(C1)(C)C)C)C,[C@]12([C@@H]([C@@]3([C@@H](C[C@H]2O)C(C(=O)CC3)(C)C)C)CC[C@@]2(C1=CC[C@H]2[C@H]1[C@@H](O[C@H](C1)[C@@H](C(O)(C)C)O)OC)C)C,[C@@]12([C@]3(C(=CC[C@@H]1[C@@]1([C@@H](CC2)[C@]([C@H](CC1)O)(CO)C)C)[C@H]1[C@@](CC3)([C@@H]([C@@H]([C@](C1)(C(=O)OC)C)O)O)C)C)C,[C@@]12([C@]3([C@@H]([C@@]4([C@@H](CC3)[C@@]([C@H]([C@@H](C4)O)O)(CO)C)C)[C@@H](C=C1[C@@H]1[C@](CC2)(C(=O)O)CC[C@H]([C@@H]1C)C)OC)C)C,C12=CC[C@@H]3[C@@]4([C@@H]([C@@]([C@H]([C@@H](C4)O)O)(CO)C)CC[C@]3([C@@]1(CC[C@@]1([C@H]2[C@@]([C@@H](CC1)C)(O)C)C(=O)OC)C)C)C,C[C@@H]1CC[C@@]2(CC[C@@]3(C(=CC[C@H]4[C@]3(CC[C@@H]3[C@@]4(CC[C@@H](C3(CO)CO)O)C)C)[C@H]2[C@]1(C)O)C)C(=O)OC,[C@@]12([C@]3(C(=CC[C@@H]1[C@@]1([C@@H](CC2)C([C@@H]([C@@H](C1)O)O)(C)C)C)[C@H]1[C@@](CC3)([C@H](C[C@H]([C@]1(O)C)C)O)C(=O)OC)C)C</t>
  </si>
  <si>
    <t>https://gnps.ucsd.edu//ProteoSAFe/result.jsp?task=afb39ec5e61c4c6b9414cdce65b1993b&amp;view=cluster_details&amp;protein=137877&amp;show=true</t>
  </si>
  <si>
    <t>https://gnps.ucsd.edu/ProteoSAFe/result.jsp?view=network_displayer&amp;componentindex=273&amp;task=afb39ec5e61c4c6b9414cdce65b1993b&amp;show=true</t>
  </si>
  <si>
    <t>SN00119946,SN00119807,SN00121153,SN00119938,SN00136899,CHEBI:36007,CHEBI:76351,CHEBI:33084</t>
  </si>
  <si>
    <t>1,0.928,0.874,0.612,0.563,0.503,0.431,0.194</t>
  </si>
  <si>
    <t>c1ccc2c(c1)CCc1c2cccc1,c1ccc2c(c1)Cc1ccccc1C2,c1ccc(cc1)[C@H]1Cc2c1cccc2,C=C(c1ccccc1)c1ccccc1,c1cc2c(ccc3c2CC3)c2c1CC2,c1ccc(cc1)/C=C/c1ccccc1,C[Si](C)(C)OCc1ccccc1,c1cccc2=c(cc1)cccccc2</t>
  </si>
  <si>
    <t>https://gnps.ucsd.edu//ProteoSAFe/result.jsp?task=afb39ec5e61c4c6b9414cdce65b1993b&amp;view=cluster_details&amp;protein=4087&amp;show=true</t>
  </si>
  <si>
    <t>https://gnps.ucsd.edu//ProteoSAFe/result.jsp?task=afb39ec5e61c4c6b9414cdce65b1993b&amp;view=cluster_details&amp;protein=59995&amp;show=true</t>
  </si>
  <si>
    <t>SN00118103,SN00134004,SN00125602,SN00125467,SN00125466,SN00010598</t>
  </si>
  <si>
    <t>1,0.851,0.612,0.612,0.591,0.59</t>
  </si>
  <si>
    <t>COC(=O)C[C@H](c1ccccc1)[NH3+],CC1(CC(=C(/C=N/C)C(=O)C1)[O-])C,COc1cc2c(cc1O)C[NH2+]CC2,COc1cc2c(cc1O)CC[NH2+]C2,COc1ccc2c(c1O)C[NH2+]CC2,C[C@@H]1c2cc(c(cc2CC[NH2+]1)O)O</t>
  </si>
  <si>
    <t>https://gnps.ucsd.edu//ProteoSAFe/result.jsp?task=afb39ec5e61c4c6b9414cdce65b1993b&amp;view=cluster_details&amp;protein=4086&amp;show=true</t>
  </si>
  <si>
    <t>SN00295750,SN00362750,SN00346982,SN00371157,SN00384157,SN00307944,SN00160770,FDB015602,SN00307015,SN00396230</t>
  </si>
  <si>
    <t>1,0.858,0.819,0.815,0.804,0.791,0.79,0.782,0.774,0.767</t>
  </si>
  <si>
    <t>c1(ccc(cc1)OC)CC[C@@H](O)C,C(c1cc(c(cc1)C)OC)(O)(C)C,C1(=CC[C@H](CC1)C(=C)C)C(=O)OC,c1(ccc(cc1)O)CCC[C@@H](O)C,c1(c(ccc(c1)CO)C(C)C)OC,[C@@H]1(/C(=C/C(=O)O)/C)CCC(=CC1)C,CC(=C)[C@@H]1CCC(=CC1)OC(=O)C,CC1(C)C2CC1C(COC=O)=CC2,C(=O)(C/C=C/C=C/C=C\CC)OC,C(=O)(/C=C\C=C\C=C/CCC)OC</t>
  </si>
  <si>
    <t>https://gnps.ucsd.edu//ProteoSAFe/result.jsp?task=afb39ec5e61c4c6b9414cdce65b1993b&amp;view=cluster_details&amp;protein=4085&amp;show=true</t>
  </si>
  <si>
    <t>SN00134004,SN00010598,SN00125602,SN00125467,SN00125466,SN00118103,SN00160052,SN00304209</t>
  </si>
  <si>
    <t>1,0.805,0.7,0.696,0.645,0.592,0.193,0.173</t>
  </si>
  <si>
    <t>CC1(CC(=C(/C=N/C)C(=O)C1)[O-])C,C[C@@H]1c2cc(c(cc2CC[NH2+]1)O)O,COc1cc2c(cc1O)C[NH2+]CC2,COc1cc2c(cc1O)CC[NH2+]C2,COc1ccc2c(c1O)C[NH2+]CC2,COC(=O)C[C@H](c1ccccc1)[NH3+],C(CO)[C@H]([C@@H]([C@H](CCO)O)O)O,[C@@]([C@H]([C@H](O)CO)O)([C@@H](O)C)(O)C</t>
  </si>
  <si>
    <t>https://gnps.ucsd.edu//ProteoSAFe/result.jsp?task=afb39ec5e61c4c6b9414cdce65b1993b&amp;view=cluster_details&amp;protein=4084&amp;show=true</t>
  </si>
  <si>
    <t>FDB018386,SN00120135,FDB000532,CHEBI:17922,SN00135737</t>
  </si>
  <si>
    <t>1,0.508,0.488,0.057,0.018</t>
  </si>
  <si>
    <t>C=CC#CC#CC#CC#CCCC=O,c1cc2cccc3c2c(c1)C=CC3=O,CS(=N)(=O)CCC(N)C(O)=O,c1ccc2c(c1)c1ccccc1C2=O,CC(C)C(=O)P(=O)(OC)OC</t>
  </si>
  <si>
    <t>https://gnps.ucsd.edu//ProteoSAFe/result.jsp?task=afb39ec5e61c4c6b9414cdce65b1993b&amp;view=cluster_details&amp;protein=4054&amp;show=true</t>
  </si>
  <si>
    <t>https://gnps.ucsd.edu//ProteoSAFe/result.jsp?task=afb39ec5e61c4c6b9414cdce65b1993b&amp;view=cluster_details&amp;protein=14195&amp;show=true</t>
  </si>
  <si>
    <t>https://gnps.ucsd.edu//ProteoSAFe/result.jsp?task=afb39ec5e61c4c6b9414cdce65b1993b&amp;view=cluster_details&amp;protein=14261&amp;show=true</t>
  </si>
  <si>
    <t>CHEBI:78950,CHEBI:79138,SN00047798,FDB001071,DB00986,FDB009782,SN00068096,SN00224770,SN00086803,SN00068464</t>
  </si>
  <si>
    <t>1,1,0.995,0.888,0.872,0.789,0.7,0.629,0.409,0.383</t>
  </si>
  <si>
    <t>C[C@H](CCCCCCCC(=O)O)O[C@H]1[C@@H](C[C@H]([C@H](C)O1)O)O,C[C@H]1[C@@H](C[C@H]([C@H](OCCCCCCCCCC(=O)O)O1)O)O,CC[N@+]1([C@@H]2CC[C@H]1C[C@H](C2)OC(=O)[C@H](CO)c1ccccc1)C,CC(CCOC1OC(CO)C(O)C(O)C1O)CCC=C(C)C,C[N+]1(CCC(C1)OC(=O)C(C2CCCC2)(C3=CC=CC=C3)O)C,CC(C)[C@@H]1CC[C@@H](C)C[C@H]1O[C@@H]1O[C@H](CO)[C@@H](O)[C@H](O)[C@H]1O,COc1ccc(cc1)CC(=O)OC[C@@H]1CCC[N@@H+]2[C@@H]1CCCC2,[C@@]12([C@](O[C@@H]([C@H]1O)CCCCCCCCCO)(CC[C@@H]2O)O)O,C[C@]12[C@H](O1)C[C@@H]1[C@H]2[C@@H]2[C@@H](CCC1=C)[C@H](C(=O)O2)C[NH+]1CCCC1,C[C@H](C(=O)OC[C@@H]1CCC[N@@H+]2[C@@H]1CCCC2)Oc1ccccc1</t>
  </si>
  <si>
    <t>https://gnps.ucsd.edu//ProteoSAFe/result.jsp?task=afb39ec5e61c4c6b9414cdce65b1993b&amp;view=cluster_details&amp;protein=88043&amp;show=true</t>
  </si>
  <si>
    <t>CHEBI:123192,CHEBI:121106,DB07887,CHEBI:105200,CHEBI:114904,DB06918,DB08184,DB06923,DB00751,SN00054365</t>
  </si>
  <si>
    <t>1,0.89,0.836,0.3,0.293,0.282,0.281,0.278,0.272,0.245</t>
  </si>
  <si>
    <t>C1CCC(=NCC1)Nc1nc2CCCCc2s1,CC(C)P(=O)(Cc1cccc(c1)C#N)C(C)C,B1(OCC(O1)CO)C2=CC=C(C=C2)CN=C(N)N,CC1=Nc2ccccc2NC(=N)C1c1ccccc1,Cc1ccc(cc1)c1cc(N)n(c2ccccc2)n1,CC1=CC=CC=C1C2=CC3=C(N2)C=C(C=C3)C(=N)N,CC1=CC=CC=C1C2=CC3=C(N2)C=CC(=C3)C(=N)N,CC1=CC=CC(=C1)C2=CC3=C(N2)C=CC(=C3)C(=N)N,C1C2C3=CC=CC=C3CC4=CC=CC=C4N2C(=N1)N,CCNC(=S)n1c2c(c(n1)C)[C@H]1[C@@H](C2)C1(C)C</t>
  </si>
  <si>
    <t>https://gnps.ucsd.edu//ProteoSAFe/result.jsp?task=afb39ec5e61c4c6b9414cdce65b1993b&amp;view=cluster_details&amp;protein=59974&amp;show=true</t>
  </si>
  <si>
    <t>SN00119751,CHEBI:74111,SN00074841,SN00128111,CCMSLIB00000081555,SN00120050,SN00131367,CCMSLIB00000080311,SN00134130,SN00135362</t>
  </si>
  <si>
    <t>1,0.818,0.223,0.14,0.101,0.097,0.084,0.078,0.076,0.076</t>
  </si>
  <si>
    <t>Cc1c(c(c(c(c1C)C)CCl)C)C,C(CCN)CC(C(F)F)(C(=O)O)N,Cc1c(nc(=O)n(n1)[C@H]1CCCO1)N,c1ccc2c(c1)[C@H]1[C@H]3[C@@H]2C2([C@@H]1N=N3)CC2,FC1=CC(N)=CC=C1N2CCOCC2,c1cc2c(cc1C[NH2+]CCO)OCO2,c1ccc(cc1)/C=N/Nc1ccccc1,CCc1nccc2c3ccccc3[nH]c12,Cc1ccc(cc1)/N=N/c1ccccc1,c1ccc(cc1)/C=C/c1ccc(nc1)N</t>
  </si>
  <si>
    <t>https://gnps.ucsd.edu//ProteoSAFe/result.jsp?task=afb39ec5e61c4c6b9414cdce65b1993b&amp;view=cluster_details&amp;protein=12964&amp;show=true</t>
  </si>
  <si>
    <t>CHEBI:19960,CHEBI:32773,CHEBI:58726,FDB000455,FDB022877,SN00093137,SN00093874,CHEBI:32777,FDB000453,FDB029361</t>
  </si>
  <si>
    <t>1,0.744,0.651,0.427,0.418,0.379,0.372,0.341,0.104,0.103</t>
  </si>
  <si>
    <t>c1cc(ccc1C(CC(=O)O)N)[O-],c1cc(ccc1C[C@H](C(=O)O)N)[O-],c1ccc(cc1)C[C@@H](C(=O)[O-])NO,CN1C=NC2=C1C(=O)NC(=O)N2C,[H]N1C2=C(N(C([H])=N2)C([H])([H])[H])C(=O)N(C1=O)C([H])([H])[H],CC(C)Oc1c(cccn1)C(=O)[O-],CC(C)Oc1ccc(cn1)C(=O)[O-],C1=CC(=O)C=C[C]1C[C@H](C(=O)O)N,CN1C2=C(NC=N2)C(=O)N(C)C1=O,[H]OC1=C([H])C2=C(C([H])=C1[O])C([H])(O[H])C([H])([H])N2C([H])([H])[H]</t>
  </si>
  <si>
    <t>https://gnps.ucsd.edu//ProteoSAFe/result.jsp?task=afb39ec5e61c4c6b9414cdce65b1993b&amp;view=cluster_details&amp;protein=4031&amp;show=true</t>
  </si>
  <si>
    <t>SN00357902,SN00291243,SN00400563,FDB013990,SN00250929,HMDB0133093,SN00324479,SN00274789,SN00239816,SN00289635</t>
  </si>
  <si>
    <t>1,0.814,0.709,0.644,0.618,0.593,0.582,0.579,0.577,0.567</t>
  </si>
  <si>
    <t>[C@@]12([C@H](C(=CCC2)COC(=O)/C=C/c2ccccc2)C[C@@H](CC1)C(=C)C(=O)OC)C,[C@@]123[C@H]4C5=C(/C(=C/CCCC)/OC5=O)CC[C@H]4[C@H](C=C1C(=O)O/C/2=C\CCC)CC3,[C@@H]1([C@]([C@H]2[C@@]3([C@H](C(=C)[C@@H](C3)CC2)F)C=O)(CCC[C@]1(C(=O)OC)C)C)C(=O)OC,COC(=O)\C=C\C(\C)=C/C=C/C(/C)=C/C=C/C=C(\C)/C=C/C=C(\C)/C=C/C(O)=O,[C@@H]1(c2c(c(c(cc2O)O)C(=O)CCc2ccccc2)O)[C@@H](C(C)C)CCC(=C1)C,CC(C)=CCCC(C)=CCC1=C(O)C(C(=O)CCC2=CC=CC=C2)=C(O)C=C1O,c12c(c3c(c(c1C=CC(O2)(C)C)OC)ccc(=O)o3)[C@@](CCC=C(C)C)(C=C)C,c1(c(c(cc(c1C/C=C(/CCC=C(C)C)\C)O)CCc1ccccc1)C(=O)O)O,c12c(c(c(cc1O)CCCc1c(cc(cc1)O)O)CC=C(C)C)C=CC(O2)(C)C,c12c(oc(=O)cc1OC/C=C(/CC[C@H]1C(C(=O)CCC1=C)(C)C)\C)cccc2C</t>
  </si>
  <si>
    <t>https://gnps.ucsd.edu//ProteoSAFe/result.jsp?task=afb39ec5e61c4c6b9414cdce65b1993b&amp;view=cluster_details&amp;protein=116278&amp;show=true</t>
  </si>
  <si>
    <t>CHEBI:121106,CHEBI:123192,SN00054365,CHEBI:8916,SN00276843,SN00351862,SN00038475,SN00400466,CHEBI:79554,SN00239804</t>
  </si>
  <si>
    <t>1,0.976,0.948,0.452,0.359,0.31,0.269,0.261,0.255,0.251</t>
  </si>
  <si>
    <t>CC(C)P(=O)(Cc1cccc(c1)C#N)C(C)C,C1CCC(=NCC1)Nc1nc2CCCCc2s1,CCNC(=S)n1c2c(c(n1)C)[C@H]1[C@@H](C2)C1(C)C,COc1ccc(cc1OC)C(=O)CC1CCCN1,c1(C(=O)C[C@@H]2NCCCC2)cc(c(cc1)O)OC,[C@@]12(C3=CC(=O)OC[C@H]3CCN1)C[C@H](C=CC2)OC,CC(=CCc1cc(ccc1O)C[C@H](C(=O)[O-])[NH3+])C,c1(C(=O)C[C@H]2N(CCC2)C)cc(c(cc1)O)OC,COc1ccc(cc1)C(=O)CCN1CCOCC1,c12c3c(c(cc1CCN([C@H]2C)CC)OC)OCO3</t>
  </si>
  <si>
    <t>https://gnps.ucsd.edu//ProteoSAFe/result.jsp?task=afb39ec5e61c4c6b9414cdce65b1993b&amp;view=cluster_details&amp;protein=59965&amp;show=true</t>
  </si>
  <si>
    <t>https://gnps.ucsd.edu//ProteoSAFe/result.jsp?task=afb39ec5e61c4c6b9414cdce65b1993b&amp;view=cluster_details&amp;protein=55284&amp;show=true</t>
  </si>
  <si>
    <t>https://gnps.ucsd.edu/ProteoSAFe/result.jsp?view=network_displayer&amp;componentindex=1337&amp;task=afb39ec5e61c4c6b9414cdce65b1993b&amp;show=true</t>
  </si>
  <si>
    <t>https://gnps.ucsd.edu//ProteoSAFe/result.jsp?task=afb39ec5e61c4c6b9414cdce65b1993b&amp;view=cluster_details&amp;protein=62764&amp;show=true</t>
  </si>
  <si>
    <t>CHEBI:8916,SN00274556,SN00042697,CHEBI:123192,SN00351862,SN00276843,CHEBI:79554,SN00400466,SN00054365,CHEBI:114178</t>
  </si>
  <si>
    <t>1,0.961,0.871,0.833,0.812,0.704,0.701,0.69,0.685,0.679</t>
  </si>
  <si>
    <t>COc1ccc(cc1OC)C(=O)CC1CCCN1,[C@]123[C@@H]4N([C@@H](C2)[C@H](CC1=CC(=O)O3)OC)CCCC4,COC[C@@H]1CCCN1C(=O)c1ccccc1OC,C1CCC(=NCC1)Nc1nc2CCCCc2s1,[C@@]12(C3=CC(=O)OC[C@H]3CCN1)C[C@H](C=CC2)OC,c1(C(=O)C[C@@H]2NCCCC2)cc(c(cc1)O)OC,COc1ccc(cc1)C(=O)CCN1CCOCC1,c1(C(=O)C[C@H]2N(CCC2)C)cc(c(cc1)O)OC,CCNC(=S)n1c2c(c(n1)C)[C@H]1[C@@H](C2)C1(C)C,CCCN1CCO[C@@H]2c3cc(ccc3OC[C@@H]12)O</t>
  </si>
  <si>
    <t>https://gnps.ucsd.edu//ProteoSAFe/result.jsp?task=afb39ec5e61c4c6b9414cdce65b1993b&amp;view=cluster_details&amp;protein=59955&amp;show=true</t>
  </si>
  <si>
    <t>CHEBI:78348,CHEBI:71287,SN00120148,FDB011625,CHEBI:85515,CHEBI:51128,FDB018366</t>
  </si>
  <si>
    <t>1,0.835,0.831,0.215,0.208,0.193,0.16</t>
  </si>
  <si>
    <t>c1cc(ccc1CC(=O)[O-])N(=O)=O,c1cc(c(cc1CC=O)N(=O)=O)[O-],Cc1cc(ccc1C(=O)[O-])[N+](=O)[O-],CC1(O)CSC(C)(O)CS1,c1c(nc2c(c(nc(n2)O)O)n1)O,CC(=NCCCS(=O)(=O)O)[O-],CCOC(=O)C(C)SSC</t>
  </si>
  <si>
    <t>https://gnps.ucsd.edu//ProteoSAFe/result.jsp?task=afb39ec5e61c4c6b9414cdce65b1993b&amp;view=cluster_details&amp;protein=4017&amp;show=true</t>
  </si>
  <si>
    <t>SN00120135,CHEBI:17922,FDB030448,FDB018386,CHEBI:16138,FDB031451,CHEBI:16824,FDB009294,DB04936,FDB031449</t>
  </si>
  <si>
    <t>1,0.885,0.409,0.406,0.395,0.395,0.388,0.383,0.356,0.35</t>
  </si>
  <si>
    <t>c1cc2cccc3c2c(c1)C=CC3=O,c1ccc2c(c1)c1ccccc1C2=O,OC1C(O)C(O)C(O)C(O)C1O,C=CC#CC#CC#CC#CCCC=O,C([C@H]([C@@H]([C@@H](CO)O)O)O)C(=O)O,OCC(O)C(O)C(O)C(O)C=O,C[C@H]([C@@H]([C@@H]([C@H](C(=O)O)O)O)O)O,OCC1(O)COC(O)(CO)CO1,C(C(C(C(C(=O)CO)O)O)O)O,OC[C@H]1O[C@](O)(CO)[C@@H](O)[C@@H]1O</t>
  </si>
  <si>
    <t>https://gnps.ucsd.edu//ProteoSAFe/result.jsp?task=afb39ec5e61c4c6b9414cdce65b1993b&amp;view=cluster_details&amp;protein=4010&amp;show=true</t>
  </si>
  <si>
    <t>https://gnps.ucsd.edu//ProteoSAFe/result.jsp?task=afb39ec5e61c4c6b9414cdce65b1993b&amp;view=cluster_details&amp;protein=116266&amp;show=true</t>
  </si>
  <si>
    <t>https://gnps.ucsd.edu/ProteoSAFe/result.jsp?view=network_displayer&amp;componentindex=-1&amp;task=afb39ec5e61c4c6b9414cdce65b1993b&amp;show=true</t>
  </si>
  <si>
    <t>https://gnps.ucsd.edu//ProteoSAFe/result.jsp?task=afb39ec5e61c4c6b9414cdce65b1993b&amp;view=cluster_details&amp;protein=19098&amp;show=true</t>
  </si>
  <si>
    <t>FDB011745,FDB011234,SN00282536,SN00300227,SN00331355,FDB018558,FDB019656,SN00357460,CCMSLIB00004699979,CHEBI:79228</t>
  </si>
  <si>
    <t>1,0.996,0.989,0.989,0.989,0.988,0.988,0.983,0.97,0.958</t>
  </si>
  <si>
    <t>C\C(CO)=C/CCC(C)(O)C(O)CO,CC(C)(O)C(O)CCC(=C)C(O)CO,[C@]1([C@@H]([C@@H]([C@@H](C[C@@H]1O)C(C)C)O)O)(O)C,[C@@]1([C@H]([C@H]([C@@H]([C@@H](C1)O)C(C)C)O)O)(O)C,[C@]1([C@@H]([C@H]([C@](CC1)(O)C)O)O)(C(C)C)O,CC1C(O)CC(CC1O)C(C)(O)CO,CC(O)(CO)C1CCC(C)(O)C(O)C1,[C@H]1([C@H](C[C@](C[C@H]1O)(O)CCCC)O)O,CCCCCC(O)CC(O)CC(=O)O,C[C@H](CCCCC[C@H](CC(=O)O)O)O</t>
  </si>
  <si>
    <t>https://gnps.ucsd.edu//ProteoSAFe/result.jsp?task=afb39ec5e61c4c6b9414cdce65b1993b&amp;view=cluster_details&amp;protein=19096&amp;show=true</t>
  </si>
  <si>
    <t>CHEBI:55526,DB01832</t>
  </si>
  <si>
    <t>1,0.917</t>
  </si>
  <si>
    <t>CP(=O)(CCC(=O)C(=O)O)O,CP(=O)(CC(=O)CC(=O)O)O</t>
  </si>
  <si>
    <t>https://gnps.ucsd.edu//ProteoSAFe/result.jsp?task=afb39ec5e61c4c6b9414cdce65b1993b&amp;view=cluster_details&amp;protein=3994&amp;show=true</t>
  </si>
  <si>
    <t>SN00124463,CHEBI:39177</t>
  </si>
  <si>
    <t>1,0.734</t>
  </si>
  <si>
    <t>CCO[C@@H]1[C@@H](CC=C(O1)C(=O)N)Br,CN=C(NCc1cnc(Cl)s1)NN(=O)=O</t>
  </si>
  <si>
    <t>https://gnps.ucsd.edu//ProteoSAFe/result.jsp?task=afb39ec5e61c4c6b9414cdce65b1993b&amp;view=cluster_details&amp;protein=59917&amp;show=true</t>
  </si>
  <si>
    <t>FDB011234,FDB011745,SN00331355,SN00282536,SN00300227,FDB018558,FDB019656,CCMSLIB00004699979,SN00357460,CCMSLIB00000579076</t>
  </si>
  <si>
    <t>1,1,0.988,0.988,0.988,0.987,0.983,0.982,0.982,0.978</t>
  </si>
  <si>
    <t>CC(C)(O)C(O)CCC(=C)C(O)CO,C\C(CO)=C/CCC(C)(O)C(O)CO,[C@]1([C@@H]([C@H]([C@](CC1)(O)C)O)O)(C(C)C)O,[C@]1([C@@H]([C@@H]([C@@H](C[C@@H]1O)C(C)C)O)O)(O)C,[C@@]1([C@H]([C@H]([C@@H]([C@@H](C1)O)C(C)C)O)O)(O)C,CC1C(O)CC(CC1O)C(C)(O)CO,CC(O)(CO)C1CCC(C)(O)C(O)C1,CCCCCC(O)CC(O)CC(=O)O,[C@H]1([C@H](C[C@](C[C@H]1O)(O)CCCC)O)O,OCCOCC(CCCC)CC(=O)O</t>
  </si>
  <si>
    <t>https://gnps.ucsd.edu//ProteoSAFe/result.jsp?task=afb39ec5e61c4c6b9414cdce65b1993b&amp;view=cluster_details&amp;protein=19090&amp;show=true</t>
  </si>
  <si>
    <t>SN00363028,FDB000532,CHEBI:17922,SN00120135,CHEBI:52604,SN00135737,FDB018386,CHEBI:80617,CHEBI:89884,SN00133841</t>
  </si>
  <si>
    <t>1,0.606,0.531,0.316,0.274,0.197,0.166,0.157,0.136,0.121</t>
  </si>
  <si>
    <t>C1(=C(C(=O)C=C(C1=O)N)N)C(=O)C,CS(=N)(=O)CCC(N)C(O)=O,c1ccc2c(c1)c1ccccc1C2=O,c1cc2cccc3c2c(c1)C=CC3=O,c1ccc(c(c1)C(=NN=CO)O)O,CC(C)C(=O)P(=O)(OC)OC,C=CC#CC#CC#CC#CCCC=O,c1cnccc1C(=O)NCC(=O)O,c1ccnc(c1)C(=NCC(=O)O)O,CC(=O)Nc1ccc(cc1)[N+](=O)[O-]</t>
  </si>
  <si>
    <t>https://gnps.ucsd.edu//ProteoSAFe/result.jsp?task=afb39ec5e61c4c6b9414cdce65b1993b&amp;view=cluster_details&amp;protein=3993&amp;show=true</t>
  </si>
  <si>
    <t>CCMSLIB00000579076,FDB011234,CCMSLIB00004699979,CHEBI:79272,CHEBI:79228,FDB013772,FDB011745,FDB019656,SN00282536,SN00300227</t>
  </si>
  <si>
    <t>1,0.917,0.906,0.894,0.894,0.875,0.872,0.869,0.868,0.868</t>
  </si>
  <si>
    <t>OCCOCC(CCCC)CC(=O)O,CC(C)(O)C(O)CCC(=C)C(O)CO,CCCCCC(O)CC(O)CC(=O)O,C(CCC[C@H](CC(=O)O)O)CCCO,C[C@H](CCCCC[C@H](CC(=O)O)O)O,C\C(C(O)CO)=C/CC(O)C(C)(C)O,C\C(CO)=C/CCC(C)(O)C(O)CO,CC(O)(CO)C1CCC(C)(O)C(O)C1,[C@]1([C@@H]([C@@H]([C@@H](C[C@@H]1O)C(C)C)O)O)(O)C,[C@@]1([C@H]([C@H]([C@@H]([C@@H](C1)O)C(C)C)O)O)(O)C</t>
  </si>
  <si>
    <t>https://gnps.ucsd.edu//ProteoSAFe/result.jsp?task=afb39ec5e61c4c6b9414cdce65b1993b&amp;view=cluster_details&amp;protein=19089&amp;show=true</t>
  </si>
  <si>
    <t>SN00017803,DB12667,DB03707</t>
  </si>
  <si>
    <t>1,0.779,0.132</t>
  </si>
  <si>
    <t>Cc1cc(cc(c1)NC(=S)N)C,CCCC1=NC=CC(=C1)C(=S)N,CCSC(=NC1=CC=CC=C1)N</t>
  </si>
  <si>
    <t>https://gnps.ucsd.edu//ProteoSAFe/result.jsp?task=afb39ec5e61c4c6b9414cdce65b1993b&amp;view=cluster_details&amp;protein=3991&amp;show=true</t>
  </si>
  <si>
    <t>FDB011234,FDB013772,CCMSLIB00004699979,FDB011745,FDB018558,SN00282536,SN00300227,FDB019656,SN00331355,SN00357460</t>
  </si>
  <si>
    <t>1,0.986,0.982,0.981,0.979,0.978,0.978,0.977,0.977,0.974</t>
  </si>
  <si>
    <t>CC(C)(O)C(O)CCC(=C)C(O)CO,C\C(C(O)CO)=C/CC(O)C(C)(C)O,CCCCCC(O)CC(O)CC(=O)O,C\C(CO)=C/CCC(C)(O)C(O)CO,CC1C(O)CC(CC1O)C(C)(O)CO,[C@]1([C@@H]([C@@H]([C@@H](C[C@@H]1O)C(C)C)O)O)(O)C,[C@@]1([C@H]([C@H]([C@@H]([C@@H](C1)O)C(C)C)O)O)(O)C,CC(O)(CO)C1CCC(C)(O)C(O)C1,[C@]1([C@@H]([C@H]([C@](CC1)(O)C)O)O)(C(C)C)O,[C@H]1([C@H](C[C@](C[C@H]1O)(O)CCCC)O)O</t>
  </si>
  <si>
    <t>https://gnps.ucsd.edu//ProteoSAFe/result.jsp?task=afb39ec5e61c4c6b9414cdce65b1993b&amp;view=cluster_details&amp;protein=19084&amp;show=true</t>
  </si>
  <si>
    <t>SN00031881,SN00021978,CHEBI:128925,SN00018185,SN00027834,SN00166015,SN00028118,SN00016947,SN00028093,SN00032126</t>
  </si>
  <si>
    <t>1,0.985,0.967,0.966,0.947,0.923,0.91,0.902,0.815,0.805</t>
  </si>
  <si>
    <t>C[N@H+]1[C@@H]2CCN([C@@H]2C(=O)NC[C@@H]1CCC(=O)N1CCc2c1cccc2)C1CCCCC1,CCCCc1cc(no1)C[C@H]1C[NH2+]CC[C@H]1CC(=O)N1CCN(CC1)c1ccccc1,CN(C)CC#Cc1ccc(cc1)[C@@H]1[C@H]2CN(CCCCN2[C@H]1CO)CC1CCOCC1,CN(Cc1cc(no1)C[C@H]1C[NH2+]CC[C@H]1CC(=O)NC1CCCCC1)c1ccccc1,CC1=C[C@H]([C@@H](C[C@H]1CC(=O)NCc1cccnc1)C(C)C)CNC(=O)C1CCCCC1,CCCCCC/C=C\CCC[C@H]1C[C@H]([C@@H](C=C1)Cc1ccccc1)[C@@H]([C@H](C)O)C(=O)[O-],Cc1ccc(cc1)c1nnc(o1)C[C@@H]1C[C@H]([C@@H](C=C1C)C[NH2+]CCNC(=O)C)C(C)C,CC(C)NC(=O)NC[C@H]1C[C@@H]2CC[N@H+]1C[C@@H]2c1cc(nn1C)c1ccc(cc1)N(C)C,CC1=C[C@H]([C@@H](C[C@H]1Cc1nnc(o1)c1cccnc1)C(C)C)C[N@H+]1CCC[C@@H]1COC,CC1=C[C@H]([C@@H](C[C@H]1Cc1nnc(o1)c1ccncc1)C(C)C)C[N@H+]1CC[C@@H](CC1)CO</t>
  </si>
  <si>
    <t>https://gnps.ucsd.edu//ProteoSAFe/result.jsp?task=afb39ec5e61c4c6b9414cdce65b1993b&amp;view=cluster_details&amp;protein=120734&amp;show=true</t>
  </si>
  <si>
    <t>https://gnps.ucsd.edu/ProteoSAFe/result.jsp?view=network_displayer&amp;componentindex=1423&amp;task=afb39ec5e61c4c6b9414cdce65b1993b&amp;show=true</t>
  </si>
  <si>
    <t>CHEBI:79228,CCMSLIB00000579076,FDB011234,FDB019656,CHEBI:79272,FDB018558,CCMSLIB00004699979,FDB011745,SN00282536,SN00300227</t>
  </si>
  <si>
    <t>1,0.992,0.981,0.949,0.949,0.948,0.948,0.947,0.942,0.94</t>
  </si>
  <si>
    <t>C[C@H](CCCCC[C@H](CC(=O)O)O)O,OCCOCC(CCCC)CC(=O)O,CC(C)(O)C(O)CCC(=C)C(O)CO,CC(O)(CO)C1CCC(C)(O)C(O)C1,C(CCC[C@H](CC(=O)O)O)CCCO,CC1C(O)CC(CC1O)C(C)(O)CO,CCCCCC(O)CC(O)CC(=O)O,C\C(CO)=C/CCC(C)(O)C(O)CO,[C@]1([C@@H]([C@@H]([C@@H](C[C@@H]1O)C(C)C)O)O)(O)C,[C@@]1([C@H]([C@H]([C@@H]([C@@H](C1)O)C(C)C)O)O)(O)C</t>
  </si>
  <si>
    <t>https://gnps.ucsd.edu//ProteoSAFe/result.jsp?task=afb39ec5e61c4c6b9414cdce65b1993b&amp;view=cluster_details&amp;protein=19083&amp;show=true</t>
  </si>
  <si>
    <t>https://gnps.ucsd.edu//ProteoSAFe/result.jsp?task=afb39ec5e61c4c6b9414cdce65b1993b&amp;view=cluster_details&amp;protein=19082&amp;show=true</t>
  </si>
  <si>
    <t>CHEBI:15960,FDB001492,CHEBI:126440,SN00104168,SN00351943,CHEBI:3474,DB01445,CHEBI:8613,CHEBI:125422,CHEBI:189635</t>
  </si>
  <si>
    <t>1,0.642,0.336,0.328,0.323,0.29,0.253,0.251,0.18,0.176</t>
  </si>
  <si>
    <t>CC(=O)O[C@H](CC(=O)O)C[N+](C)(C)C,N[C@@H](CC(O)CCN=C(N)N)C(O)=O,CN1[C@@H]2CNc3ccccc3[C@@H]2[C@@H]1CO,CC(C)C[C@@H]1Nc2ccccc2C(=O)N1,c12c(n(cnc1ncn2)CC=C(C)C)N,CN1CC2CC(C1)c1cccc(=O)n1C2,CN(C)CCC1=CNC2=C1C=C(C=C2)O,CN(C)CCc1c[nH]c2cccc(c12)O,CC(Cc1c[nH]c2ccc(cc12)OC)N,CNCCc1c[nH]c2ccc(cc12)OC</t>
  </si>
  <si>
    <t>https://gnps.ucsd.edu//ProteoSAFe/result.jsp?task=afb39ec5e61c4c6b9414cdce65b1993b&amp;view=cluster_details&amp;protein=19080&amp;show=true</t>
  </si>
  <si>
    <t>https://gnps.ucsd.edu//ProteoSAFe/result.jsp?task=afb39ec5e61c4c6b9414cdce65b1993b&amp;view=cluster_details&amp;protein=19079&amp;show=true</t>
  </si>
  <si>
    <t>SN00013165,SN00013239,DB04884,SN00057293,SN00125971,SN00019949,CHEBI:114852,SN00023542,SN00137641,FDB017411</t>
  </si>
  <si>
    <t>1,0.83,0.784,0.703,0.651,0.62,0.603,0.572,0.491,0.483</t>
  </si>
  <si>
    <t>C=CCN1C(=O)[C@@H]2CN(CCN2C1=O)C(=O)C1CCCCC1,CO[C@@H]1CO[C@H]2[C@@H]1OC[C@@H]2Nc1nccc(n1)C1CCCC1,CN(C)C(CCOC1=CC=CC2=CC=CC=C21)C3=CC=CC=C3,CC[C@@H](C)[C@@H](C(=O)NC(=O)NCc1ccccc1)NC(=O)C,c1ccc(cc1)C/C=C/1\CCCC[C@H]1C(=O)Nc1ccccc1,CCCCCc1cc(c(c(c1C(=O)[O-])O)CC=C(C)C)OC,Cc1c(C#N)c(=O)n(CCCO)c(c1CN1CCCCC1)O,Cn1cnc2c1CN([C@@H](C2)C(=O)OC)C(=O)C1CCCCC1,C[C@@]12C[C@@H]([C@@](c3c1cccc3)(c1c2cccc1)C)C(=O)N(C)C,OC(C#CCN1CCCCC1)(C1=CC=CC=C1)C1=CC=CC=C1</t>
  </si>
  <si>
    <t>https://gnps.ucsd.edu//ProteoSAFe/result.jsp?task=afb39ec5e61c4c6b9414cdce65b1993b&amp;view=cluster_details&amp;protein=85099&amp;show=true</t>
  </si>
  <si>
    <t>SN00104168,CHEBI:109280,CHEBI:3474,SN00351943,SN00047392,CHEBI:120669,SN00117669,CHEBI:189635,CHEBI:125422,DB01445</t>
  </si>
  <si>
    <t>1,0.604,0.537,0.486,0.471,0.399,0.373,0.371,0.368,0.347</t>
  </si>
  <si>
    <t>CC(C)C[C@@H]1Nc2ccccc2C(=O)N1,Cc1cccc(c1)NN=C(C1CCC1)O,CN1CC2CC(C1)c1cccc(=O)n1C2,c12c(n(cnc1ncn2)CC=C(C)C)N,Cc1c2c(n(n1)C(=O)C)C[C@@H]1[C@H]2C1(C)C,Cc1ccc(cc1)CN1CCCN=C1O,Cc1cc(c(c(c1)C)N1CCC(=O)N1)C,CNCCc1c[nH]c2ccc(cc12)OC,CC(Cc1c[nH]c2ccc(cc12)OC)N,CN(C)CCC1=CNC2=C1C=C(C=C2)O</t>
  </si>
  <si>
    <t>https://gnps.ucsd.edu//ProteoSAFe/result.jsp?task=afb39ec5e61c4c6b9414cdce65b1993b&amp;view=cluster_details&amp;protein=19069&amp;show=true</t>
  </si>
  <si>
    <t>SN00362786,SN00064141,SN00071277,SN00370557,SN00289077,SN00231619,FDB031416,SN00231512,SN00389642,SN00280797</t>
  </si>
  <si>
    <t>1,0.96,0.903,0.878,0.859,0.838,0.829,0.826,0.826,0.767</t>
  </si>
  <si>
    <t>[C@@]123[C@@H]4[C@](C[C@@H]1C(=O)Nc1c2cccc1)(C=CCN4CC3)C=C,CCCOc1ccc(cc1)C(=O)N[C@H](CC(C)C)C(=O)[O-],CC(C)C[C@H](C(=O)[O-])NC(=O)c1ccc(cc1)OC(C)C,C12=[N+](c3c([C@H]([C@H]1C[C@@H](C(O2)(C)C)O)OC)cc(cc3)O)C,[C@]123C(=C([C@H]4[C@H](C2)N(CC3)C/C/4=C\C)C=O)Nc2c1cccc2,c12c(c3c([n-]2)cccc3)cc[n+]2c1C[C@H](CC2)[C@H](CO)C=C,CC=C1CN2C3CC4=C(NC5=CC=CC=C45)C2CC1C3C=O,c12c3[n+](C/C(=C\C)/[C@H](C3)CCO)ccc1c1c([n-]2)cccc1,[C@@]123C(=C([C@H]4C[C@@H]1N(CC3)C/C/4=C\C)C=O)Nc1c2cccc1,[C@]12(c3c([C@H]4C[C@@H]1N(CC2)C/C/4=C/C)cnc1c3cccc1)O</t>
  </si>
  <si>
    <t>https://gnps.ucsd.edu//ProteoSAFe/result.jsp?task=afb39ec5e61c4c6b9414cdce65b1993b&amp;view=cluster_details&amp;protein=80608&amp;show=true</t>
  </si>
  <si>
    <t>SN00367673,SN00047295,SN00067793,SN00072511,DB01170,SN00231615,SN00142862</t>
  </si>
  <si>
    <t>1,0.768,0.408,0.23,0.225,0.175,0.018</t>
  </si>
  <si>
    <t>[C@]12([C@@H](C[N+](C[C@@H]1C)(C)C)[C@@H](CC2)C)O,CC[C@@]1(C[C@]2(CCC[NH2+]C2)CCO1)C,C[N@+]12CCCC[C@@H]1[C@@H](CCC2)CCO,CC[N@+]12CCCC[C@@H]1[C@@H](CCC2)CO,C1CCCN(CCC1)CCN=C(N)N,C(=N)(NCC=C(C)C)NCCCCN,C1/C=N/CC[NH2+]CC/C=N\CC[NH2+]C1</t>
  </si>
  <si>
    <t>https://gnps.ucsd.edu//ProteoSAFe/result.jsp?task=afb39ec5e61c4c6b9414cdce65b1993b&amp;view=cluster_details&amp;protein=14655&amp;show=true</t>
  </si>
  <si>
    <t>SN00136068,SN00093938,SN00244909,SN00329415,SN00010300,SN00315566,SN00311115,SN00077487,SN00044093,SN00385098</t>
  </si>
  <si>
    <t>1,0.914,0.569,0.522,0.497,0.497,0.474,0.469,0.455,0.446</t>
  </si>
  <si>
    <t>COc1ccc(cc1)C(=O)CC[N@H+]1CCC[C@@H]1C(=O)[O-],CC(=O)C[C@@H]1c2c(cc3c(c2OC)OCO3)CCN1C,[C@@H]1([C@@H](OC(=O)C1)[C@H](/C=C/C)O)Nc1ccc(cc1)CO,[C@@H]1([C@H]2N([C@@H]([C@H]1O)C[C@H](C2)O)C)OC(=O)c1ccccc1,CC(=O)N[C@H]1CO[C@H]2[C@@H]1OC[C@H]2OCc1ccccc1,N1([C@@H]2[C@@H]([C@@H]([C@H]1C[C@H](C2)OC(=O)c1ccccc1)O)O)C,[C@H]12[C@H](CCN1CC[C@H]2O)COC(=O)c1c(cccc1)O,CC(=O)N1CCC2(CCc3ccc(c(c3O2)O)O)CC1,Cc1nc(c2c(n1)oc(n2)C)N[C@H](CC(C)C)C(=O)[O-],[N+](=O)(c1ccc(C(=O)O[C@@H](CCC=C(C)C)C)cc1)[O-]</t>
  </si>
  <si>
    <t>https://gnps.ucsd.edu//ProteoSAFe/result.jsp?task=afb39ec5e61c4c6b9414cdce65b1993b&amp;view=cluster_details&amp;protein=70770&amp;show=true</t>
  </si>
  <si>
    <t>CCMSLIB00000579076,CCMSLIB00004699979,CHEBI:79272,CHEBI:79228,FDB011234,SN00282536,SN00300227,SN00331355,FDB018558,FDB019656</t>
  </si>
  <si>
    <t>1,0.57,0.477,0.477,0.446,0.439,0.439,0.429,0.429,0.412</t>
  </si>
  <si>
    <t>OCCOCC(CCCC)CC(=O)O,CCCCCC(O)CC(O)CC(=O)O,C(CCC[C@H](CC(=O)O)O)CCCO,C[C@H](CCCCC[C@H](CC(=O)O)O)O,CC(C)(O)C(O)CCC(=C)C(O)CO,[C@]1([C@@H]([C@@H]([C@@H](C[C@@H]1O)C(C)C)O)O)(O)C,[C@@]1([C@H]([C@H]([C@@H]([C@@H](C1)O)C(C)C)O)O)(O)C,[C@]1([C@@H]([C@H]([C@](CC1)(O)C)O)O)(C(C)C)O,CC1C(O)CC(CC1O)C(C)(O)CO,CC(O)(CO)C1CCC(C)(O)C(O)C1</t>
  </si>
  <si>
    <t>https://gnps.ucsd.edu//ProteoSAFe/result.jsp?task=afb39ec5e61c4c6b9414cdce65b1993b&amp;view=cluster_details&amp;protein=19059&amp;show=true</t>
  </si>
  <si>
    <t>CHEBI:125422,CHEBI:189635,DB01445,CHEBI:8613,SN00104168,CHEBI:3474,SN00117669,SN00118735,CHEBI:109280,CHEBI:120669</t>
  </si>
  <si>
    <t>1,0.986,0.957,0.941,0.921,0.903,0.753,0.626,0.459,0.42</t>
  </si>
  <si>
    <t>CC(Cc1c[nH]c2ccc(cc12)OC)N,CNCCc1c[nH]c2ccc(cc12)OC,CN(C)CCC1=CNC2=C1C=C(C=C2)O,CN(C)CCc1c[nH]c2cccc(c12)O,CC(C)C[C@@H]1Nc2ccccc2C(=O)N1,CN1CC2CC(C1)c1cccc(=O)n1C2,Cc1cc(c(c(c1)C)N1CCC(=O)N1)C,CCC(=O)NN1c2ccccc2C[C@H]1C,Cc1cccc(c1)NN=C(C1CCC1)O,Cc1ccc(cc1)CN1CCCN=C1O</t>
  </si>
  <si>
    <t>https://gnps.ucsd.edu//ProteoSAFe/result.jsp?task=afb39ec5e61c4c6b9414cdce65b1993b&amp;view=cluster_details&amp;protein=19048&amp;show=true</t>
  </si>
  <si>
    <t>https://gnps.ucsd.edu//ProteoSAFe/result.jsp?task=afb39ec5e61c4c6b9414cdce65b1993b&amp;view=cluster_details&amp;protein=19026&amp;show=true</t>
  </si>
  <si>
    <t>SN00284750,SN00333801,SN00319324,SN00291278,SN00244726,SN00249141,SN00175771,SN00390896,SN00143636,SN00374734</t>
  </si>
  <si>
    <t>1,0.984,0.976,0.95,0.948,0.947,0.929,0.916,0.916,0.901</t>
  </si>
  <si>
    <t>[C@@]123[C@]4(C2)[C@H]([C@@]([C@H](C[C@@H]4O)O)(C(=O)OC)C)CC[C@H]1[C@]1([C@](CC3)([C@H](CC1)[C@@H](CC[C@@H](C(=C)C)O)CO)C)C,[C@@]12([C@]3(C(=CC[C@@H]1[C@@]1([C@@H](CC2)[C@]([C@H](CC1)O)(CO)C)C)[C@H]1[C@@](CC3)([C@@H]([C@@H]([C@](C1)(C(=O)OC)C)O)O)C)C)C,[C@]12([C@@H]([C@@]3([C@@H](C[C@H]2O)C(C(=O)CC3)(C)C)C)CC[C@@]2(C1=CC[C@H]2[C@H]1[C@@H](O[C@H](C1)[C@@H](C(O)(C)C)O)OC)C)C,[C@]12([C@@H]3[C@]([C@]4(C(=CC3)[C@H]3[C@](CC4)(C(=O)OC)CCC(C3)(C)C)C)(CC[C@H]1[C@@]([C@H]([C@@H]([C@@H]2O)O)O)(CO)C)C)C,[C@@]12([C@]3(C(=CC[C@@H]1[C@@]1([C@@H]([C@@]([C@H]([C@H](C1)O)O)(CO)C)[C@H](C2)O)C)[C@H]1[C@@](C(=O)OC)(CC3)CCC(C1)(C)C)C)C,[C@@]12([C@]3([C@@H]([C@@]4([C@@H](CC3)[C@@]([C@H]([C@@H](C4)O)O)(CO)C)C)[C@@H](C=C1[C@@H]1[C@](CC2)(C(=O)O)CC[C@H]([C@@H]1C)C)OC)C)C,CC[C@@H](CCO)/C=C/C(=O)CCc1cc(c(c(c1)OC1CCCC1)O)C[C@H](CCC[NH+]=C(N)N)COC,C12=CC[C@@H]3[C@@]4([C@@H]([C@@]([C@H]([C@@H](C4)O)O)(CO)C)CC[C@]3([C@@]1(CC[C@@]1([C@H]2[C@@]([C@@H](CC1)C)(O)C)C(=O)OC)C)C)C,C[C@@H]1CC[C@@]2(CC[C@@]3(C(=CC[C@H]4[C@]3(CC[C@@H]3[C@@]4(CC[C@@H](C3(CO)CO)O)C)C)[C@H]2[C@]1(C)O)C)C(=O)OC,[C@@]123[C@H](C([C@@H](C(=C([C@@H]1O)CCCCCCCC(=O)CCCCCCCCO)C(=O)O)C2)(C)C)CC[C@@H]3C=O</t>
  </si>
  <si>
    <t>https://gnps.ucsd.edu//ProteoSAFe/result.jsp?task=afb39ec5e61c4c6b9414cdce65b1993b&amp;view=cluster_details&amp;protein=137878&amp;show=true</t>
  </si>
  <si>
    <t>FDB018433,FDB009580,CHEBI:57803,SN00064130,FDB021243,FDB021244,FDB016837,SN00235766,FDB016838,SN00160282</t>
  </si>
  <si>
    <t>1,0.997,0.67,0.661,0.656,0.621,0.605,0.605,0.588,0.559</t>
  </si>
  <si>
    <t>CCCC(S)CCOC(=O)CCC,CCCCCCOC(=O)CC(C)S,c1ccc2c(c1)c(C[C@@H](C(=N)O)[NH3+])c[nH]2,C(CC[C@H](C(=O)[O-])[NH3+])C[C@H](C(=O)[O-])[NH3+],CCCC(=O)OC\C=C/C1=CC=CC=C1,CC(C)C(=O)OC\C=C/C1=CC=CC=C1,CCCCOC(=O)\C=C/C1=CC=CC=C1,C(C(=O)OC=C)(Cc1ccccc1)(C)C,CC(C)COC(=O)\C=C/C1=CC=CC=C1,CCC/C=C\COC(=O)c1ccccc1</t>
  </si>
  <si>
    <t>https://gnps.ucsd.edu//ProteoSAFe/result.jsp?task=afb39ec5e61c4c6b9414cdce65b1993b&amp;view=cluster_details&amp;protein=19017&amp;show=true</t>
  </si>
  <si>
    <t>FDB009580,FDB018433,SN00266975,FDB018711,SN00047376,FDB021243,SN00314154,FDB002705,FDB021244,SN00043792</t>
  </si>
  <si>
    <t>1,0.991,0.623,0.579,0.503,0.502,0.499,0.494,0.457,0.45</t>
  </si>
  <si>
    <t>CCCCCCOC(=O)CC(C)S,CCCC(S)CCOC(=O)CCC,C(=O)(c1ccccc1)CCCC(=O)CC,CC(C)=CCC1=CC(=O)C(C)=C(C)C1=O,C[C@@H]1CC(=C)C[C@H](O1)c1ccc(cc1)O,CCCC(=O)OC\C=C/C1=CC=CC=C1,c12c(O[C@@H](C[C@@H]1O)/C=C/C)ccc(c2)C,CC(C)=CCC1=C(O)C=CC(=C1)C(C)=O,CC(C)C(=O)OC\C=C/C1=CC=CC=C1,C[C@@H]1CC(=C)C[C@H](O1)c1ccccc1O</t>
  </si>
  <si>
    <t>https://gnps.ucsd.edu//ProteoSAFe/result.jsp?task=afb39ec5e61c4c6b9414cdce65b1993b&amp;view=cluster_details&amp;protein=19016&amp;show=true</t>
  </si>
  <si>
    <t>CHEBI:3474,SN00104168,CHEBI:109280,CHEBI:126440,DB01445,CHEBI:189635,CHEBI:125422,CHEBI:8613,CHEBI:120669,SN00351943</t>
  </si>
  <si>
    <t>1,0.626,0.614,0.608,0.578,0.576,0.573,0.571,0.563,0.534</t>
  </si>
  <si>
    <t>CN1CC2CC(C1)c1cccc(=O)n1C2,CC(C)C[C@@H]1Nc2ccccc2C(=O)N1,Cc1cccc(c1)NN=C(C1CCC1)O,CN1[C@@H]2CNc3ccccc3[C@@H]2[C@@H]1CO,CN(C)CCC1=CNC2=C1C=C(C=C2)O,CNCCc1c[nH]c2ccc(cc12)OC,CC(Cc1c[nH]c2ccc(cc12)OC)N,CN(C)CCc1c[nH]c2cccc(c12)O,Cc1ccc(cc1)CN1CCCN=C1O,c12c(n(cnc1ncn2)CC=C(C)C)N</t>
  </si>
  <si>
    <t>https://gnps.ucsd.edu//ProteoSAFe/result.jsp?task=afb39ec5e61c4c6b9414cdce65b1993b&amp;view=cluster_details&amp;protein=19015&amp;show=true</t>
  </si>
  <si>
    <t>SN00120049,SN00119797,SN00148420,SN00123205</t>
  </si>
  <si>
    <t>1,0.917,0.341,0.267</t>
  </si>
  <si>
    <t>Cc1c2cc(c(cc2cc[n+]1C)OC)O,C[n+]1ccc2cc(c(cc2c1)OC)OC,Cc1ccc2c(cc(=O)oc2c1C)C[NH3+],c1ccc(cc1)Cn1c(c(nn1)CO)N</t>
  </si>
  <si>
    <t>https://gnps.ucsd.edu//ProteoSAFe/result.jsp?task=afb39ec5e61c4c6b9414cdce65b1993b&amp;view=cluster_details&amp;protein=19007&amp;show=true</t>
  </si>
  <si>
    <t>https://gnps.ucsd.edu//ProteoSAFe/result.jsp?task=afb39ec5e61c4c6b9414cdce65b1993b&amp;view=cluster_details&amp;protein=54725&amp;show=true</t>
  </si>
  <si>
    <t>SN00379357,SN00301231,SN00294391,CHEBI:8589,SN00283291,CHEBI:93007,SN00046196,DB04844,DB00731,CHEBI:111442</t>
  </si>
  <si>
    <t>1,0.854,0.806,0.799,0.763,0.725,0.71,0.705,0.632,0.564</t>
  </si>
  <si>
    <t>c1([C@@H](OC(=O)C)CCC)c(/C=C/CCCC(=O)N)ccc(c1)C,c12c3c(c(cc1CCN([C@@H]2CC[C@]13CC[C@H](CC1)O)C)OC)O,[C@]12(C[C@@H]3N(CCc4c3c1c(c(c4)OC)OC)C)CC[C@@H](CC2)O,CC[C@H]1CN2CCc3cc(c(cc3[C@@H]2C[C@@H]1CC=O)OC)OC,[C@@]123/C(=C\CCN(CCC3)C)/[C@H](C[C@@H]1CC(=CC2=O)C)OC(=O)C,c1ccc(cc1)C1(CCCCC1)C(=O)OCCN1CCOCC1,CC(C)[C@@H](CCN1C(=O)CCC1=O)c1ccc(cc1)OC(C)C,CC(C)CC1CN2CCC3=CC(=C(C=C3C2CC1=O)OC)OC,CC(C)C1CCC(CC1)C(=O)NC(CC2=CC=CC=C2)C(=O)O,C1CCCC(CC1)NC(=O)c1ccc(cc1)OCC1CCCO1</t>
  </si>
  <si>
    <t>https://gnps.ucsd.edu//ProteoSAFe/result.jsp?task=afb39ec5e61c4c6b9414cdce65b1993b&amp;view=cluster_details&amp;protein=87862&amp;show=true</t>
  </si>
  <si>
    <t>CHEBI:125422,CHEBI:189635,DB01445,CHEBI:8613,CHEBI:3474,SN00104168,CHEBI:109280,SN00117669,SN00118735,CHEBI:120669</t>
  </si>
  <si>
    <t>1,0.99,0.962,0.945,0.889,0.88,0.864,0.846,0.845,0.462</t>
  </si>
  <si>
    <t>CC(Cc1c[nH]c2ccc(cc12)OC)N,CNCCc1c[nH]c2ccc(cc12)OC,CN(C)CCC1=CNC2=C1C=C(C=C2)O,CN(C)CCc1c[nH]c2cccc(c12)O,CN1CC2CC(C1)c1cccc(=O)n1C2,CC(C)C[C@@H]1Nc2ccccc2C(=O)N1,Cc1cccc(c1)NN=C(C1CCC1)O,Cc1cc(c(c(c1)C)N1CCC(=O)N1)C,CCC(=O)NN1c2ccccc2C[C@H]1C,Cc1ccc(cc1)CN1CCCN=C1O</t>
  </si>
  <si>
    <t>https://gnps.ucsd.edu//ProteoSAFe/result.jsp?task=afb39ec5e61c4c6b9414cdce65b1993b&amp;view=cluster_details&amp;protein=18991&amp;show=true</t>
  </si>
  <si>
    <t>SN00286915,SN00127713,SN00118099,SN00357335,SN00297723,SN00131301,SN00117767,DB00754,SN00051495,SN00085688</t>
  </si>
  <si>
    <t>1,0.722,0.458,0.455,0.377,0.297,0.291,0.269,0.247,0.237</t>
  </si>
  <si>
    <t>c12n(C[C@@H]3C[C@H]1CNC3=O)c(=O)ccc2,C[C@]1([C@@H]2CC[C@@H](O2)C([C@@H]1O)(C)C)Cl,CC(=O)OC1=NN(CC1)c1ccccc1,c1(C2=CN[C@@H](C2)C(=O)O)c(cccc1)N,[C@@H]1(C(=O)NCC(=O)N1)Cc1ccccc1,CC(=O)N/C(=C\c1ccccc1)/C(=O)N,c1ccc(cc1)CN1CCC(=O)NC1=O,CCN1C(=O)C(NC1=O)C2=CC=CC=C2,c1ccc2c(c1)CC/C(=[NH+]/CC(=O)[O-])/N2,CN(C)/C=C\1/c2cc(ccc2NC1=O)O</t>
  </si>
  <si>
    <t>https://gnps.ucsd.edu//ProteoSAFe/result.jsp?task=afb39ec5e61c4c6b9414cdce65b1993b&amp;view=cluster_details&amp;protein=18989&amp;show=true</t>
  </si>
  <si>
    <t>SN00168399,CCMSLIB00000079969,SN00165262,SN00165261,SN00363012,SN00252903,SN00320620,CHEBI:2746,FDB027711,SN00176321</t>
  </si>
  <si>
    <t>1,0.995,0.948,0.941,0.921,0.873,0.87,0.849,0.381,0.3</t>
  </si>
  <si>
    <t>COC1=C(C(=O)O/C/1=C/1\[C@H]([C@@H]2[C@@H]3CCC[C@H]([N@H+]3CCC=C2O1)[C@H]([C@@H]1C[C@@H](CC=C1)C1CCCC1)O)CO)C[O-],CC(C)C[C@H](N1C(=O)N2CCc3c([nH]c4ccccc34)[C@@]2(C)C1=O)C(=O)NC5CCN(Cc6ccccc6)CC5,C[C@H](C[C@@H](/C=C(\C)/C(=O)[O-])O)[C@]12CCC[C@]3([C@@]1(CC(=O)C1=C3[C@@H](C[C@H]3[C@@]1(CCC(=O)C3(C)C)C)O)C)[C@H](C2)O,C[C@H](C[C@@H](/C=C(\C)/C(=O)[O-])O)[C@H]1C[C@]2(CC[C@]3(C[C@H]4[C@](CCC(=O)C4(C)C)(C4=C3[C@]2([C@@]1(CC4=O)C)C)C)O)O,[C@@]123[C@H]4[C@](CN([C@@H]1[C@H]([C@@H]4OC)[C@@]1([C@@H]4[C@H]2C[C@@H]([C@@H]4OC(=O)C)[C@H](C1)OC)O)CC)(CC[C@@H]3O)COc1ccccc1,[C@]123[C@H]4[C@]5([C@@H]6[C@H]1N(C[C@@]([C@H]2C6)(CC[C@@H]3O)C)CC)[C@@H]([C@@]([C@H](C4)CC5)(COC(=O)c1cc(c(cc1)OC)OC)O)O,[C@]123[C@H]4[C@]([C@H]([C@@H]1[C@](CN4CC)(CC[C@@H]3OC)C)OC)([C@@]1([C@@H]3[C@H]2C[C@@H]([C@@H]3OC(=O)c2ccccc2)[C@H](C1)OC)O)O,C/C=C(\C)/C(=O)O[C@@H]1C2C(=C)C[C@]34C[C@@H]([C@@]5([C@@]6(C)C[C@@H](C[C@]5([C@@H]4[C@@H]1OC(=O)/C(=C/C)/C)C(C23)N(C)C6)O)O)O,[H]O[C@]([H])(C([H])([H])OC(=O)C([H])([H])C([H])([H])C([H])([H])C([H])=C([H])C([H])([H])C([H])=C([H])C([H])([H])C([H])=C([H])C([H])([H])C([H])=C([H])C([H])([H])C([H])=C([H])C([H])([H])C([H])([H])[H])C([H])([H])OP([O-])(=O)OC([H])([H])C([H])([H])[N+](C([H])([H])[H])(C([H])([H])[H])C([H])([H])[H],CCCCC[C@@H](C[C@@H](CCc1cc(c(c(c1)OC)O)CN1C[C@@H](CC1=O)Cc1ccc(cc1)O)OC(=O)C)O</t>
  </si>
  <si>
    <t>https://gnps.ucsd.edu//ProteoSAFe/result.jsp?task=afb39ec5e61c4c6b9414cdce65b1993b&amp;view=cluster_details&amp;protein=142195&amp;show=true</t>
  </si>
  <si>
    <t>https://gnps.ucsd.edu/ProteoSAFe/result.jsp?view=network_displayer&amp;componentindex=1316&amp;task=afb39ec5e61c4c6b9414cdce65b1993b&amp;show=true</t>
  </si>
  <si>
    <t>SN00293832,SN00014803,SN00133678,CHEBI:9506,SN00074192,DB05232,CHEBI:34558,SN00035757,SN00003944,SN00226745</t>
  </si>
  <si>
    <t>1,0.962,0.95,0.894,0.859,0.799,0.775,0.766,0.755,0.702</t>
  </si>
  <si>
    <t>OC(=O)[C@H]1[C@@]23NC(=N)N[C@H]([C@H]2[C@H]([C@]([C@@H]([C@@H]3O)O)(CO)O)O)O1,CSCC(=O)N[C@H]1CCN2[C@@H]1C(=O)Nc1ccccc1C2=O,C[C@H](c1ccc2cc(ccc2c1)OC)C(=O)OCCO[N+](=O)[O-],C([C@@]1([C@H]2[C@@H]3[C@H](NC(=N)N[C@]43[C@H]([C@@H]1O[C@@]([C@H]4O)(O)O2)O)O)O)O,C[C@H](C(=O)[O-])NC(=O)CNC(=O)N1CC(=O)Nc2c1cccc2,C(C1(C2C3C([NH+]=C(NC34C(C1OC(C4O)(O2)[O-])O)N)O)O)O,c1ccc(cc1)CNC(=N)N=C(c1c(N)nc(c(Cl)n1)N)O,c1ccc(cc1)c1nc([O-])n2c(n1)c(cn2)Cc1ccccc1F,c1cc(sc1)C(=O)N[C@H]1CCN2[C@@H]1C(=O)N1CCC[C@@H]1C2=O,[C@H](C(=O)NCC(=O)O)(NC(=O)[C@H](CCC(=O)O)N)CC(=O)O</t>
  </si>
  <si>
    <t>https://gnps.ucsd.edu//ProteoSAFe/result.jsp?task=afb39ec5e61c4c6b9414cdce65b1993b&amp;view=cluster_details&amp;protein=87846&amp;show=true</t>
  </si>
  <si>
    <t>CHEBI:3474,SN00104168,CHEBI:125422,CHEBI:189635,DB01445,CHEBI:8613,CHEBI:126440,SN00351943,CHEBI:109280,SN00118735</t>
  </si>
  <si>
    <t>1,0.709,0.618,0.615,0.613,0.605,0.6,0.58,0.577,0.19</t>
  </si>
  <si>
    <t>CN1CC2CC(C1)c1cccc(=O)n1C2,CC(C)C[C@@H]1Nc2ccccc2C(=O)N1,CC(Cc1c[nH]c2ccc(cc12)OC)N,CNCCc1c[nH]c2ccc(cc12)OC,CN(C)CCC1=CNC2=C1C=C(C=C2)O,CN(C)CCc1c[nH]c2cccc(c12)O,CN1[C@@H]2CNc3ccccc3[C@@H]2[C@@H]1CO,c12c(n(cnc1ncn2)CC=C(C)C)N,Cc1cccc(c1)NN=C(C1CCC1)O,CCC(=O)NN1c2ccccc2C[C@H]1C</t>
  </si>
  <si>
    <t>https://gnps.ucsd.edu//ProteoSAFe/result.jsp?task=afb39ec5e61c4c6b9414cdce65b1993b&amp;view=cluster_details&amp;protein=18980&amp;show=true</t>
  </si>
  <si>
    <t>FDB009580,FDB018433,FDB021243,FDB021244,SN00235766,FDB016837,FDB016838,SN00160775,FDB016749,FDB016857</t>
  </si>
  <si>
    <t>1,0.999,0.71,0.682,0.68,0.676,0.664,0.607,0.533,0.532</t>
  </si>
  <si>
    <t>CCCCCCOC(=O)CC(C)S,CCCC(S)CCOC(=O)CCC,CCCC(=O)OC\C=C/C1=CC=CC=C1,CC(C)C(=O)OC\C=C/C1=CC=CC=C1,C(C(=O)OC=C)(Cc1ccccc1)(C)C,CCCCOC(=O)\C=C/C1=CC=CC=C1,CC(C)COC(=O)\C=C/C1=CC=CC=C1,CCCC/C=C/OC(=O)c1ccccc1,C\C=C(\C)C(=O)OCCC1=CC=CC=C1,CC(C)=CC(=O)OCCC1=CC=CC=C1</t>
  </si>
  <si>
    <t>https://gnps.ucsd.edu//ProteoSAFe/result.jsp?task=afb39ec5e61c4c6b9414cdce65b1993b&amp;view=cluster_details&amp;protein=18979&amp;show=true</t>
  </si>
  <si>
    <t>FDB018433,FDB009580,FDB021243,FDB021244,FDB016837,FDB016838,SN00235766,FDB016749,FDB016857,CHEBI:57803</t>
  </si>
  <si>
    <t>1,0.991,0.716,0.688,0.659,0.653,0.471,0.412,0.41,0.405</t>
  </si>
  <si>
    <t>CCCC(S)CCOC(=O)CCC,CCCCCCOC(=O)CC(C)S,CCCC(=O)OC\C=C/C1=CC=CC=C1,CC(C)C(=O)OC\C=C/C1=CC=CC=C1,CCCCOC(=O)\C=C/C1=CC=CC=C1,CC(C)COC(=O)\C=C/C1=CC=CC=C1,C(C(=O)OC=C)(Cc1ccccc1)(C)C,C\C=C(\C)C(=O)OCCC1=CC=CC=C1,CC(C)=CC(=O)OCCC1=CC=CC=C1,c1ccc2c(c1)c(C[C@@H](C(=N)O)[NH3+])c[nH]2</t>
  </si>
  <si>
    <t>https://gnps.ucsd.edu//ProteoSAFe/result.jsp?task=afb39ec5e61c4c6b9414cdce65b1993b&amp;view=cluster_details&amp;protein=18978&amp;show=true</t>
  </si>
  <si>
    <t>https://gnps.ucsd.edu//ProteoSAFe/result.jsp?task=afb39ec5e61c4c6b9414cdce65b1993b&amp;view=cluster_details&amp;protein=96979&amp;show=true</t>
  </si>
  <si>
    <t>SN00332230,SN00315148,SN00302430,SN00345412,SN00382719,SN00234140,SN00404609,SN00296607,SN00329120,SN00400017</t>
  </si>
  <si>
    <t>1,0.925,0.917,0.91,0.906,0.877,0.865,0.856,0.837,0.826</t>
  </si>
  <si>
    <t>[C@H]12[C@]([C@@H]([C@H](C=C2)C(=O)O)CC/C(=C\C(=O)O)/COC(=O)C)(CCCC1(C)C)C,[C@H]12[C@@](C3=C([C@@H]([C@H]1O)OCC)C(=O)C(=C(C3=O)O)[C@@H](CO)C)(CCCC2(C)C)C,C12=C([C@@H]([C@@H](C[C@H]([C@H]3[C@@H]1C3)C)OC(=O)C)[C@@H](C/C=C/C(OO)(C)C)C)COC2=O,[C@@H]12[C@@H](C(=C)C(=O)O2)C[C@H]([C@](CC/C=C(/CC/C=C(/[C@@H]1OC(=O)C)\C)\C)(O)C)O,[C@]12(C(=C(C[C@@H]([C@H]1[C@](C[C@@H](C2)O)(CO)C)OC(=O)C)C)CCC1=CC(=O)OC1)C,[C@]12([C@@H](C(CCC2)(C)C)[C@H](C=C([C@H]1CC/C(=C\C(=O)O)/COC(=O)C)C=O)O)C,[C@]1([C@H]2[C@@](CC(=O)C(=C2)C(O)(C)C)(CC[C@@H]1OC(=O)/C(=C\C)/C)C)(OC(=O)C)C,[C@]12(C(=C(C[C@@H]([C@@H]1[C@](C[C@@H](C2)O)(COC(=O)C)C)O)C)CCC1=CC(=O)OC1)C,[C@]12([C@H](O1)/C=C(\CC[C@@H]1[C@@](CC/C=C(/CC2)\C(=O)OC)(O1)C)/C(=O)OC)C(C)C,[C@]12([C@@H]([C@@](CCC3=CC(=O)OC3)([C@@H](CC2)C)C)C[C@@H](C=C1CO)O)COC(=O)C</t>
  </si>
  <si>
    <t>https://gnps.ucsd.edu//ProteoSAFe/result.jsp?task=afb39ec5e61c4c6b9414cdce65b1993b&amp;view=cluster_details&amp;protein=116055&amp;show=true</t>
  </si>
  <si>
    <t>FDB029926,SN00288390,SN00224049,CHEBI:17132,SN00274339,SN00343412,SN00367037,SN00345475,SN00120049,SN00119797</t>
  </si>
  <si>
    <t>1,0.945,0.863,0.799,0.63,0.602,0.507,0.496,0.425,0.402</t>
  </si>
  <si>
    <t>CCOC(=O)CCC(O)C(=O)OCC,C(=O)([C@@H](CCC(=O)O)O)OCCCC,[C@]1(OC[C@H]([C@@H]1C)O)(CC(=O)CO)CO,CCOC(=O)[C@H](C)[C@H](C(=O)OCC)O,[C@@]1([C@@H]([C@H](O[C@@H](C1)O)C)OC(=O)C)(O)C,C(=O)(C(C)C)OC[C@@H](COC(=O)C)O,C(C(=O)OCC)(C(=O)OCC)OCC,[C@@H]12[C@@H](OC(O2)(C)C)[C@@H](O[C@@H]([C@@H]1O)O)C,Cc1c2cc(c(cc2cc[n+]1C)OC)O,C[n+]1ccc2cc(c(cc2c1)OC)OC</t>
  </si>
  <si>
    <t>https://gnps.ucsd.edu//ProteoSAFe/result.jsp?task=afb39ec5e61c4c6b9414cdce65b1993b&amp;view=cluster_details&amp;protein=18977&amp;show=true</t>
  </si>
  <si>
    <t>https://gnps.ucsd.edu//ProteoSAFe/result.jsp?task=afb39ec5e61c4c6b9414cdce65b1993b&amp;view=cluster_details&amp;protein=85379&amp;show=true</t>
  </si>
  <si>
    <t>https://gnps.ucsd.edu//ProteoSAFe/result.jsp?task=afb39ec5e61c4c6b9414cdce65b1993b&amp;view=cluster_details&amp;protein=18976&amp;show=true</t>
  </si>
  <si>
    <t>SN00064130,CHEBI:53014,FDB012089,CHEBI:58122,SN00388033,CHEBI:16770,SN00157448,CHEBI:85894,CHEBI:74823,SN00228696</t>
  </si>
  <si>
    <t>1,0.416,0.396,0.36,0.358,0.322,0.307,0.303,0.271,0.271</t>
  </si>
  <si>
    <t>C(CC[C@H](C(=O)[O-])[NH3+])C[C@H](C(=O)[O-])[NH3+],C(CCNCC(=O)O)C[C@@H](C(=O)O)N,CC(=O)NCC(O)CCC(N)C(O)=O,CC(=O)N(CCCC[C@@H](C(=O)O)N)O,C(=O)(NCCCC[C@@H](C(=O)O)N)OC,C[C@@H](C(=O)O)NCCC[C@@H](C(=O)O)N,C[C@@H](C(=O)[O-])[NH2+][C@@H](CCC[NH3+])C(=O)[O-],C[C@@H](CO)N=C(CC[C@@H](C(=O)O)N)O,CC(C)[C@@H](C(=O)O)N=C([C@H](CO)N)O,[C@@H]1([C@@H]([C@H]([C@H](O[C@@H]1C)O)N)O)NC(=O)C</t>
  </si>
  <si>
    <t>https://gnps.ucsd.edu//ProteoSAFe/result.jsp?task=afb39ec5e61c4c6b9414cdce65b1993b&amp;view=cluster_details&amp;protein=18975&amp;show=true</t>
  </si>
  <si>
    <t>SN00346754,SN00271450,SN00086071,SN00345507,SN00035704,SN00309131,SN00403789,SN00275193,SN00013569,SN00325525</t>
  </si>
  <si>
    <t>1,0.995,0.995,0.985,0.963,0.944,0.942,0.932,0.92,0.913</t>
  </si>
  <si>
    <t>[C@]12([C@@]3([C@H](O[C@H]2C(=C[C@]([C@H]1C(=C3)C)(/C=C/C(=O)O)C)C)/C(=C\C)/CO)C)C,[C@]12([C@@]3([C@H](O[C@H]2C(=C[C@]([C@H]1C(=C3)C)(/C=C/C(=O)O)C)CO)/C(=C\C)/C)C)C,C/C/1=C\CC[C@@](/C=C/[C@@H]([C@H](C1)OC(=O)c1ccc(cc1)O)C(C)C)(C)O,[C@@]12([C@H]3[C@@]([C@@H](C(=C)[C@@H]2O[C@@H]([C@@]1(C=C3C)C)/C(=C\C)/C)O)(/C=C/C(=O)O)C)C,C/C/1=C/[C@H]([C@@H]([C@@H](C/C(=C\CC1)/C)OC(=O)c1ccc(cc1)O)C(C)C)O,[C@]12([C@@]3([C@H](O[C@H]2C(=C[C@]([C@H]1C(=C3)C)(/C=C/C(=O)O)C)C)/C(=C\CO)/C)C)C,[C@H]12[C@@H](OC(=O)C2=C)/C=C(\CC/C=C(/CC/C=C(/C[C@@H]1OC(=O)C)\C)\C)/C,[C@@]12([C@H]3[C@@](C=C([C@@H]2O[C@@H]([C@@]1(C=C3C)C)/C(=C\C)/C)C)(/C=C/C(=O)O)CO)C,CC1=CC[C@]2(CC[C@@]([C@@H]2[C@@H](C1)OC(=O)c1ccc(cc1)O)(C(C)C)O)C,[C@]1([C@H]2[C@](CC1)(CCC(=C[C@@H]2OC(=O)c1ccc(cc1)O)C)C)(C(C)C)O</t>
  </si>
  <si>
    <t>https://gnps.ucsd.edu//ProteoSAFe/result.jsp?task=afb39ec5e61c4c6b9414cdce65b1993b&amp;view=cluster_details&amp;protein=103466&amp;show=true</t>
  </si>
  <si>
    <t>FDB029926,SN00343412,CHEBI:4621,SN00288390,SN00224049,CHEBI:17132,SN00367037,SN00274339,SN00345475,SN00127713</t>
  </si>
  <si>
    <t>1,0.881,0.808,0.743,0.742,0.694,0.651,0.638,0.54,0.065</t>
  </si>
  <si>
    <t>CCOC(=O)CCC(O)C(=O)OCC,C(=O)(C(C)C)OC[C@@H](COC(=O)C)O,C(NC(=N)O)N=C(NCNC(=N)O)O,C(=O)([C@@H](CCC(=O)O)O)OCCCC,[C@]1(OC[C@H]([C@@H]1C)O)(CC(=O)CO)CO,CCOC(=O)[C@H](C)[C@H](C(=O)OCC)O,C(C(=O)OCC)(C(=O)OCC)OCC,[C@@]1([C@@H]([C@H](O[C@@H](C1)O)C)OC(=O)C)(O)C,[C@@H]12[C@@H](OC(O2)(C)C)[C@@H](O[C@@H]([C@@H]1O)O)C,C[C@]1([C@@H]2CC[C@@H](O2)C([C@@H]1O)(C)C)Cl</t>
  </si>
  <si>
    <t>https://gnps.ucsd.edu//ProteoSAFe/result.jsp?task=afb39ec5e61c4c6b9414cdce65b1993b&amp;view=cluster_details&amp;protein=18974&amp;show=true</t>
  </si>
  <si>
    <t>FDB018433,FDB009580,FDB021243,FDB021244,SN00235766,FDB016838,FDB016837,FDB016749,FDB016857,FDB015085</t>
  </si>
  <si>
    <t>1,0.953,0.873,0.857,0.807,0.721,0.715,0.484,0.469,0.41</t>
  </si>
  <si>
    <t>CCCC(S)CCOC(=O)CCC,CCCCCCOC(=O)CC(C)S,CCCC(=O)OC\C=C/C1=CC=CC=C1,CC(C)C(=O)OC\C=C/C1=CC=CC=C1,C(C(=O)OC=C)(Cc1ccccc1)(C)C,CC(C)COC(=O)\C=C/C1=CC=CC=C1,CCCCOC(=O)\C=C/C1=CC=CC=C1,C\C=C(\C)C(=O)OCCC1=CC=CC=C1,CC(C)=CC(=O)OCCC1=CC=CC=C1,CC(C)=C(C)C(=O)OCC1=CC=CC=C1</t>
  </si>
  <si>
    <t>https://gnps.ucsd.edu//ProteoSAFe/result.jsp?task=afb39ec5e61c4c6b9414cdce65b1993b&amp;view=cluster_details&amp;protein=18972&amp;show=true</t>
  </si>
  <si>
    <t>CHEBI:90996,FDB023779,SN00366787,SN00270946,SN00226483,FDB015705,SN00296358,SN00252879,SN00369878,SN00301979</t>
  </si>
  <si>
    <t>1,0.976,0.96,0.938,0.909,0.904,0.899,0.895,0.89,0.887</t>
  </si>
  <si>
    <t>CC/C=C\C/C=C\C[C@@H](/C=C/C=C\C/C=C\CCCC(=O)O)OO,[H]OC(=O)C([H])([H])C([H])([H])C([H])([H])[C@]([H])(O[H])C([H])=C([H])C([H])=C([H])C([H])=C([H])[C@]([H])(O[H])C([H])([H])C([H])=C([H])C([H])([H])C([H])=C([H])C([H])([H])C([H])([H])[H],[C@@]12([C@@H]([C@@H]3[C@@](C[C@@H]2O)(C=C[C@](CC3)(OO)C)C)C(=CC1=O)C(C)C)C,[C@]12([C@@H]3[C@](CC(=O)[C@H]1C[C@](CC2)([C@@H](CO)O)C)(C(=CC(=O)C3)C)C)C,C12=C(C(=O)C[C@@H]3[C@@]1(CCCC3(C)C)C)C[C@@](CC2=O)([C@@H](CO)O)C,CC1(CCCC2(C)C1CCC13CC(CC=C21)C(O)(CO)C3)C(O)=O,[C@@H]12[C@@]([C@@H]3C(=CC2)C[C@](CC3)(C(=O)CO)C)(CC(=O)[C@@H](C1(C)C)O)C,[C@@H]12[C@@]3(C[C@](CC2)(C=C3)C)CC[C@@H]([C@]1(CC(=O)O)C)C(C(=O)O)(C)C,[C@@]123[C@H]([C@]([C@@H](C2)C(=CC3)C)(CCC[C@H](C(=O)O)C)C)CC[C@@H]1C(=O)O,[C@H]12[C@H]([C@@H]([C@H](C2)O)O)/C=C\C/C=C\C/C=C\CCCC(=O)O[C@@H]1CC</t>
  </si>
  <si>
    <t>https://gnps.ucsd.edu//ProteoSAFe/result.jsp?task=afb39ec5e61c4c6b9414cdce65b1993b&amp;view=cluster_details&amp;protein=95303&amp;show=true</t>
  </si>
  <si>
    <t>SN00064130,CHEBI:53014,FDB012089,SN00388033,SN00228696,CHEBI:58122,CHEBI:16770,SN00157448,CHEBI:85894,SN00278705</t>
  </si>
  <si>
    <t>1,0.469,0.464,0.426,0.417,0.41,0.384,0.379,0.375,0.37</t>
  </si>
  <si>
    <t>C(CC[C@H](C(=O)[O-])[NH3+])C[C@H](C(=O)[O-])[NH3+],C(CCNCC(=O)O)C[C@@H](C(=O)O)N,CC(=O)NCC(O)CCC(N)C(O)=O,C(=O)(NCCCC[C@@H](C(=O)O)N)OC,[C@@H]1([C@@H]([C@H]([C@H](O[C@@H]1C)O)N)O)NC(=O)C,CC(=O)N(CCCC[C@@H](C(=O)O)N)O,C[C@@H](C(=O)O)NCCC[C@@H](C(=O)O)N,C[C@@H](C(=O)[O-])[NH2+][C@@H](CCC[NH3+])C(=O)[O-],C[C@@H](CO)N=C(CC[C@@H](C(=O)O)N)O,N([C@H](C(=O)OC)[C@H](O)C)C(=O)[C@@H](N)C</t>
  </si>
  <si>
    <t>https://gnps.ucsd.edu//ProteoSAFe/result.jsp?task=afb39ec5e61c4c6b9414cdce65b1993b&amp;view=cluster_details&amp;protein=18970&amp;show=true</t>
  </si>
  <si>
    <t>SN00064130,FDB012089,CHEBI:53014,SN00388033,CHEBI:58122,CHEBI:85894,CHEBI:16770,SN00157448,CHEBI:74823,DB03861</t>
  </si>
  <si>
    <t>1,0.751,0.744,0.727,0.717,0.714,0.712,0.711,0.675,0.669</t>
  </si>
  <si>
    <t>C(CC[C@H](C(=O)[O-])[NH3+])C[C@H](C(=O)[O-])[NH3+],CC(=O)NCC(O)CCC(N)C(O)=O,C(CCNCC(=O)O)C[C@@H](C(=O)O)N,C(=O)(NCCCC[C@@H](C(=O)O)N)OC,CC(=O)N(CCCC[C@@H](C(=O)O)N)O,C[C@@H](CO)N=C(CC[C@@H](C(=O)O)N)O,C[C@@H](C(=O)O)NCCC[C@@H](C(=O)O)N,C[C@@H](C(=O)[O-])[NH2+][C@@H](CCC[NH3+])C(=O)[O-],CC(C)[C@@H](C(=O)O)N=C([C@H](CO)N)O,CC(=O)NC1C(C(C(CN1)CO)O)O</t>
  </si>
  <si>
    <t>https://gnps.ucsd.edu//ProteoSAFe/result.jsp?task=afb39ec5e61c4c6b9414cdce65b1993b&amp;view=cluster_details&amp;protein=18969&amp;show=true</t>
  </si>
  <si>
    <t>FDB018433,FDB009580,FDB001492,FDB021243,FDB021244,SN00235766,FDB016837,FDB016838,SN00160282,HMDB0140969</t>
  </si>
  <si>
    <t>1,0.949,0.775,0.59,0.554,0.463,0.457,0.441,0.433,0.419</t>
  </si>
  <si>
    <t>CCCC(S)CCOC(=O)CCC,CCCCCCOC(=O)CC(C)S,N[C@@H](CC(O)CCN=C(N)N)C(O)=O,CCCC(=O)OC\C=C/C1=CC=CC=C1,CC(C)C(=O)OC\C=C/C1=CC=CC=C1,C(C(=O)OC=C)(Cc1ccccc1)(C)C,CCCCOC(=O)\C=C/C1=CC=CC=C1,CC(C)COC(=O)\C=C/C1=CC=CC=C1,CCC/C=C\COC(=O)c1ccccc1,CC(C(O)=O)C1=CC=C(CC(C)=C)C=C1</t>
  </si>
  <si>
    <t>https://gnps.ucsd.edu//ProteoSAFe/result.jsp?task=afb39ec5e61c4c6b9414cdce65b1993b&amp;view=cluster_details&amp;protein=18968&amp;show=true</t>
  </si>
  <si>
    <t>CCMSLIB00000079969,SN00165262,SN00165261,SN00320620,SN00168399,SN00252903,SN00363012,SN00176321,CHEBI:97990,CHEBI:2746</t>
  </si>
  <si>
    <t>1,0.977,0.966,0.947,0.945,0.925,0.919,0.827,0.408,0.327</t>
  </si>
  <si>
    <t>CC(C)C[C@H](N1C(=O)N2CCc3c([nH]c4ccccc34)[C@@]2(C)C1=O)C(=O)NC5CCN(Cc6ccccc6)CC5,C[C@H](C[C@@H](/C=C(\C)/C(=O)[O-])O)[C@]12CCC[C@]3([C@@]1(CC(=O)C1=C3[C@@H](C[C@H]3[C@@]1(CCC(=O)C3(C)C)C)O)C)[C@H](C2)O,C[C@H](C[C@@H](/C=C(\C)/C(=O)[O-])O)[C@H]1C[C@]2(CC[C@]3(C[C@H]4[C@](CCC(=O)C4(C)C)(C4=C3[C@]2([C@@]1(CC4=O)C)C)C)O)O,[C@]123[C@H]4[C@]([C@H]([C@@H]1[C@](CN4CC)(CC[C@@H]3OC)C)OC)([C@@]1([C@@H]3[C@H]2C[C@@H]([C@@H]3OC(=O)c2ccccc2)[C@H](C1)OC)O)O,COC1=C(C(=O)O/C/1=C/1\[C@H]([C@@H]2[C@@H]3CCC[C@H]([N@H+]3CCC=C2O1)[C@H]([C@@H]1C[C@@H](CC=C1)C1CCCC1)O)CO)C[O-],[C@]123[C@H]4[C@]5([C@@H]6[C@H]1N(C[C@@]([C@H]2C6)(CC[C@@H]3O)C)CC)[C@@H]([C@@]([C@H](C4)CC5)(COC(=O)c1cc(c(cc1)OC)OC)O)O,[C@@]123[C@H]4[C@](CN([C@@H]1[C@H]([C@@H]4OC)[C@@]1([C@@H]4[C@H]2C[C@@H]([C@@H]4OC(=O)C)[C@H](C1)OC)O)CC)(CC[C@@H]3O)COc1ccccc1,CCCCC[C@@H](C[C@@H](CCc1cc(c(c(c1)OC)O)CN1C[C@@H](CC1=O)Cc1ccc(cc1)O)OC(=O)C)O,C[C@@H]1CN(CC2CCOCC2)[C@@H](C)COc2ccc(cc2C(=O)N(C)C[C@@H]1OC)N=C(c1ccccc1F)O,C/C=C(\C)/C(=O)O[C@@H]1C2C(=C)C[C@]34C[C@@H]([C@@]5([C@@]6(C)C[C@@H](C[C@]5([C@@H]4[C@@H]1OC(=O)/C(=C/C)/C)C(C23)N(C)C6)O)O)O</t>
  </si>
  <si>
    <t>https://gnps.ucsd.edu//ProteoSAFe/result.jsp?task=afb39ec5e61c4c6b9414cdce65b1993b&amp;view=cluster_details&amp;protein=142105&amp;show=true</t>
  </si>
  <si>
    <t>FDB029926,SN00288390,SN00224049,CHEBI:17132,SN00274339,SN00343412,SN00345475,SN00367037,SN00127713,CHEBI:4621</t>
  </si>
  <si>
    <t>1,0.939,0.897,0.827,0.629,0.617,0.557,0.54,0.19,0.106</t>
  </si>
  <si>
    <t>CCOC(=O)CCC(O)C(=O)OCC,C(=O)([C@@H](CCC(=O)O)O)OCCCC,[C@]1(OC[C@H]([C@@H]1C)O)(CC(=O)CO)CO,CCOC(=O)[C@H](C)[C@H](C(=O)OCC)O,[C@@]1([C@@H]([C@H](O[C@@H](C1)O)C)OC(=O)C)(O)C,C(=O)(C(C)C)OC[C@@H](COC(=O)C)O,[C@@H]12[C@@H](OC(O2)(C)C)[C@@H](O[C@@H]([C@@H]1O)O)C,C(C(=O)OCC)(C(=O)OCC)OCC,C[C@]1([C@@H]2CC[C@@H](O2)C([C@@H]1O)(C)C)Cl,C(NC(=N)O)N=C(NCNC(=N)O)O</t>
  </si>
  <si>
    <t>https://gnps.ucsd.edu//ProteoSAFe/result.jsp?task=afb39ec5e61c4c6b9414cdce65b1993b&amp;view=cluster_details&amp;protein=18967&amp;show=true</t>
  </si>
  <si>
    <t>FDB029926,SN00224049,SN00288390,CHEBI:17132,SN00274339,SN00343412,SN00345475,SN00367037,SN00120049,SN00119797</t>
  </si>
  <si>
    <t>1,0.941,0.927,0.82,0.668,0.618,0.563,0.533,0.135,0.132</t>
  </si>
  <si>
    <t>CCOC(=O)CCC(O)C(=O)OCC,[C@]1(OC[C@H]([C@@H]1C)O)(CC(=O)CO)CO,C(=O)([C@@H](CCC(=O)O)O)OCCCC,CCOC(=O)[C@H](C)[C@H](C(=O)OCC)O,[C@@]1([C@@H]([C@H](O[C@@H](C1)O)C)OC(=O)C)(O)C,C(=O)(C(C)C)OC[C@@H](COC(=O)C)O,[C@@H]12[C@@H](OC(O2)(C)C)[C@@H](O[C@@H]([C@@H]1O)O)C,C(C(=O)OCC)(C(=O)OCC)OCC,Cc1c2cc(c(cc2cc[n+]1C)OC)O,C[n+]1ccc2cc(c(cc2c1)OC)OC</t>
  </si>
  <si>
    <t>https://gnps.ucsd.edu//ProteoSAFe/result.jsp?task=afb39ec5e61c4c6b9414cdce65b1993b&amp;view=cluster_details&amp;protein=18966&amp;show=true</t>
  </si>
  <si>
    <t>https://gnps.ucsd.edu//ProteoSAFe/result.jsp?task=afb39ec5e61c4c6b9414cdce65b1993b&amp;view=cluster_details&amp;protein=83228&amp;show=true</t>
  </si>
  <si>
    <t>SN00121400,SN00118025,SN00085865,CHEBI:77902,SN00008328,SN00266110,CHEBI:113142,SN00082134,SN00140011,DB12954</t>
  </si>
  <si>
    <t>1,1,0.781,0.721,0.656,0.607,0.58,0.574,0.525,0.515</t>
  </si>
  <si>
    <t>c1ccc2c(c1)cccc2NCN1C(=O)c2ccccc2C1=O,c1ccc2cc(ccc2c1)NCN1C(=O)c2ccccc2C1=O,Cn1cc(c2c1cccc2)/C=C\1/C(=O)OC(=N1)c1ccccc1,C=CCO[C@@]1(C[C@H]([C@H]([C@@H]([C@H](CO)N=[N+]=[N-])O1)O)O)C(=O)[O-],c1ccc2c(c1)C(=O)N1CCN(C[C@@H]1C(=O)N2)C(=O)C(=O)N,[C@@]1(O[C@H]2[C@@H]([C@H]([C@@H]([C@H](O2)CO)O)O)O)(C=C(C(=O)C=C1)O)C,COc1ccc(cc1)C=Nc1c(cc(c2ccccc2)o1)C#N,COc1ccc(cc1OC)CCn1cc(ccc1=O)C(=O)[O-],COC(=O)c1ccc2n(nc3ccccc3c12)c1ccccc1,C1C(C(=O)NO1)N=CC2=CC=C(C=C2)C=NC3CONC3=O</t>
  </si>
  <si>
    <t>https://gnps.ucsd.edu//ProteoSAFe/result.jsp?task=afb39ec5e61c4c6b9414cdce65b1993b&amp;view=cluster_details&amp;protein=83227&amp;show=true</t>
  </si>
  <si>
    <t>CHEBI:79598,SN00003817,SN00122027,CHEBI:79829,SN00012412,SN00135315,CHEBI:104080,SN00022365,SN00098754,SN00022650</t>
  </si>
  <si>
    <t>1,0.943,0.864,0.854,0.796,0.757,0.739,0.728,0.676,0.658</t>
  </si>
  <si>
    <t>CC(=O)C1=CC[C@H]2[C@@H]3CCC4=CC(=O)CC[C@]4(C)[C@]3([C@H](C[C@]12C)O)F,CCCNC(=O)N[C@H]1C[C@](C[C@H]([C@@H]1O)O)(C(=O)N[C@H](C)C(=O)N)O,C(CCC(=O)NCCCC(=O)NO)CC(=O)NCCCC(=O)NO,CC(=O)[C@H]1CC[C@H]2[C@@H]3C[C@@H](C4=CC(=O)CC[C@]4(C)[C@H]3C(=O)C[C@]12C)F,CC[C@H]1CN(CC[C@H]1CC(=O)NCc1ccc2c(c1)OCO2)C(=O)C,c1ccc(cc1)SCc1ccc(cc1)CCC[NH+](CCO)CCO,CCN1CCN(CC1)CC(COc1ccc2c(C)cc(=O)oc2c1)O,Cc1ccc(cc1F)c1nc(on1)[C@@H]1C[C@H](C[N@H+]1C1CCCCC1)O,C[C@@]12C[C@]3(C[N@@H+](C1)[C@@H](N(C2)C3)c1ccc(c(c1C(=O)[O-])OC)OC)C,c1cc(ccc1c1nc(on1)[C@@H]1C[C@H](C[N@H+]1CC1CCCCC1)O)F</t>
  </si>
  <si>
    <t>https://gnps.ucsd.edu//ProteoSAFe/result.jsp?task=afb39ec5e61c4c6b9414cdce65b1993b&amp;view=cluster_details&amp;protein=99060&amp;show=true</t>
  </si>
  <si>
    <t>SN00119868</t>
  </si>
  <si>
    <t>c1c(cc(cc1[N+](=O)[O-])I)C(=O)[O-]</t>
  </si>
  <si>
    <t>https://gnps.ucsd.edu//ProteoSAFe/result.jsp?task=afb39ec5e61c4c6b9414cdce65b1993b&amp;view=cluster_details&amp;protein=80475&amp;show=true</t>
  </si>
  <si>
    <t>SN00016119,CHEBI:81426,SN00285380,SN00012620,SN00015351,SN00015236,SN00015890,CHEBI:121399,SN00015246,SN00015898</t>
  </si>
  <si>
    <t>1,0.909,0.892,0.858,0.599,0.557,0.52,0.443,0.31,0.271</t>
  </si>
  <si>
    <t>C=C[C@H]1C[N@@H+]2CC[C@H]1C[C@@H]2CNC(=O)CC1(CCCC1)CC(=O)[O-],C[C@@H]([C@@H]1CC[C@H]([C@H](O1)O[C@@H]1[C@H]([C@@H]([C@H]([C@@H]([C@H]1O)NC)O)O)N)N)N,[C@@H]1([C@H]([C@H]([C@@H]([C@@H]([C@@H]1O)NC)OC)O)N)O[C@@H]1O[C@H](CC[C@@H]1N)CN,CC[C@H]1CN(CC[C@H]1CC(=O)NCc1ccco1)C(=O)C(C)(C)C,CC(C)(c1cn(nn1)C[C@H]1C[C@H]2CC[N@@H+]1C[C@@H]2C(=O)NC1CC1)O,CN(CC=C)C(=O)[C@H]1C[N@H+]2CC[C@@H]1C[C@@H]2Cn1cc(nn1)CCO,c1c(nnn1C[C@H]1C[C@H]2CC[N@@H+]1C[C@@H]2C(=O)N1CCCC1)CCO,C1CCC(CC1)C1c2c(CCN1Cc1ncc[nH]1)c1ccccc1[nH]2,CN(CC=C)C(=O)[C@H]1C[N@H+]2CC[C@@H]1C[C@@H]2Cn1cc(nn1)COC,COCc1cn(nn1)C[C@H]1C[C@H]2CC[N@@H+]1C[C@@H]2C(=O)N1CCCC1</t>
  </si>
  <si>
    <t>https://gnps.ucsd.edu//ProteoSAFe/result.jsp?task=afb39ec5e61c4c6b9414cdce65b1993b&amp;view=cluster_details&amp;protein=95247&amp;show=true</t>
  </si>
  <si>
    <t>CHEBI:87338,SN00268643,CHEBI:38378,CHEBI:38376,FDB000744,FDB009341,FDB016331,SN00351003,FDB022260,SN00288380</t>
  </si>
  <si>
    <t>1,0.999,0.999,0.999,0.999,0.999,0.999,0.987,0.965,0.913</t>
  </si>
  <si>
    <t>C=CCCCCCCCC(=O)OCC,C(=O)(O)CCCCCC/C=C/CCC,C/C=C/CCCCCCCCC(=O)O,CC/C=C/CCCCCCCC(=O)O,COC(=O)CCCCCCCCC=C,OC(=O)CCCCCCCCCC=C,COC(=O)CCCCCCC\C=C\C,C(=O)(O)CCCCC/C=C/CCCC,[H]OC(=O)C([H])([H])C([H])([H])C([H])([H])C([H])=C([H])C([H])([H])C([H])([H])C([H])([H])C([H])([H])C([H])([H])C([H])([H])[H],C(=C\CC/C(=C/CO)/C)(/CCCO)\C</t>
  </si>
  <si>
    <t>https://gnps.ucsd.edu//ProteoSAFe/result.jsp?task=afb39ec5e61c4c6b9414cdce65b1993b&amp;view=cluster_details&amp;protein=14432&amp;show=true</t>
  </si>
  <si>
    <t>https://gnps.ucsd.edu//ProteoSAFe/result.jsp?task=afb39ec5e61c4c6b9414cdce65b1993b&amp;view=cluster_details&amp;protein=51694&amp;show=true</t>
  </si>
  <si>
    <t>https://gnps.ucsd.edu//ProteoSAFe/result.jsp?task=afb39ec5e61c4c6b9414cdce65b1993b&amp;view=cluster_details&amp;protein=85100&amp;show=true</t>
  </si>
  <si>
    <t>https://gnps.ucsd.edu//ProteoSAFe/result.jsp?task=afb39ec5e61c4c6b9414cdce65b1993b&amp;view=cluster_details&amp;protein=33489&amp;show=true</t>
  </si>
  <si>
    <t>CHEBI:126440,SN00351943,SN00104168,CHEBI:3474,DB01445,CHEBI:8613,CHEBI:125422,CHEBI:189635,CHEBI:120669,CHEBI:109280</t>
  </si>
  <si>
    <t>1,0.925,0.918,0.913,0.726,0.721,0.556,0.539,0.491,0.443</t>
  </si>
  <si>
    <t>CN1[C@@H]2CNc3ccccc3[C@@H]2[C@@H]1CO,c12c(n(cnc1ncn2)CC=C(C)C)N,CC(C)C[C@@H]1Nc2ccccc2C(=O)N1,CN1CC2CC(C1)c1cccc(=O)n1C2,CN(C)CCC1=CNC2=C1C=C(C=C2)O,CN(C)CCc1c[nH]c2cccc(c12)O,CC(Cc1c[nH]c2ccc(cc12)OC)N,CNCCc1c[nH]c2ccc(cc12)OC,Cc1ccc(cc1)CN1CCCN=C1O,Cc1cccc(c1)NN=C(C1CCC1)O</t>
  </si>
  <si>
    <t>https://gnps.ucsd.edu//ProteoSAFe/result.jsp?task=afb39ec5e61c4c6b9414cdce65b1993b&amp;view=cluster_details&amp;protein=18924&amp;show=true</t>
  </si>
  <si>
    <t>SN00086239,CHEBI:78959,CHEBI:79143,SN00376239,SN00074969,SN00318797,SN00098372,DB05223,SN00070097,SN00051023</t>
  </si>
  <si>
    <t>1,0.947,0.947,0.872,0.85,0.746,0.692,0.512,0.487,0.455</t>
  </si>
  <si>
    <t>CC1=C2[C@@H]3[C@@H](CC[C@]2(C=CC1=O)C)[C@H](C(=O)O3)C[N@@H+]1CCCC(C1)(C)C,C[C@H](CCCCCCCC/C=C/C(=O)O)O[C@H]1[C@@H](C[C@H]([C@H](C)O1)O)O,C[C@H]1[C@@H](C[C@H]([C@H](OCCCCCCCCCC/C=C/C(=O)O)O1)O)O,[N@+]12([C@@H]3[C@@](c4ccccc4)([C@@H](C[C@@H]2CC[C@H]1[C@@H]([C@@](C3)(O)C)C(=O)C)C)O)C,CCCCC[N@@+]1(CC[C@@]23C=C[C@@H](C[C@@H]2Oc2c3c(ccc2OC)C1)O)C,C(=O)([C@@H](N)CO)N(CCC(=O)CCCCCCC(=O)CCCCC)O,CC[N@H+]1C[C@@]2(CC[C@@H]([C@@]34[C@@H]2C[C@@H]([C@@H]13)[C@]12[C@H]4CC(=O)[C@H](C1)C(=C)[C@H]2O)O)C,CCCCC1=NC2=C(N1CCN(CC)CC)C=CC(=C2)C=CC(=O)NO,CC(C)[C@H]1C[C@@](CCO1)(CC[NH2+]Cc1ccco1)c1ccccc1OC,CC(C)[C@@H](CC[NH2+]Cc1ccc(c(c1)OC)OC)c1ccc(cc1)OC</t>
  </si>
  <si>
    <t>https://gnps.ucsd.edu//ProteoSAFe/result.jsp?task=afb39ec5e61c4c6b9414cdce65b1993b&amp;view=cluster_details&amp;protein=103382&amp;show=true</t>
  </si>
  <si>
    <t>SN00015745,SN00392895,SN00252217,SN00345507,SN00309131,SN00388740,SN00346754,DB09015,SN00369621,SN00271450</t>
  </si>
  <si>
    <t>1,0.853,0.838,0.824,0.801,0.797,0.791,0.778,0.774,0.773</t>
  </si>
  <si>
    <t>c1cc(cc(c1)O)NC(=O)[C@H]1C[N@H+]2CC[C@@H]1C[C@@H]2Cn1cc(nn1)C[NH3+],[C@@H]12[C@@]([C@@H](CC3=C(C(=O)C(=CC3=O)CO)O)C(=C)CC2)(CCCC1(C)C)C,C12=C3[C@@H]([C@@H](C2=O)/C(=C\[C@H](CC(=C)CC[C@@H](C1(C)C)CC3)OC(=O)C)/C)O,[C@@]12([C@H]3[C@@]([C@@H](C(=C)[C@@H]2O[C@@H]([C@@]1(C=C3C)C)/C(=C\C)/C)O)(/C=C/C(=O)O)C)C,[C@]12([C@@]3([C@H](O[C@H]2C(=C[C@]([C@H]1C(=C3)C)(/C=C/C(=O)O)C)C)/C(=C\CO)/C)C)C,[C@H]12[C@@H](OC(=O)C1=C)/C=C(/C[C@H](/C=C(/CC/C=C(/CC2)\C)\C)OC(=O)C)\C,[C@]12([C@@]3([C@H](O[C@H]2C(=C[C@]([C@H]1C(=C3)C)(/C=C/C(=O)O)C)C)/C(=C\C)/CO)C)C,CC12CCC(=O)C=C1C=CC3C2CCC4(C3CCC4(CCC(=O)O)O)C,[C@H]12[C@]([C@H]3C(=CC4=C(C(=O)O[C@@H]4C3)C)CC2)(CC[C@@H](C1(C)C)OC(=O)C)C,[C@]12([C@@]3([C@H](O[C@H]2C(=C[C@]([C@H]1C(=C3)C)(/C=C/C(=O)O)C)CO)/C(=C\C)/C)C)C</t>
  </si>
  <si>
    <t>https://gnps.ucsd.edu//ProteoSAFe/result.jsp?task=afb39ec5e61c4c6b9414cdce65b1993b&amp;view=cluster_details&amp;protein=103381&amp;show=true</t>
  </si>
  <si>
    <t>https://gnps.ucsd.edu//ProteoSAFe/result.jsp?task=afb39ec5e61c4c6b9414cdce65b1993b&amp;view=cluster_details&amp;protein=65288&amp;show=true</t>
  </si>
  <si>
    <t>SN00093934,SN00129517,SN00307944,SN00295750,SN00119561,SN00170361,FDB013903,SN00346982,FDB015602,FDB001341</t>
  </si>
  <si>
    <t>1,0.878,0.73,0.692,0.629,0.626,0.605,0.601,0.599,0.597</t>
  </si>
  <si>
    <t>CC1=CC(=O)[C@H](C(C1)(C)C)C(=O)C,CC1=C(C(=O)[C@H](CC1)C(C)C)C=O,[C@@H]1(/C(=C/C(=O)O)/C)CCC(=CC1)C,c1(ccc(cc1)OC)CC[C@@H](O)C,C[C@]12CCC(=O)C=C1CCC[C@@H]2O,CC1(C(=C)[C@H]2CC[C@@]1([C@@H]2O)C=O)C,CC12CCCC(C)(C)C1=CC(=O)O2,C1(=CC[C@H](CC1)C(=C)C)C(=O)OC,CC1(C)C2CC1C(COC=O)=CC2,CC\C=C\CC1=C(C)C(O)CC1=O</t>
  </si>
  <si>
    <t>https://gnps.ucsd.edu//ProteoSAFe/result.jsp?task=afb39ec5e61c4c6b9414cdce65b1993b&amp;view=cluster_details&amp;protein=4356&amp;show=true</t>
  </si>
  <si>
    <t>SN00236161,SN00250676,SN00156801,CHEBI:36455,CHEBI:7814,FDB008326,SN00377195,SN00121341</t>
  </si>
  <si>
    <t>1,0.874,0.832,0.81,0.757,0.453,0.155,0.082</t>
  </si>
  <si>
    <t>[C@@]1([C@H](OC(=O)C1)C(=O)O)(C(=O)OC)O,C1(OC(=O)OC1)(CC(=O)O)CC(=O)O,COC(=O)C(CC(=O)[O-])(CC(=O)[O-])O,C(CC(=O)[O-])C(C(C(=O)O)O)C(=O)[O-],C(CC(=O)O)C(C(=O)C(=O)O)C(=O)O,OC1C=C(OC(C1O)C(O)=O)C(O)=O,c12c(C(=O)C=C(C1=O)SC)cccc2,CC(=O)C(=C(SC)SC)C(=O)C</t>
  </si>
  <si>
    <t>https://gnps.ucsd.edu//ProteoSAFe/result.jsp?task=afb39ec5e61c4c6b9414cdce65b1993b&amp;view=cluster_details&amp;protein=18919&amp;show=true</t>
  </si>
  <si>
    <t>SN00064130,SN00228696,FDB012089,CHEBI:53014,SN00278705,SN00388033,CHEBI:58122,SN00157448,CHEBI:61759,CHEBI:16770</t>
  </si>
  <si>
    <t>1,0.755,0.703,0.653,0.638,0.633,0.627,0.613,0.592,0.586</t>
  </si>
  <si>
    <t>C(CC[C@H](C(=O)[O-])[NH3+])C[C@H](C(=O)[O-])[NH3+],[C@@H]1([C@@H]([C@H]([C@H](O[C@@H]1C)O)N)O)NC(=O)C,CC(=O)NCC(O)CCC(N)C(O)=O,C(CCNCC(=O)O)C[C@@H](C(=O)O)N,N([C@H](C(=O)OC)[C@H](O)C)C(=O)[C@@H](N)C,C(=O)(NCCCC[C@@H](C(=O)O)N)OC,CC(=O)N(CCCC[C@@H](C(=O)O)N)O,C[C@@H](C(=O)[O-])[NH2+][C@@H](CCC[NH3+])C(=O)[O-],C[C@@H]1[C@@H]([C@@H]([C@H](C(O)O1)N=C(C)O)O)N,C[C@@H](C(=O)O)NCCC[C@@H](C(=O)O)N</t>
  </si>
  <si>
    <t>https://gnps.ucsd.edu//ProteoSAFe/result.jsp?task=afb39ec5e61c4c6b9414cdce65b1993b&amp;view=cluster_details&amp;protein=18917&amp;show=true</t>
  </si>
  <si>
    <t>FDB018433,FDB009580,FDB021243,SN00314154,FDB021244,FDB016837,SN00235766,FDB016838,SN00160282,FDB016749</t>
  </si>
  <si>
    <t>1,0.949,0.514,0.487,0.469,0.373,0.365,0.351,0.335,0.335</t>
  </si>
  <si>
    <t>CCCC(S)CCOC(=O)CCC,CCCCCCOC(=O)CC(C)S,CCCC(=O)OC\C=C/C1=CC=CC=C1,c12c(O[C@@H](C[C@@H]1O)/C=C/C)ccc(c2)C,CC(C)C(=O)OC\C=C/C1=CC=CC=C1,CCCCOC(=O)\C=C/C1=CC=CC=C1,C(C(=O)OC=C)(Cc1ccccc1)(C)C,CC(C)COC(=O)\C=C/C1=CC=CC=C1,CCC/C=C\COC(=O)c1ccccc1,C\C=C(\C)C(=O)OCCC1=CC=CC=C1</t>
  </si>
  <si>
    <t>https://gnps.ucsd.edu//ProteoSAFe/result.jsp?task=afb39ec5e61c4c6b9414cdce65b1993b&amp;view=cluster_details&amp;protein=18916&amp;show=true</t>
  </si>
  <si>
    <t>SN00045965,CHEBI:109554,SN00125823,SN00332663,SN00359715,SN00279889,SN00348556,SN00177739,CHEBI:73801,SN00029828</t>
  </si>
  <si>
    <t>1,0.815,0.796,0.793,0.78,0.762,0.761,0.751,0.706,0.698</t>
  </si>
  <si>
    <t>CC(=O)[C@@H]1C[C@@H](C(=O)O1)c1ccccc1,CC(=O)C(=Cc1ccccc1)CC(=O)O,CC(=O)[C@]1(Cc2ccccc2C(=O)O1)C,c12C(=O)CC(Oc1ccc(c2)C=O)(C)C,c12c(c(cc(c2)C)C=O)C(=O)C[C@H]1OC,c12c(O[C@H]([C@@H]1O)C(=C)C)ccc(c2)C=O,c12[C@H]3O[C@H]([C@H](O3)C)C=Cc1cccc2O,c1cc(cc(c1)O)CCC1=CCOC1=O,C(CC(=O)O)[C@@H](C(=O)O)N=C(CN)O,CC(=O)CC(=O)/C=C/c1ccc(cc1)O</t>
  </si>
  <si>
    <t>https://gnps.ucsd.edu//ProteoSAFe/result.jsp?task=afb39ec5e61c4c6b9414cdce65b1993b&amp;view=cluster_details&amp;protein=18915&amp;show=true</t>
  </si>
  <si>
    <t>https://gnps.ucsd.edu//ProteoSAFe/result.jsp?task=afb39ec5e61c4c6b9414cdce65b1993b&amp;view=cluster_details&amp;protein=96898&amp;show=true</t>
  </si>
  <si>
    <t>SN00025559,SN00068410,SN00068407,SN00066760,SN00069024,SN00051128,SN00100627,SN00055191,SN00073557,SN00353709</t>
  </si>
  <si>
    <t>1,0.899,0.89,0.854,0.85,0.809,0.774,0.703,0.692,0.608</t>
  </si>
  <si>
    <t>CC(C)NC(=O)NC[C@@H]1[C@@H]([C@@H]([C@@H](O1)CO)O)[NH+]1CCCCC1,CC[C@H](c1ccccc1)C(=O)OC[C@@H]1CCC[N@@H+]2[C@@H]1CCCC2,C[C@H](CC(=O)OC[C@@H]1CCC[N@@H+]2[C@@H]1CCCC2)c1ccccc1,Cc1cc(c(c(c1)C)C(=O)OC[C@@H]1CCC[N@@H+]2[C@@H]1CCCC2)C,Cc1cc(c(cc1C)C(=O)OC[C@@H]1CCC[N@@H+]2[C@@H]1CCCC2)C,CC(C)[C@@H](CC[NH2+]Cc1ccco1)c1ccc(cc1)OC(C)C,CCC[N@H+]1CCC[C@@]2([C@@H]1CCC[C@@H]2OC(=O)c1ccccc1)C,CC(C)[C@@H](CC[NH2+]Cc1ccc(cc1)OC(C)C)c1ccco1,CC(C)CC[C@H](CC[NH2+]Cc1ccc(cc1)OC)c1ccco1,C(CCCCCCCC(=O)O)(CCCCCCCC(=O)O)O</t>
  </si>
  <si>
    <t>https://gnps.ucsd.edu//ProteoSAFe/result.jsp?task=afb39ec5e61c4c6b9414cdce65b1993b&amp;view=cluster_details&amp;protein=87649&amp;show=true</t>
  </si>
  <si>
    <t>CHEBI:83407,SN00001480,SN00119625,CHEBI:83464,SN00135970</t>
  </si>
  <si>
    <t>1,0.375,0.33,0.265,0.054</t>
  </si>
  <si>
    <t>c1c(coc1C=O)COP(=O)([O-])[O-],c1cc(c(cc1Br)C[NH3+])F,c1cnc(cc1C(Cl)Cl)C(=O)N,c1cc(c(cc1NC(=N)O)Cl)Cl,CSC(=Nc1nccs1)SC</t>
  </si>
  <si>
    <t>https://gnps.ucsd.edu//ProteoSAFe/result.jsp?task=afb39ec5e61c4c6b9414cdce65b1993b&amp;view=cluster_details&amp;protein=18910&amp;show=true</t>
  </si>
  <si>
    <t>SN00228309,SN00398277,SN00385157,SN00235594,SN00400069,SN00275530,SN00352513,SN00395257,SN00233809,SN00274520</t>
  </si>
  <si>
    <t>1,0.994,0.994,0.981,0.972,0.968,0.968,0.958,0.954,0.954</t>
  </si>
  <si>
    <t>[C@@]12([C@H]([C@@](CC[C@@H]2O)(C(=O)O)C)CCc2c1ccc(c2)C(C)C)C,[C@@]1(c2c(c(c(cc2)O)C(C)C)CC[C@H]1C(=C)C)(CCC(=O)O)C,[C@@]12([C@H]([C@@](C(=O)O)(CCC2)C)CCc2c1ccc(c2)C(O)(C)C)C,[C@H]12[C@@](c3c(cc(cc3)C(C)C)[C@@H](C2)O)(CCC[C@@]1(C(=O)O)C)C,[C@@H]12[C@@](c3c(CC2)c(c(cc3)O)C(C)C)(CCC[C@@]1(C(=O)O)C)C,[C@@H]12[C@@](c3c(CC2)cc(c(c3)O)C(C)C)(CCC[C@@]1(C(=O)O)C)C,[C@@H]12[C@@](c3c(CC2)cc(c(c3)C(C)C)O)(CCC[C@@]1(C(=O)O)C)C,[C@@]12([C@H]([C@](C(=O)CC2)(CO)C)CCc2c1ccc(c2C(C)C)O)C,[C@@]12([C@H]([C@](C(=O)CC2)(CO)C)CCc2c1cc(c(c2)O)C(C)C)C,[C@@]12([C@H]([C@](C(=O)CC2)(CO)C)CCc2c1cc(c(c2)C(C)C)O)C</t>
  </si>
  <si>
    <t>https://gnps.ucsd.edu//ProteoSAFe/result.jsp?task=afb39ec5e61c4c6b9414cdce65b1993b&amp;view=cluster_details&amp;protein=87644&amp;show=true</t>
  </si>
  <si>
    <t>SN00025559,SN00051128,SN00068407,SN00068410,SN00069024,SN00066760,SN00055191,SN00100627,SN00073557,SN00353709</t>
  </si>
  <si>
    <t>1,0.963,0.891,0.891,0.89,0.89,0.855,0.828,0.683,0.033</t>
  </si>
  <si>
    <t>CC(C)NC(=O)NC[C@@H]1[C@@H]([C@@H]([C@@H](O1)CO)O)[NH+]1CCCCC1,CC(C)[C@@H](CC[NH2+]Cc1ccco1)c1ccc(cc1)OC(C)C,C[C@H](CC(=O)OC[C@@H]1CCC[N@@H+]2[C@@H]1CCCC2)c1ccccc1,CC[C@H](c1ccccc1)C(=O)OC[C@@H]1CCC[N@@H+]2[C@@H]1CCCC2,Cc1cc(c(cc1C)C(=O)OC[C@@H]1CCC[N@@H+]2[C@@H]1CCCC2)C,Cc1cc(c(c(c1)C)C(=O)OC[C@@H]1CCC[N@@H+]2[C@@H]1CCCC2)C,CC(C)[C@@H](CC[NH2+]Cc1ccc(cc1)OC(C)C)c1ccco1,CCC[N@H+]1CCC[C@@]2([C@@H]1CCC[C@@H]2OC(=O)c1ccccc1)C,CC(C)CC[C@H](CC[NH2+]Cc1ccc(cc1)OC)c1ccco1,C(CCCCCCCC(=O)O)(CCCCCCCC(=O)O)O</t>
  </si>
  <si>
    <t>https://gnps.ucsd.edu//ProteoSAFe/result.jsp?task=afb39ec5e61c4c6b9414cdce65b1993b&amp;view=cluster_details&amp;protein=87631&amp;show=true</t>
  </si>
  <si>
    <t>SN00027471,SN00360059,SN00398277,DB04126,SN00228309,SN00385157,SN00235594,SN00303171,SN00300171,SN00400069</t>
  </si>
  <si>
    <t>1,0.915,0.639,0.636,0.634,0.626,0.591,0.586,0.585,0.577</t>
  </si>
  <si>
    <t>COCCNC(=O)[C@@H]1[C@H](CC[C@H](O1)CCN1CCOCC1)O,C(=O)(N(CCCCCNC(=O)CCC(=O)OC)O)CC(C)C,[C@@]1(c2c(c(c(cc2)O)C(C)C)CC[C@H]1C(=C)C)(CCC(=O)O)C,CC(C)CCNC(=O)C(CC(C)C)NC(=O)C(CC(=O)O)O,[C@@]12([C@H]([C@@](CC[C@@H]2O)(C(=O)O)C)CCc2c1ccc(c2)C(C)C)C,[C@@]12([C@H]([C@@](C(=O)O)(CCC2)C)CCc2c1ccc(c2)C(O)(C)C)C,[C@H]12[C@@](c3c(cc(cc3)C(C)C)[C@@H](C2)O)(CCC[C@@]1(C(=O)O)C)C,[C@H]12[C@@](c3c(CC2)cc(cc3)C(C)C)(CC[C@@H]([C@]1(C(=O)O)C)O)C,[C@@H]1([C@@H](C/C=C\CCCC(=O)O1)O)/C=C\C=C\C=C\C/C=C\CC,[C@@H]12[C@@](c3c(CC2)c(c(cc3)O)C(C)C)(CCC[C@@]1(C(=O)O)C)C</t>
  </si>
  <si>
    <t>https://gnps.ucsd.edu//ProteoSAFe/result.jsp?task=afb39ec5e61c4c6b9414cdce65b1993b&amp;view=cluster_details&amp;protein=87626&amp;show=true</t>
  </si>
  <si>
    <t>https://gnps.ucsd.edu//ProteoSAFe/result.jsp?task=afb39ec5e61c4c6b9414cdce65b1993b&amp;view=cluster_details&amp;protein=70547&amp;show=true</t>
  </si>
  <si>
    <t>SN00024194,SN00012472,CHEBI:95214,CHEBI:131124,CHEBI:130262,SN00312819,SN00014303,CHEBI:127719,SN00014709,CHEBI:91911</t>
  </si>
  <si>
    <t>1,0.987,0.838,0.803,0.776,0.753,0.73,0.72,0.612,0.595</t>
  </si>
  <si>
    <t>CC(C)NC(=O)N1CCN([C@@H](C1)C(=O)N[C@H]1CCCNC1=O)C(=O)COC,CC(C)NC(=O)N1CCN(C[C@H]1C(=O)N[C@H]1CCCNC1=O)C(=O)COC,CC(C)Oc1cccc(c1)C(=O)C1CCCN(C1)C(=O)Cn1c(C)cc(C)n1,CN1CC2(CN(C2)C(=O)C2CCC2)c2c3ccc(cc3n(C)c2[C@H]1CO)OC,COc1ccc2c(c1)[nH]c1[C@H](CO)NCC3(CCN(CC3)C(=O)C3CCC3)c21,n1(c2c(c(c1)C[C@H]1C(=O)N[C@H](C(=O)N1)C[C@H](CO)C)cccc2)C(C=C)(C)C,c1ccnc(c1)c1cn(nn1)C[C@H]1C[C@H]2CC[N@@H+]1C[C@@H]2C(=O)N1CCOCC1,Cc1ccc(cc1)c1cc2c(nc1)O[C@H](CNC)[C@H](C)CN([C@H](C)CO)C2=O,CC(C)C/N=C\1/N([C@H]2[C@H]([C@@H](C[C@@H]([C@H]2S1)C(=O)N)O)O)CC1CCCCC1,CCC(C)(C(=NC1CCCCC1)O)N(Cc1ccco1)C(=O)c1ccccn1</t>
  </si>
  <si>
    <t>https://gnps.ucsd.edu//ProteoSAFe/result.jsp?task=afb39ec5e61c4c6b9414cdce65b1993b&amp;view=cluster_details&amp;protein=113191&amp;show=true</t>
  </si>
  <si>
    <t>https://gnps.ucsd.edu/ProteoSAFe/result.jsp?view=network_displayer&amp;componentindex=588&amp;task=afb39ec5e61c4c6b9414cdce65b1993b&amp;show=true</t>
  </si>
  <si>
    <t>SN00026781,SN00007750,SN00007746,SN00005027,SN00009102,SN00009129,SN00009142,SN00025174,SN00153338,SN00360118</t>
  </si>
  <si>
    <t>1,0.997,0.997,0.989,0.989,0.989,0.989,0.933,0.395,0.379</t>
  </si>
  <si>
    <t>C[C@@H]1c2c(sc(n2)COC(=O)C(C)(C)C)C[C@]2([C@H]1[C@H]([C@H](CC2)[C@H](C)C(=O)N1CCN(CC1)C)O)C,C[C@@H]1CCN(CC1)C(=O)C[C@@H]1c2c(sc(n2)NC(=O)C(C)(C)C)C[C@H]2[C@]1(CC[C@H]([C@@]2(C)CO)O)C,C[C@@]12CC[C@H]([C@@]([C@H]1Cc1c(nc(s1)NC(=O)C(C)(C)C)[C@H]2CC(=O)NC1CCCCC1)(C)CO)O,C[C@@]12CC[C@H]([C@@]([C@H]1Cc1c(nc(s1)NC(=O)CC(C)(C)C)[C@H]2CC(=O)NC1CCCC1)(C)CO)O,C[C@@]12CC[C@H]([C@@]([C@H]1Cc1c(nc(s1)NC(=O)CC(C)(C)C)[C@H]2CC(=O)N1CCCCC1)(C)CO)O,CCCCCC(=O)Nc1nc2c(s1)C[C@H]1[C@]([C@@H]2CC(=O)NC2CCCC2)(CC[C@H]([C@@]1(C)CO)O)C,CCCCCC(=O)Nc1nc2c(s1)C[C@H]1[C@]([C@@H]2CC(=O)N2CCCCC2)(CC[C@H]([C@@]1(C)CO)O)C,C[C@@]1(CC[C@]2([C@@H](C1)C(C[C@@H]2NC(=O)Cc1cccs1)(C)C)CCC(=O)NCCN1CCOCC1)O,CCc1cc2c(=O)c(c(oc2c(c1O)C[NH+]1CCN(CC1)CCO)C(C)C)c1nc2ccccc2n1C,C1(C(=O)[C@@H]([C@H]([C@H](CCCCC/C=C\C[C@H](OC(=O)C[C@@H]1O)/C(=C/c1nc(sc1)C)/C)C)O)C)(C)C</t>
  </si>
  <si>
    <t>https://gnps.ucsd.edu//ProteoSAFe/result.jsp?task=afb39ec5e61c4c6b9414cdce65b1993b&amp;view=cluster_details&amp;protein=134719&amp;show=true</t>
  </si>
  <si>
    <t>SN00270946,SN00366787,SN00392476,SN00264361,SN00355762,SN00322243,SN00239285,SN00265697,SN00252879,SN00238044</t>
  </si>
  <si>
    <t>1,0.981,0.981,0.978,0.969,0.956,0.952,0.949,0.934,0.932</t>
  </si>
  <si>
    <t>[C@]12([C@@H]3[C@](CC(=O)[C@H]1C[C@](CC2)([C@@H](CO)O)C)(C(=CC(=O)C3)C)C)C,[C@@]12([C@@H]([C@@H]3[C@@](C[C@@H]2O)(C=C[C@](CC3)(OO)C)C)C(=CC1=O)C(C)C)C,[C@@]12([C@@H](O1)C[C@@H]1C(=C)C(=O)O[C@](CC1)([C@H](CC/C(=C/CC2)/C)O)C)C,[C@@]1([C@@H]2[C@](C(=CC(=O)C2)C)(CC(=O)[C@H]1C)C)(CC[C@@H](CC(=O)O)C)C,C12=C(C[C@H]([C@@]1(CC[C@@]1([C@H]2C[C@H](C(=CC1=O)CO)O)C)C)O)C(C)C,[C@@]12([C@@H](O1)CC/C(=C/CC[C@@]([C@H]1C[C@@H](CC2)C(=C)C(=O)O1)(O)C)/C)C,[C@@]12([C@H]([C@](C(=O)O)(CCC2)C)CCC(=O)[C@@H]1C/C=C(\C(C)C)/C=O)C,[C@]12([C@@]([C@@H]3[C@@H](CC2)[C@H](C(=C)CC3)C=C)(CC[C@H]([C@@]1(C(=O)O)C)O)C)O,[C@@H]12[C@@]3(C[C@](CC2)(C=C3)C)CC[C@@H]([C@]1(CC(=O)O)C)C(C(=O)O)(C)C,C12=CCC[C@@]([C@H]1CC[C@H]([C@@]2(CC/C(=C/C(=O)O)/C)C)C)(C(=O)O)C</t>
  </si>
  <si>
    <t>https://gnps.ucsd.edu//ProteoSAFe/result.jsp?task=afb39ec5e61c4c6b9414cdce65b1993b&amp;view=cluster_details&amp;protein=95156&amp;show=true</t>
  </si>
  <si>
    <t>SN00004018,SN00003987,SN00074877,SN00029128,SN00026673,SN00270483,SN00353594,SN00018186,SN00249958,SN00048457</t>
  </si>
  <si>
    <t>1,0.992,0.77,0.715,0.553,0.549,0.543,0.538,0.538,0.521</t>
  </si>
  <si>
    <t>CC(C)NC(=O)N[C@H]1CCN([C@@H]1C(=O)N(C)CC(=O)N)C(=O)CC(C)(C)C,CC(C)NC(=O)N[C@H]1C[C@H](N(C1)C(=O)CC(C)(C)C)C(=O)N(C)CC(=O)N,C1C[C@@H](C(=O)N2CC[C@@H](CC2)C(=O)N[C@H](CCCNC(=[NH2+])N)C(=O)[O-])[NH2+]C1,C[C@@H]1C(=O)N[C@H](C(=O)NCCCC(=O)O[C@@H](C(=O)N1)CC(C)C)CC(C)C,CN1CCN(CC1)C(=O)C[C@@H]1CC[NH2+]C[C@@H]1Cc1cc(on1)c1ccccc1,[C@@]123[C@H]([C@@H](NC2=O)CC(C)C)[C@@H](C(=C[C@@H]1/C=C(/CC[C@@H]1[C@@H](/C=C/C3=O)O1)\C)C)C,c12c(ccc(c1)/C=C/CCCCCC/C=C/C=C/C(=O)N[C@H](CC)C)OCO2,CN(Cc1cc(no1)C[C@H]1C[NH2+]CC[C@H]1CC(=O)NC1CC1)c1ccccc1,[C@H]1([C@@H](C(=O)NCC(C)C)CC(=CC1)CCC=C(C)C)c1cc2c(cc1)OCO2,CC(=O)N(CC[C@H](Cc1ccccc1)[C@H]1CCOC(C1)(C)C)Cc1ccco1</t>
  </si>
  <si>
    <t>https://gnps.ucsd.edu//ProteoSAFe/result.jsp?task=afb39ec5e61c4c6b9414cdce65b1993b&amp;view=cluster_details&amp;protein=113179&amp;show=true</t>
  </si>
  <si>
    <t>SN00009129,SN00005027,SN00009102,SN00009142,SN00007746,SN00007750,SN00026781,SN00025174,CHEBI:95881,CHEBI:96735</t>
  </si>
  <si>
    <t>1,0.998,0.995,0.995,0.994,0.988,0.966,0.385,0.357,0.357</t>
  </si>
  <si>
    <t>CCCCCC(=O)Nc1nc2c(s1)C[C@H]1[C@]([C@@H]2CC(=O)NC2CCCC2)(CC[C@H]([C@@]1(C)CO)O)C,C[C@@]12CC[C@H]([C@@]([C@H]1Cc1c(nc(s1)NC(=O)CC(C)(C)C)[C@H]2CC(=O)NC1CCCC1)(C)CO)O,C[C@@]12CC[C@H]([C@@]([C@H]1Cc1c(nc(s1)NC(=O)CC(C)(C)C)[C@H]2CC(=O)N1CCCCC1)(C)CO)O,CCCCCC(=O)Nc1nc2c(s1)C[C@H]1[C@]([C@@H]2CC(=O)N2CCCCC2)(CC[C@H]([C@@]1(C)CO)O)C,C[C@@]12CC[C@H]([C@@]([C@H]1Cc1c(nc(s1)NC(=O)C(C)(C)C)[C@H]2CC(=O)NC1CCCCC1)(C)CO)O,C[C@@H]1CCN(CC1)C(=O)C[C@@H]1c2c(sc(n2)NC(=O)C(C)(C)C)C[C@H]2[C@]1(CC[C@H]([C@@]2(C)CO)O)C,C[C@@H]1c2c(sc(n2)COC(=O)C(C)(C)C)C[C@]2([C@H]1[C@H]([C@H](CC2)[C@H](C)C(=O)N1CCN(CC1)C)O)C,C[C@@]1(CC[C@]2([C@@H](C1)C(C[C@@H]2NC(=O)Cc1cccs1)(C)C)CCC(=O)NCCN1CCOCC1)O,C[C@@H]1CN([C@@H](C)CO)C(=O)CCCn2c(cnn2)CO[C@H]1CN(C)Cc1ccc(cc1)c1ccccc1,C[C@@H]1CN([C@@H](C)CO)C(=O)CCCn2cc(CO[C@H]1CN(C)Cc1ccc(cc1)c1ccccc1)nn2</t>
  </si>
  <si>
    <t>https://gnps.ucsd.edu//ProteoSAFe/result.jsp?task=afb39ec5e61c4c6b9414cdce65b1993b&amp;view=cluster_details&amp;protein=134717&amp;show=true</t>
  </si>
  <si>
    <t>CHEBI:79585,CHEBI:34510,CHEBI:79611,SN00308362,SN00100030,SN00027484,CHEBI:79227,CHEBI:79258,SN00100041,SN00024140</t>
  </si>
  <si>
    <t>1,0.949,0.921,0.91,0.243,0.227,0.222,0.222,0.216,0.193</t>
  </si>
  <si>
    <t>CC(=O)[C@H]1CC[C@H]2[C@@H]3CCC4=CC(=O)C[C@]4(C)[C@]3([C@H](C[C@]12C)O)F,C[C@]12CCC(=O)C=C1CC[C@H]1[C@@H]3CC[C@@](C)([C@@]3(C)CC(=O)[C@]21F)O,C[C@@H]1C[C@H]2[C@@H]3CCC4=CC(=O)C=C[C@]4(C)[C@]3([C@H](C[C@]2(C)[C@H]1O)O)F,[C@@]123[C@H]([C@]4([C@@H]5[C@H]([C@@H]1O)OC(=O)[C@@]5(CCC4)C)C)CC[C@H](C3)C(=C)[C@@H]2F,C[C@]12CCCC(=C)[C@@H]1C[C@H]1[C@@H](C2)OC(=O)[C@H]1CN[C@@H]1CONC1=O,c1ccc(cc1)NC(=O)[C@@H]1[C@H](CC[C@H](O1)CCN1CCOCC1)O,C[C@H](CCCCC[C@H](CC(=O)O)O)O[C@H]1[C@@H](C[C@H]([C@H](C)O1)O)O,C[C@H]1[C@@H](C[C@H]([C@H](OCCCCCCC[C@H](CC(=O)O)O)O1)O)O,C[C@H]1CCC[C@]2(C1=C[C@H]1[C@@H](C2)OC(=O)[C@@H]1C[NH2+][C@@H]1CON=C1[O-])C,C=CCO[C@@H]1CCN2[C@@H](C1)C(=O)N1C[C@@H](C[C@H]1C2=O)OCC1CC1</t>
  </si>
  <si>
    <t>https://gnps.ucsd.edu//ProteoSAFe/result.jsp?task=afb39ec5e61c4c6b9414cdce65b1993b&amp;view=cluster_details&amp;protein=95139&amp;show=true</t>
  </si>
  <si>
    <t>SN00295767,SN00360118,SN00153338,SN00026950,CHEBI:60822,SN00310178,SN00022064,SN00088408,SN00168453,SN00014420</t>
  </si>
  <si>
    <t>1,1,0.947,0.93,0.858,0.787,0.668,0.663,0.625,0.625</t>
  </si>
  <si>
    <t>C1(=O)[C@@H]([C@H]([C@H](C[C@@H](CCC/C=C\C[C@H](OC(=O)C[C@@H]([C@H]1C)O)/C(=C/c1nc(sc1)C)/C)C)C)O)C,C1(C(=O)[C@@H]([C@H]([C@H](CCCCC/C=C\C[C@H](OC(=O)C[C@@H]1O)/C(=C/c1nc(sc1)C)/C)C)O)C)(C)C,CCc1cc2c(=O)c(c(oc2c(c1O)C[NH+]1CCN(CC1)CCO)C(C)C)c1nc2ccccc2n1C,Cn1c2ccccc2nc1CN1CC[C@@H]2[C@H]1C(=O)NC[C@@H]([N@H+]2C)CCC(=O)NCc1ccc(cc1)OC,C(C[C@@H](CC(=N[C@@H]1[C@@H]([C@H]([C@@H](CO)O[C@H]1NC1=N[C@@H]2[C@@H](CN=C([C@H]2N1)O)O)OC(=[NH2+])O)O)O)[NH3+])C[NH3+],[C@@H]12[C@H]3[C@H]4C(=O)[C@@]5(C[C@@](NC5=O)(Cc5ccc(O[C@@H]3[C@H]3[C@]1(C[C@@H](C[C@@H]3C)C)C)cc5)O)C[C@@H]([C@H]4C=C2C)O,COc1ccccc1N1CCN(CC1)C(=O)C[C@@H]1CC[NH2+]C[C@@H]1Cc1cc(on1)COc1ccccc1,C[C@]12CC/C(=N\OCC(=O)N[C@@H](CCSC)C(=O)[O-])/C=C1CC[C@@H]1[C@@H]2CC[C@]2([C@H]1CC[C@]2(C)O)C,C[C@H]1CC=C[C@H](C1)[C@]1(CC[C@H]2[C@H]3C=C[C@@]4(N2[C@H]1CCC4)[C@H]1[C@@H](/C(=C\2/C(=C(C(=O)O2)C)OC)/OC1=C3)C)O,COc1ccccc1N1CCN(CC1)C(=O)[C@H]1C[N@H+]2CC[C@@H]1C[C@@H]2Cn1cc(nn1)c1ccc(cc1)F</t>
  </si>
  <si>
    <t>https://gnps.ucsd.edu//ProteoSAFe/result.jsp?task=afb39ec5e61c4c6b9414cdce65b1993b&amp;view=cluster_details&amp;protein=134697&amp;show=true</t>
  </si>
  <si>
    <t>SN00024761,SN00025624,SN00012433,SN00052063,CHEBI:130264,SN00027701,CHEBI:125029,SN00365205,SN00061760,SN00249911</t>
  </si>
  <si>
    <t>1,0.894,0.891,0.772,0.74,0.638,0.63,0.625,0.529,0.529</t>
  </si>
  <si>
    <t>CC(=O)N1CC[C@H]([C@H](C1)CC[NH+]1CCN(CC1)c1ccccn1)CC(=O)[O-],C[N@H+](CCc1ccccn1)[C@H]1[C@H](O[C@H]([C@H]1O)CO)C[NH2+]Cc1ccccn1,CC[C@H]1CN(CC[C@H]1CC(=O)NC1CCCCC1)C(=O)c1ccc(cc1)F,CC1=CCC[C@]2(C1=C[C@H]1[C@@H](C2)OC(=O)[C@H]1C[NH+]1CCC2(CC1)OCCO2)C,c1ccc(cc1)C=Cc1ccc(cc1)C1[C@@H]2CNC[C@H]1N2CC1CCOCC1,CC1=C[C@H]([C@@H](C[C@H]1CC(=O)NCc1ccc(cc1)F)C(C)C)CNC(=O)C,Cc1cccc(c1)c1ccc(cc1)C1[C@@H]2CN(C[C@H]1N2)C(=O)C1CCCCC1,[C@H]1(C(C[C@H](C[C@H]1C)O[C@H]1[C@@H]([C@H]([C@@H]([C@H](O1)CO)O)O)O)(C)C)/C=C/[C@H](O)C,CCCNC(=O)[C@H](C(C)C)NC(=O)N1C[C@H]2C[C@@H](C1)c1cccc(=O)n1C2,C1(=C(CC[C@H](C1(C)C)O)C)CC[C@H](O[C@H]1[C@@H]([C@H]([C@@H]([C@H](O1)CO)O)O)O)C</t>
  </si>
  <si>
    <t>https://gnps.ucsd.edu//ProteoSAFe/result.jsp?task=afb39ec5e61c4c6b9414cdce65b1993b&amp;view=cluster_details&amp;protein=110774&amp;show=true</t>
  </si>
  <si>
    <t>https://gnps.ucsd.edu/ProteoSAFe/result.jsp?view=network_displayer&amp;componentindex=1038&amp;task=afb39ec5e61c4c6b9414cdce65b1993b&amp;show=true</t>
  </si>
  <si>
    <t>CHEBI:79585,CHEBI:34510,CHEBI:79611,SN00308362,SN00044921,SN00045737,SN00097722,CHEBI:132043,SN00024867,CHEBI:79227</t>
  </si>
  <si>
    <t>1,0.949,0.925,0.898,0.443,0.431,0.409,0.387,0.258,0.247</t>
  </si>
  <si>
    <t>CC(=O)[C@H]1CC[C@H]2[C@@H]3CCC4=CC(=O)C[C@]4(C)[C@]3([C@H](C[C@]12C)O)F,C[C@]12CCC(=O)C=C1CC[C@H]1[C@@H]3CC[C@@](C)([C@@]3(C)CC(=O)[C@]21F)O,C[C@@H]1C[C@H]2[C@@H]3CCC4=CC(=O)C=C[C@]4(C)[C@]3([C@H](C[C@]2(C)[C@H]1O)O)F,[C@@]123[C@H]([C@]4([C@@H]5[C@H]([C@@H]1O)OC(=O)[C@@]5(CCC4)C)C)CC[C@H](C3)C(=C)[C@@H]2F,c1ccc2c(c1)CC1(CCCCC1)c1c2nc2n(c1=O)CCCCC2,CC(C)(C)C(=O)C[C@@H]1c2c(cc3c(c2OC)OCO3)CC[N+]1(C)C,Cc1cc(=O)oc2c1ccc(c2C)OC[C@H](C[NH2+]CCC(C)C)O,CCCCCCCCCCCCCC(=NCCS(=O)(=O)O)[O-],c1ccc(cc1)O[C@@H]1[C@H]([C@@H]([C@H]2CO[C@@H]1O2)[NH2+]CC1CCCCC1)O,C[C@H](CCCCC[C@H](CC(=O)O)O)O[C@H]1[C@@H](C[C@H]([C@H](C)O1)O)O</t>
  </si>
  <si>
    <t>https://gnps.ucsd.edu//ProteoSAFe/result.jsp?task=afb39ec5e61c4c6b9414cdce65b1993b&amp;view=cluster_details&amp;protein=95131&amp;show=true</t>
  </si>
  <si>
    <t>CHEBI:126378,SN00024636,CHEBI:120140,DB06982,SN00015386,SN00015375,SN00021946,SN00022158,SN00021945,SN00021699</t>
  </si>
  <si>
    <t>1,0.955,0.767,0.727,0.668,0.561,0.497,0.429,0.424,0.404</t>
  </si>
  <si>
    <t>CC(=O)N(CCOC)C[C@@H]1[C@@H](c2ccccc2)[C@H](CO)N1C(=O)C1CCC1,COc1ccc(cc1)C(=O)N1CC[C@H]([C@H](C1)CC[NH+]1CCCC1)CC(=O)[O-],C[C@H](c1ccccc1)N=C(C[C@@H]1CC[C@@H]([C@H](CO)O1)N=C(C1CCC1)O)O,CC(C)(C)OC(=O)NCCCCCCC(C1=CNC2=CC=CC=C21)C(=O)O,c1cc(ccc1CNC(=O)[C@H]1C[N@H+]2CC[C@@H]1C[C@@H]2Cn1cc(nn1)C[NH3+])F,CC(C)(c1cn(nn1)C[C@H]1C[C@H]2CC[N@@H+]1C[C@@H]2C(=O)NCc1ccco1)O,CCN(CC)C(=O)C[C@@H]1CC[NH2+]C[C@@H]1Cc1cc(on1)c1ccc(cc1)F,COCCN1CC[C@H]2CN(CC[C@H]2CC1=O)C(=O)Cc1ccc(cc1)OC,CC(C)(C)NC(=O)C[C@@H]1CC[NH2+]C[C@@H]1Cc1cc(on1)c1ccc(cc1)F,CC(=O)N1CC[C@H]2CC(=O)N(CC[C@H]2C1)CCc1cccc(c1OC)OC</t>
  </si>
  <si>
    <t>https://gnps.ucsd.edu//ProteoSAFe/result.jsp?task=afb39ec5e61c4c6b9414cdce65b1993b&amp;view=cluster_details&amp;protein=110770&amp;show=true</t>
  </si>
  <si>
    <t>CHEBI:79585,SN00308362,CHEBI:34510,CHEBI:79611,SN00024867,SN00068631,SN00045737,SN00044921,SN00097722,CHEBI:132043</t>
  </si>
  <si>
    <t>1,0.982,0.978,0.953,0.63,0.542,0.536,0.512,0.487,0.451</t>
  </si>
  <si>
    <t>CC(=O)[C@H]1CC[C@H]2[C@@H]3CCC4=CC(=O)C[C@]4(C)[C@]3([C@H](C[C@]12C)O)F,[C@@]123[C@H]([C@]4([C@@H]5[C@H]([C@@H]1O)OC(=O)[C@@]5(CCC4)C)C)CC[C@H](C3)C(=C)[C@@H]2F,C[C@]12CCC(=O)C=C1CC[C@H]1[C@@H]3CC[C@@](C)([C@@]3(C)CC(=O)[C@]21F)O,C[C@@H]1C[C@H]2[C@@H]3CCC4=CC(=O)C=C[C@]4(C)[C@]3([C@H](C[C@]2(C)[C@H]1O)O)F,c1ccc(cc1)O[C@@H]1[C@H]([C@@H]([C@H]2CO[C@@H]1O2)[NH2+]CC1CCCCC1)O,Cc1cc(=O)oc(c1C(=O)OC[C@@H]1CCC[N@@+]2([C@@H]1CCCC2)C)C,CC(C)(C)C(=O)C[C@@H]1c2c(cc3c(c2OC)OCO3)CC[N+]1(C)C,c1ccc2c(c1)CC1(CCCCC1)c1c2nc2n(c1=O)CCCCC2,Cc1cc(=O)oc2c1ccc(c2C)OC[C@H](C[NH2+]CCC(C)C)O,CCCCCCCCCCCCCC(=NCCS(=O)(=O)O)[O-]</t>
  </si>
  <si>
    <t>https://gnps.ucsd.edu//ProteoSAFe/result.jsp?task=afb39ec5e61c4c6b9414cdce65b1993b&amp;view=cluster_details&amp;protein=95126&amp;show=true</t>
  </si>
  <si>
    <t>SN00027471,SN00360059,DB04126,DB08090,CHEBI:67324,DB06929,SN00159093,SN00143136,SN00002603,SN00060144</t>
  </si>
  <si>
    <t>1,0.964,0.854,0.697,0.607,0.586,0.349,0.335,0.314,0.267</t>
  </si>
  <si>
    <t>COCCNC(=O)[C@@H]1[C@H](CC[C@H](O1)CCN1CCOCC1)O,C(=O)(N(CCCCCNC(=O)CCC(=O)OC)O)CC(C)C,CC(C)CCNC(=O)C(CC(C)C)NC(=O)C(CC(=O)O)O,CCCCCCCCN=C1N2C(CO1)C(C(C(C2O)O)O)O,c1ccc2c(c1)c(c[nH]2)C(=O)C(=O)NCCCNCCCCN,CCCC(=O)N1CCCC1C(=O)NCC2=CC=C(C=C2)C(=N)N,COc1cc2c(cc1O)[C@]13C[C@H](CC=C1CC[N@@H+]3CCC2)OC,c1ccc(cc1)OCc1ccc(cc1)CC[NH+](CCO)CCO,CC(C)[C@H]1CC[C@H](CC1)C(=O)N[C@@H](Cc1ccccc1)C(=O)[O-],Cc1c(c(=O)oc2c1cc(c(c2C)O)C[NH+]1CCCCCC1)C</t>
  </si>
  <si>
    <t>https://gnps.ucsd.edu//ProteoSAFe/result.jsp?task=afb39ec5e61c4c6b9414cdce65b1993b&amp;view=cluster_details&amp;protein=87577&amp;show=true</t>
  </si>
  <si>
    <t>https://gnps.ucsd.edu//ProteoSAFe/result.jsp?task=afb39ec5e61c4c6b9414cdce65b1993b&amp;view=cluster_details&amp;protein=87566&amp;show=true</t>
  </si>
  <si>
    <t>https://gnps.ucsd.edu//ProteoSAFe/result.jsp?task=afb39ec5e61c4c6b9414cdce65b1993b&amp;view=cluster_details&amp;protein=100364&amp;show=true</t>
  </si>
  <si>
    <t>SN00309346,SN00239549,SN00319285,SN00236931,SN00393013,SN00356183,SN00262611,SN00066840,SN00067982,SN00348729</t>
  </si>
  <si>
    <t>1,0.999,0.954,0.937,0.894,0.864,0.842,0.791,0.79,0.762</t>
  </si>
  <si>
    <t>[C@@]12(C(=C(C(=O)O2)C)[C@H]([C@]2(C(=CCC[C@@H]2C)C1)C)O)OCC,[C@@]12([C@H]3[C@@H](C(C3)(C)C)CCC(=CCC2)C(=O)O1)COC(=O)C,C1(C2=C(C(=O)C([C@@H]1OC(=O)C)(C)C)C=CC(O2)(C)C)(C)C,c1(c(c2c(OC(C=C2)(C)C)cc1OC)OC)[C@H](OCC)C,[C@@]12(C(=CC[C@H](C2)C(=C)C(=O)O)[C@@H](CC[C@@H]1C)OC(=O)C)C,[C@@]12(C(=CCC[C@@H]1COC(=O)C)CC[C@H](C2)C(=C)C(=O)O)C,[C@]12([C@H]([C@H](CCC1=CC[C@H](C2)C(=C)C(=O)O)OC(=O)C)C)C,CCC[C@@]1([C@@H](O1)c1ccc(cc1)OC(C)C)C(=O)OCC,c1ccc(c(c1)C(=O)OC[C@@H]1CCC[N@@H+]2[C@@H]1CCCC2)F,[C@H]12[C@H]([C@@H]([C@H]([C@@H](C2)O)OC)OC)OCC[C@@H]1c1ccccc1</t>
  </si>
  <si>
    <t>https://gnps.ucsd.edu//ProteoSAFe/result.jsp?task=afb39ec5e61c4c6b9414cdce65b1993b&amp;view=cluster_details&amp;protein=80319&amp;show=true</t>
  </si>
  <si>
    <t>CHEBI:38378,CHEBI:38376,FDB009341,SN00268643,SN00351003,FDB022260,SN00288380,SN00123991,SN00348524,SN00233746</t>
  </si>
  <si>
    <t>1,1,1,0.999,0.995,0.984,0.975,0.969,0.966,0.96</t>
  </si>
  <si>
    <t>C/C=C/CCCCCCCCC(=O)O,CC/C=C/CCCCCCCC(=O)O,OC(=O)CCCCCCCCCC=C,C(=O)(O)CCCCCC/C=C/CCC,C(=O)(O)CCCCC/C=C/CCCC,[H]OC(=O)C([H])([H])C([H])([H])C([H])([H])C([H])=C([H])C([H])([H])C([H])([H])C([H])([H])C([H])([H])C([H])([H])C([H])([H])[H],C(=C\CC/C(=C/CO)/C)(/CCCO)\C,C[C@]12CC[C@H](C1(C)C)[C@H]([C@H]2O)CCO,C(C(=O)O)C/C=C/CCCCCCC,[C@@]12([C@](C[C@H](CC2)O)(CCC[C@@H]1C)C)O</t>
  </si>
  <si>
    <t>https://gnps.ucsd.edu//ProteoSAFe/result.jsp?task=afb39ec5e61c4c6b9414cdce65b1993b&amp;view=cluster_details&amp;protein=14400&amp;show=true</t>
  </si>
  <si>
    <t>CHEBI:94003,CHEBI:38378,CHEBI:38376,FDB009341,SN00268643,FDB022260,SN00351003,SN00348524,CHEBI:38374,FDB028039</t>
  </si>
  <si>
    <t>1,0.458,0.458,0.458,0.456,0.453,0.444,0.393,0.393,0.38</t>
  </si>
  <si>
    <t>CC(C)(C(=N)N)N=NC(C)(C)C(=N)N,C/C=C/CCCCCCCCC(=O)O,CC/C=C/CCCCCCCC(=O)O,OC(=O)CCCCCCCCCC=C,C(=O)(O)CCCCCC/C=C/CCC,[H]OC(=O)C([H])([H])C([H])([H])C([H])([H])C([H])=C([H])C([H])([H])C([H])([H])C([H])([H])C([H])([H])C([H])([H])C([H])([H])[H],C(=O)(O)CCCCC/C=C/CCCC,C(C(=O)O)C/C=C/CCCCCCC,CCCCCCCC/C=C/CC(=O)O,[H]OC(=O)C([H])=C([H])C([H])([H])C([H])([H])C([H])([H])C([H])([H])C([H])([H])C([H])([H])C([H])([H])C([H])([H])C([H])([H])[H]</t>
  </si>
  <si>
    <t>https://gnps.ucsd.edu//ProteoSAFe/result.jsp?task=afb39ec5e61c4c6b9414cdce65b1993b&amp;view=cluster_details&amp;protein=14401&amp;show=true</t>
  </si>
  <si>
    <t>https://gnps.ucsd.edu//ProteoSAFe/result.jsp?task=afb39ec5e61c4c6b9414cdce65b1993b&amp;view=cluster_details&amp;protein=19646&amp;show=true</t>
  </si>
  <si>
    <t>https://gnps.ucsd.edu//ProteoSAFe/result.jsp?task=afb39ec5e61c4c6b9414cdce65b1993b&amp;view=cluster_details&amp;protein=19289&amp;show=true</t>
  </si>
  <si>
    <t>https://gnps.ucsd.edu//ProteoSAFe/result.jsp?task=afb39ec5e61c4c6b9414cdce65b1993b&amp;view=cluster_details&amp;protein=110735&amp;show=true</t>
  </si>
  <si>
    <t>FDB011234,FDB018558,FDB019656,FDB011745,CHEBI:79228,SN00282536,SN00300227,SN00331355,CCMSLIB00004699979,SN00357460</t>
  </si>
  <si>
    <t>1,0.989,0.989,0.988,0.988,0.984,0.983,0.983,0.979,0.977</t>
  </si>
  <si>
    <t>CC(C)(O)C(O)CCC(=C)C(O)CO,CC1C(O)CC(CC1O)C(C)(O)CO,CC(O)(CO)C1CCC(C)(O)C(O)C1,C\C(CO)=C/CCC(C)(O)C(O)CO,C[C@H](CCCCC[C@H](CC(=O)O)O)O,[C@]1([C@@H]([C@@H]([C@@H](C[C@@H]1O)C(C)C)O)O)(O)C,[C@@]1([C@H]([C@H]([C@@H]([C@@H](C1)O)C(C)C)O)O)(O)C,[C@]1([C@@H]([C@H]([C@](CC1)(O)C)O)O)(C(C)C)O,CCCCCC(O)CC(O)CC(=O)O,[C@H]1([C@H](C[C@](C[C@H]1O)(O)CCCC)O)O</t>
  </si>
  <si>
    <t>https://gnps.ucsd.edu//ProteoSAFe/result.jsp?task=afb39ec5e61c4c6b9414cdce65b1993b&amp;view=cluster_details&amp;protein=19081&amp;show=true</t>
  </si>
  <si>
    <t>CHEBI:38376,SN00268643,CHEBI:38378,SN00351003,FDB009341,CHEBI:87338,FDB016331,FDB000744,SN00288380,FDB022260</t>
  </si>
  <si>
    <t>1,0.999,0.998,0.993,0.992,0.988,0.979,0.971,0.969,0.956</t>
  </si>
  <si>
    <t>CC/C=C/CCCCCCCC(=O)O,C(=O)(O)CCCCCC/C=C/CCC,C/C=C/CCCCCCCCC(=O)O,C(=O)(O)CCCCC/C=C/CCCC,OC(=O)CCCCCCCCCC=C,C=CCCCCCCCC(=O)OCC,COC(=O)CCCCCCC\C=C\C,COC(=O)CCCCCCCCC=C,C(=C\CC/C(=C/CO)/C)(/CCCO)\C,[H]OC(=O)C([H])([H])C([H])([H])C([H])([H])C([H])=C([H])C([H])([H])C([H])([H])C([H])([H])C([H])([H])C([H])([H])C([H])([H])[H]</t>
  </si>
  <si>
    <t>https://gnps.ucsd.edu//ProteoSAFe/result.jsp?task=afb39ec5e61c4c6b9414cdce65b1993b&amp;view=cluster_details&amp;protein=14396&amp;show=true</t>
  </si>
  <si>
    <t>SN00393284,HMDB0133180,HMDB0126515,HMDB0133165,SN00304364,HMDB0133166,SN00119969,HMDB0126517,HMDB0133167,SN00123674</t>
  </si>
  <si>
    <t>1,0.817,0.764,0.761,0.757,0.756,0.743,0.741,0.72,0.695</t>
  </si>
  <si>
    <t>[C@@]12(C3=C(CC(C[C@H]1C2)(C)C)[C@@H](OC3=O)C)C,CCCCCC(CC1=CC=CC=C1)C(O)=O,CCCCC(O)C(CO)=CC1=CC=CC=C1,CCCCCC(CC1=CC(O)=CC=C1)C=O,[C@H]12C3=C(C(=O)CC[C@@H]3C(C)C)CC[C@]1(O2)C,CCCCCC(CC1=CC=C(O)C=C1)C=O,CCCCCCCC(=O)c1ccc(cc1)O,[H]\C(=C(\CO)CCCCC)C1=CC=C(O)C=C1,CC(O)CCCC(CC1=CC=CC=C1)C=O,CCCC(=O)[C@H](CC)c1ccc(cc1)OC</t>
  </si>
  <si>
    <t>https://gnps.ucsd.edu//ProteoSAFe/result.jsp?task=afb39ec5e61c4c6b9414cdce65b1993b&amp;view=cluster_details&amp;protein=36256&amp;show=true</t>
  </si>
  <si>
    <t>SN00011860,SN00041142,SN00015341</t>
  </si>
  <si>
    <t>1,0.818,0.311</t>
  </si>
  <si>
    <t>CC(C)CC[NH2+][C@H]1CO[C@H]2[C@@H]1OC[C@H]2OCc1ccccc1,C[C@H]1C[C@@]23[C@@H]4CCC[N@@H+]2CCC=C3[C@@H]([C@@H]1O)C[C@H]4OC(=O)C,c1c(nnn1C[C@H]1C[C@H]2CC[N@@H+]1C[C@@H]2C(=O)NC1CC1)C[NH3+]</t>
  </si>
  <si>
    <t>https://gnps.ucsd.edu//ProteoSAFe/result.jsp?task=afb39ec5e61c4c6b9414cdce65b1993b&amp;view=cluster_details&amp;protein=85123&amp;show=true</t>
  </si>
  <si>
    <t>https://gnps.ucsd.edu//ProteoSAFe/result.jsp?task=afb39ec5e61c4c6b9414cdce65b1993b&amp;view=cluster_details&amp;protein=12379&amp;show=true</t>
  </si>
  <si>
    <t>https://gnps.ucsd.edu/ProteoSAFe/result.jsp?view=network_displayer&amp;componentindex=2032&amp;task=afb39ec5e61c4c6b9414cdce65b1993b&amp;show=true</t>
  </si>
  <si>
    <t>https://gnps.ucsd.edu//ProteoSAFe/result.jsp?task=afb39ec5e61c4c6b9414cdce65b1993b&amp;view=cluster_details&amp;protein=47470&amp;show=true</t>
  </si>
  <si>
    <t>SN00268643,CHEBI:38378,CHEBI:38376,SN00351003,FDB022260,SN00288380,SN00348524,CHEBI:38374,FDB009341,SN00227131</t>
  </si>
  <si>
    <t>1,1,1,0.995,0.991,0.984,0.975,0.975,0.973,0.919</t>
  </si>
  <si>
    <t>C(=O)(O)CCCCCC/C=C/CCC,C/C=C/CCCCCCCCC(=O)O,CC/C=C/CCCCCCCC(=O)O,C(=O)(O)CCCCC/C=C/CCCC,[H]OC(=O)C([H])([H])C([H])([H])C([H])([H])C([H])=C([H])C([H])([H])C([H])([H])C([H])([H])C([H])([H])C([H])([H])C([H])([H])[H],C(=C\CC/C(=C/CO)/C)(/CCCO)\C,C(C(=O)O)C/C=C/CCCCCCC,CCCCCCCC/C=C/CC(=O)O,OC(=O)CCCCCCCCCC=C,[C@H](CCCC/C=C/CCC(=O)C)(O)C</t>
  </si>
  <si>
    <t>https://gnps.ucsd.edu//ProteoSAFe/result.jsp?task=afb39ec5e61c4c6b9414cdce65b1993b&amp;view=cluster_details&amp;protein=14390&amp;show=true</t>
  </si>
  <si>
    <t>SN00027435,SN00128415,SN00118785,DB03223,SN00354662,CHEBI:132350,SN00390938,CHEBI:133794,CHEBI:34895,CHEBI:79731</t>
  </si>
  <si>
    <t>1,0.644,0.583,0.569,0.503,0.502,0.493,0.485,0.431,0.43</t>
  </si>
  <si>
    <t>C1C[C@@H]([C@H](O[C@@H]1CCN1CCOCC1)C(=O)NC1CC1)O,CC(C)(C)[NH2+]CC(=O)Nc1c2ccccc2nc2c1CCC2,Cc1cc(c2ccccc2n1)NC(=O)C[NH2+]C1CCCCC1,C[N+](C)(C)C(CCC1=NC=C(N1)CC(C(=O)O)N)C(=O)N,[C@@H]12[C@@](c3c(CC2)cc(cc3)C(=C)C)(CCC[C@]1(C(=O)O)C)C,CC(C)c1ccc2c(CC[C@H]3C(=C(CC[C@]23C)C(=O)O)C)c1,C12=CCc3c([C@]1(CCC[C@@]2(C(=O)O)C)C)ccc(c3)C(C)C,C/C(=C\C=C\C(=C\C(=O)O)\C)/C=C/C1=C(C)C=CCC1(C)C,C#C[C@@]1(CC[C@H]2[C@@H]3CCC4=C(CCC(=O)C4)[C@H]3CC[C@]12C)O,CCC(c1ccc(cc1)O)C(CC)c1c(C)cc(cc1C)O</t>
  </si>
  <si>
    <t>https://gnps.ucsd.edu//ProteoSAFe/result.jsp?task=afb39ec5e61c4c6b9414cdce65b1993b&amp;view=cluster_details&amp;protein=82828&amp;show=true</t>
  </si>
  <si>
    <t>https://gnps.ucsd.edu//ProteoSAFe/result.jsp?task=afb39ec5e61c4c6b9414cdce65b1993b&amp;view=cluster_details&amp;protein=85110&amp;show=true</t>
  </si>
  <si>
    <t>SN00031836,SN00018093,SN00024810,SN00344671,CHEBI:78861,SN00399442,FDB023449,FDB023378,SN00160117,CHEBI:79464</t>
  </si>
  <si>
    <t>1,0.944,0.92,0.898,0.897,0.892,0.866,0.688,0.602,0.589</t>
  </si>
  <si>
    <t>Cc1ccc(cc1)CN1CC[C@@H]2[C@H]1C(=O)NC[C@@H]([N@H+]2C)CCC(=O)OC,c1cc2n(c(=O)c1)C[C@H]1C[C@@H]2C[N@@H+](C1)CC[C@H]1C[NH2+]CC[C@H]1CC(=O)[O-],CC(C)NC(=O)N1CC[C@H]([C@H](C1)CCN(C)c1ccccc1)CC(=O)[O-],[C@H]1(C(=CC[C@@]1(O)C)/C(=C\CC=C(C)C)/C)CC1=C([C@H](CCC1=O)OC)O,CC/C=C\C/C=C\C[C@@H](/C=C/C=C\C/C=C\C/C=C\CCC(=O)O)OO,[C@H]1(/C(=C\C=C(\CC/C=C(/[C@H]([C@@H](/C=C(/C1)\C)O)O)\C)/C)/C(=C)C)OC(=O)C,[H]OC(=O)C([H])([H])C([H])([H])C([H])([H])C([H])=C([H])[C@]([H])(O[H])C(\[H])=C(/[H])C([H])=C([H])C([H])([H])C([H])=C([H])C([H])=C([H])[C@@]([H])(O[H])C([H])([H])C([H])=C([H])C([H])([H])C([H])([H])[H],[H]OC(=O)C([H])([H])C([H])([H])C([H])=C([H])C([H])([H])C([H])=C([H])C([H])([H])[C@@]([H])(O[H])C(\[H])=C(/[H])\C(\[H])=C(/[H])C([H])=C([H])[C@@]([H])(O[H])C([H])([H])C([H])=C([H])C([H])([H])C([H])([H])[H],C[C@]12CCC(=O)C=C1CC[C@@H]1[C@@H]2[C@H](C[C@]2([C@@H]1CCC[C@@H]2C(=O)CO)C)O,C[C@H]1C[C@H]2[C@@H]3CC[C@](C(=O)C)([C@@]3(C)C[C@@H]([C@@H]2[C@@]2(C)CCC(=O)C=C12)O)O</t>
  </si>
  <si>
    <t>https://gnps.ucsd.edu//ProteoSAFe/result.jsp?task=afb39ec5e61c4c6b9414cdce65b1993b&amp;view=cluster_details&amp;protein=104434&amp;show=true</t>
  </si>
  <si>
    <t>SN00160117,CHEBI:79464,SN00067551,CHEBI:85910,SN00376926,HMDB0061064,HMDB0061063,HMDB0061065,FDB030875,SN00072146</t>
  </si>
  <si>
    <t>1,0.999,0.971,0.907,0.896,0.888,0.86,0.856,0.846,0.829</t>
  </si>
  <si>
    <t>C[C@]12CCC(=O)C=C1CC[C@@H]1[C@@H]2[C@H](C[C@]2([C@@H]1CCC[C@@H]2C(=O)CO)C)O,C[C@H]1C[C@H]2[C@@H]3CC[C@](C(=O)C)([C@@]3(C)C[C@@H]([C@@H]2[C@@]2(C)CCC(=O)C=C12)O)O,C[C@]12CCC(=O)C=C1CC[C@H]1[C@H]2[C@@H](C[C@]2([C@@H]1CC[C@@]2(C(=C)CO)O)C)O,C[C@@H]([C@H]1CC[C@H]2[C@@H]3CCC4=CC(=O)CC[C@]4(C)[C@]3(CC[C@]12C)O)C(=O)O,[C@]12([C@H]3[C@@](/C(=C(/C=C/C=O)\C)/C(=O)C3)(CC[C@H]1[C@]([C@@H](CC2)O)(CO)C)C)C,C[C@H]1CC2C3CC[C@](O)(C(C)=O)[C@@]3(C)CCC2[C@@]2(C)C[C@H](O)C(=O)C=C12,CC(=O)[C@@]1(O)CCC2C3C[C@@](C)(O)C4=CC(=O)CC[C@]4(C)C3CC[C@]12C,C[C@H]1CC2C3CC[C@](O)(C(C)=O)[C@@]3(C)CCC2[C@@]2(C)[C@H](O)CC(=O)C=C12,CCCCCC1=CC(O)=C(CC=C(C)CCC=C(C)C)C(O)=C1C(O)=O,C[C@@H]1C[C@H]2[C@@H]3CC[C@H]4CC(=O)CC[C@@]4(C3=CC[C@@]2([C@]1(C(=O)CO)O)C)C</t>
  </si>
  <si>
    <t>https://gnps.ucsd.edu//ProteoSAFe/result.jsp?task=afb39ec5e61c4c6b9414cdce65b1993b&amp;view=cluster_details&amp;protein=104429&amp;show=true</t>
  </si>
  <si>
    <t>CHEBI:78861,FDB023449,SN00239880,SN00376926,SN00396450,HMDB0061063,SN00241960,SN00160117,SN00067551,FDB023378</t>
  </si>
  <si>
    <t>1,0.939,0.888,0.868,0.843,0.836,0.828,0.82,0.817,0.809</t>
  </si>
  <si>
    <t>CC/C=C\C/C=C\C[C@@H](/C=C/C=C\C/C=C\C/C=C\CCC(=O)O)OO,[H]OC(=O)C([H])([H])C([H])([H])C([H])([H])C([H])=C([H])[C@]([H])(O[H])C(\[H])=C(/[H])C([H])=C([H])C([H])([H])C([H])=C([H])C([H])=C([H])[C@@]([H])(O[H])C([H])([H])C([H])=C([H])C([H])([H])C([H])([H])[H],C1C[C@@]2([C@@H](C=CC(=CC2)C)[C@H]2[C@]1([C@H](CC2)C(C)C)C(=O)O)COC(=O)C,[C@]12([C@H]3[C@@](/C(=C(/C=C/C=O)\C)/C(=O)C3)(CC[C@H]1[C@]([C@@H](CC2)O)(CO)C)C)C,[C@H]12[C@]([C@H]3C(=C[C@@H](C[C@@H]3O)C(=C)CO)C=C2)(CC[C@@H](C1(C)C)OC(=O)C)C,CC(=O)[C@@]1(O)CCC2C3C[C@@](C)(O)C4=CC(=O)CC[C@]4(C)C3CC[C@]12C,C12=CC[C@@H]3C[C@]1(C[C@H]3COC(=O)C)CC[C@H]1[C@]2(CCC[C@]1(C(=O)O)C)C,C[C@]12CCC(=O)C=C1CC[C@@H]1[C@@H]2[C@H](C[C@]2([C@@H]1CCC[C@@H]2C(=O)CO)C)O,C[C@]12CCC(=O)C=C1CC[C@H]1[C@H]2[C@@H](C[C@]2([C@@H]1CC[C@@]2(C(=C)CO)O)C)O,[H]OC(=O)C([H])([H])C([H])([H])C([H])=C([H])C([H])([H])C([H])=C([H])C([H])([H])[C@@]([H])(O[H])C(\[H])=C(/[H])\C(\[H])=C(/[H])C([H])=C([H])[C@@]([H])(O[H])C([H])([H])C([H])=C([H])C([H])([H])C([H])([H])[H]</t>
  </si>
  <si>
    <t>https://gnps.ucsd.edu//ProteoSAFe/result.jsp?task=afb39ec5e61c4c6b9414cdce65b1993b&amp;view=cluster_details&amp;protein=104424&amp;show=true</t>
  </si>
  <si>
    <t>CHEBI:107123,SN00270128,SN00068483,CHEBI:93078,FDB003867,SN00118252,CHEBI:113088,CHEBI:121054,FDB011269,SN00102749</t>
  </si>
  <si>
    <t>1,0.844,0.808,0.784,0.716,0.703,0.661,0.651,0.636,0.611</t>
  </si>
  <si>
    <t>c1ccc(cc1)C(=NC(=Nc1cccc2c1cccn2)S)O,c12c3c4c(cc1C=CC(=O)C2=O)N(CCc4cc1c3OCO1)C,CC(=O)Oc1ccc2c(c1)c(=O)oc(n2)/C=C/c1ccccc1,COc1ccc(cc1)c1cnc2c(cnn2c1)c1ccsc1,N[C@@H](CCC(=O)N[C@@H](CS)C(=O)NCC(O)=O)C(O)=O,CC(=O)Oc1ccc(cc1)/C=C\1/C(=O)OC(=N1)c1ccccc1,c1ccc(cc1)N1CC(=O)C(=C1N)c1nc2ccccc2s1,COc1ccc(cc1OC)C=NNc1c(c(Cl)ncn1)N,COC1=C(O)C=C2C(=O)C(=O)N(C)C3=CC4=CC=CC=C4C1=C23,CC(C)[C@@H](C(=O)[O-])NC(=O)Cn1ccc2c1cc(cc2)Cl</t>
  </si>
  <si>
    <t>https://gnps.ucsd.edu//ProteoSAFe/result.jsp?task=afb39ec5e61c4c6b9414cdce65b1993b&amp;view=cluster_details&amp;protein=85101&amp;show=true</t>
  </si>
  <si>
    <t>https://gnps.ucsd.edu//ProteoSAFe/result.jsp?task=afb39ec5e61c4c6b9414cdce65b1993b&amp;view=cluster_details&amp;protein=19110&amp;show=true</t>
  </si>
  <si>
    <t>SN00377476,CHEBI:74189</t>
  </si>
  <si>
    <t>1,0.99</t>
  </si>
  <si>
    <t>C(=O)([C@H](O)CCCCCCCCCCCCC)N[C@@H](CO)[C@@H]([C@H](O)CCCCCCCCCCCCCC)O,CCCCCCCCCCCCCCC(C(=N[C@@H](CO)[C@@H]([C@@H](CCCCCCCCCCC(C)C)O)O)O)O</t>
  </si>
  <si>
    <t>https://gnps.ucsd.edu//ProteoSAFe/result.jsp?task=afb39ec5e61c4c6b9414cdce65b1993b&amp;view=cluster_details&amp;protein=144735&amp;show=true</t>
  </si>
  <si>
    <t>FDB029926,SN00288390,SN00224049,CHEBI:17132,SN00274339,SN00343412,SN00120049,SN00367037,SN00345475,SN00119797</t>
  </si>
  <si>
    <t>1,0.879,0.816,0.814,0.521,0.461,0.397,0.374,0.352,0.321</t>
  </si>
  <si>
    <t>CCOC(=O)CCC(O)C(=O)OCC,C(=O)([C@@H](CCC(=O)O)O)OCCCC,[C@]1(OC[C@H]([C@@H]1C)O)(CC(=O)CO)CO,CCOC(=O)[C@H](C)[C@H](C(=O)OCC)O,[C@@]1([C@@H]([C@H](O[C@@H](C1)O)C)OC(=O)C)(O)C,C(=O)(C(C)C)OC[C@@H](COC(=O)C)O,Cc1c2cc(c(cc2cc[n+]1C)OC)O,C(C(=O)OCC)(C(=O)OCC)OCC,[C@@H]12[C@@H](OC(O2)(C)C)[C@@H](O[C@@H]([C@@H]1O)O)C,C[n+]1ccc2cc(c(cc2c1)OC)OC</t>
  </si>
  <si>
    <t>https://gnps.ucsd.edu//ProteoSAFe/result.jsp?task=afb39ec5e61c4c6b9414cdce65b1993b&amp;view=cluster_details&amp;protein=18921&amp;show=true</t>
  </si>
  <si>
    <t>https://gnps.ucsd.edu//ProteoSAFe/result.jsp?task=afb39ec5e61c4c6b9414cdce65b1993b&amp;view=cluster_details&amp;protein=86243&amp;show=true</t>
  </si>
  <si>
    <t>SN00025352,SN00025560,SN00005444,CHEBI:91287,SN00379487,FDB029300,SN00293481,SN00354624,FDB018104,SN00245096</t>
  </si>
  <si>
    <t>1,0.751,0.608,0.59,0.54,0.513,0.513,0.512,0.494,0.492</t>
  </si>
  <si>
    <t>C[N@@H+]1CCN(CC1)[C@H]1[C@H](O[C@H]([C@H]1O)CO)CNC(=O)c1ccccc1,c1ccc(cc1)NC(=O)NC[C@@H]1[C@@H]([C@@H]([C@@H](O1)CO)O)[NH+]1CCCCC1,CCNC(=O)O[C@@H]1CO[C@H]2[C@@H]1OC[C@@H]2[NH2+]Cc1ccc(cc1)N(C)C,CCC(/C=C/C=C\C/C=C\C/C=C\C=C\[C@H](CCCC(=O)O)OO)O,C(=O)(O)CCC[C@@H]([C@@H](/C=C/C=C/C=C\C=C\[C@@H](O)C/C=C\CC)O)O,[H]OC(=O)C([H])([H])C([H])([H])C([H])([H])[C@@]([H])(O[H])[C@]([H])(O[H])C(\[H])=C(/[H])\C(\[H])=C(/[H])\C(\[H])=C(\[H])/C(/[H])=C(\[H])C(=O)C([H])([H])C([H])([H])C([H])([H])C([H])([H])C([H])([H])[H],C1(=O)O[C@@H]([C@H]([C@H]1CC/C=C(/CC/C=C(/CC(=O)C=C(C)C)\C)\C)O)O,C1(=CC[C@H](OC1=O)/C(=C/CC/C(=C\CO)/C)/C)CC[C@@H](C(=C)C)OO,CC(C)(C1CCC23CC(CCC2C1(C)CC(O)=O)C(=C)C3O)C(O)=O,[C@]1([C@H]2[C@@]3(C[C@@]([C@H](C2)C=C3)(O)C)CC[C@@H]1C(C(=O)O)(C)C)(CC(=O)O)C</t>
  </si>
  <si>
    <t>https://gnps.ucsd.edu//ProteoSAFe/result.jsp?task=afb39ec5e61c4c6b9414cdce65b1993b&amp;view=cluster_details&amp;protein=100024&amp;show=true</t>
  </si>
  <si>
    <t>CHEBI:88135,SN00137560,CHEBI:62248,SN00008546,SN00213346,CHEBI:49194,FDB023468,SN00331128,SN00127253,HMDB0129380</t>
  </si>
  <si>
    <t>1,0.847,0.824,0.797,0.713,0.233,0.221,0.215,0.212,0.21</t>
  </si>
  <si>
    <t>CC(=N[C@@H](CCS(=O)(=O)C)C(=O)O)O,C1CC2(C1)CC(=[NH+]C(=N)S2)C(F)(F)F,c1ccc2c(c1)nc1cccc(c1n2)C(=O)[O-],CS(=O)(=O)N[C@H]1CO[C@H]2[C@@H]1OC[C@H]2O,c1(C(=O)CC(=O)C(=O)O)c(ccc(c1)O)N,C=C(C(=O)O)Oc1cccc(c1N)C(=O)O,[H]OC(=O)C(=O)C([H])([H])C(=O)C1=C(N([H])[H])C(O[H])=C([H])C([H])=C1[H],[C@@H]1(C(=O)NC(=O)O1)Cc1cc(c(cc1)O)O,CC(=O)c1cc2c(cc1[N+](=O)[O-])OCCO2,OC(=O)CN=C(O)C1=CC2=C(OCO2)C=C1</t>
  </si>
  <si>
    <t>https://gnps.ucsd.edu//ProteoSAFe/result.jsp?task=afb39ec5e61c4c6b9414cdce65b1993b&amp;view=cluster_details&amp;protein=39941&amp;show=true</t>
  </si>
  <si>
    <t>https://gnps.ucsd.edu/ProteoSAFe/result.jsp?view=network_displayer&amp;componentindex=997&amp;task=afb39ec5e61c4c6b9414cdce65b1993b&amp;show=true</t>
  </si>
  <si>
    <t>CHEBI:79272,CHEBI:79228,CCMSLIB00004699979,FDB011234,CCMSLIB00000579076,FDB019656,SN00282536,SN00300227,SN00331355,FDB018558</t>
  </si>
  <si>
    <t>1,1,0.933,0.61,0.601,0.499,0.491,0.491,0.475,0.475</t>
  </si>
  <si>
    <t>C(CCC[C@H](CC(=O)O)O)CCCO,C[C@H](CCCCC[C@H](CC(=O)O)O)O,CCCCCC(O)CC(O)CC(=O)O,CC(C)(O)C(O)CCC(=C)C(O)CO,OCCOCC(CCCC)CC(=O)O,CC(O)(CO)C1CCC(C)(O)C(O)C1,[C@]1([C@@H]([C@@H]([C@@H](C[C@@H]1O)C(C)C)O)O)(O)C,[C@@]1([C@H]([C@H]([C@@H]([C@@H](C1)O)C(C)C)O)O)(O)C,[C@]1([C@@H]([C@H]([C@](CC1)(O)C)O)O)(C(C)C)O,CC1C(O)CC(CC1O)C(C)(O)CO</t>
  </si>
  <si>
    <t>https://gnps.ucsd.edu//ProteoSAFe/result.jsp?task=afb39ec5e61c4c6b9414cdce65b1993b&amp;view=cluster_details&amp;protein=19242&amp;show=true</t>
  </si>
  <si>
    <t>https://gnps.ucsd.edu//ProteoSAFe/result.jsp?task=afb39ec5e61c4c6b9414cdce65b1993b&amp;view=cluster_details&amp;protein=52283&amp;show=true</t>
  </si>
  <si>
    <t>CHEBI:109276,SN00120667,DB07431,SN00077222,SN00003003,SN00117185,CHEBI:105141,SN00105403,SN00142620,SN00132159</t>
  </si>
  <si>
    <t>1,0.756,0.667,0.616,0.598,0.59,0.567,0.564,0.547,0.486</t>
  </si>
  <si>
    <t>C1CCC(CC1)c1n[nH]c(=NC(=O)c2ccco2)s1,CC(C(=O)N1CCCCC1)(C(F)(F)F)C(F)(F)F,COC1=CC2=C(C=C1)SC3=C2NCC(NC3=O)CN,COc1cc2c(cc1OC)ncn(c2=O)CCC(=O)[O-],CSc1nc2n(n1)CC=C(N2N)c1ccc(cc1)F,Cc1cc(n2c(n1)cc(n2)c1ccccc1)C(F)(F)F,C=CCn1c(c2cc(cc(c2)OC)OC)nnc1S,Cc1nc2cc(c(cc2c(=O)n1CC(=O)[O-])OC)OC,Cc1c2c(=O)c3cccnc3oc2n(n1)c1ccccc1,C1CCC(CC1)NC(=O)C(C(F)(F)F)C(F)(F)F</t>
  </si>
  <si>
    <t>https://gnps.ucsd.edu//ProteoSAFe/result.jsp?task=afb39ec5e61c4c6b9414cdce65b1993b&amp;view=cluster_details&amp;protein=70680&amp;show=true</t>
  </si>
  <si>
    <t>DB01170,SN00231615,SN00142862</t>
  </si>
  <si>
    <t>1,0.891,0.373</t>
  </si>
  <si>
    <t>C1CCCN(CCC1)CCN=C(N)N,C(=N)(NCC=C(C)C)NCCCCN,C1/C=N/CC[NH2+]CC/C=N\CC[NH2+]C1</t>
  </si>
  <si>
    <t>https://gnps.ucsd.edu//ProteoSAFe/result.jsp?task=afb39ec5e61c4c6b9414cdce65b1993b&amp;view=cluster_details&amp;protein=14628&amp;show=true</t>
  </si>
  <si>
    <t>SN00135877,SN00159379,SN00135880,SN00098495,CHEBI:120600,SN00044144,SN00034768,SN00044142,SN00070179,CHEBI:113225</t>
  </si>
  <si>
    <t>1,0.956,0.92,0.887,0.772,0.758,0.755,0.748,0.745,0.72</t>
  </si>
  <si>
    <t>C[C@@]1(CC[C@](C1(C)C)(C[C@@H](c1ccccc1)O)O)C(=O)[O-],C[C@]12CCC[C@@]([C@@H]1C[C@H](C1=CC(=O)CC[C@H]21)O)(C)C(=O)[O-],C[C@]1(CC[C@@H](C1(C)C)[C@@H]([C@@H](c1ccccc1)O)O)C(=O)[O-],CC1(Cc2ccccc2/C(=C/C(=O)c2ccccc2)/N1C)C,CCn1c(C)c(C=NN=C(Cn2c(=N)nn[nH]2)O)c(C)n1,CC1(C[C@@H](CCO1)[C@@H](CC(=O)[O-])c1ccc(cc1)OC)C,Cn1c2ccccc2c2c1CCc1ccccc1[C@H]2COC,CC1(C[C@@H](CCO1)[C@H](CC(=O)[O-])c1ccccc1OC)C,CC(C)[C@H]1C[C@@](CCO1)(CC(=O)[O-])c1ccccc1OC,c1ccc2c(c1)cc1ccccc1c2CN1CCCC(C1)O</t>
  </si>
  <si>
    <t>https://gnps.ucsd.edu//ProteoSAFe/result.jsp?task=afb39ec5e61c4c6b9414cdce65b1993b&amp;view=cluster_details&amp;protein=80161&amp;show=true</t>
  </si>
  <si>
    <t>https://gnps.ucsd.edu//ProteoSAFe/result.jsp?task=afb39ec5e61c4c6b9414cdce65b1993b&amp;view=cluster_details&amp;protein=14622&amp;show=true</t>
  </si>
  <si>
    <t>https://gnps.ucsd.edu//ProteoSAFe/result.jsp?task=afb39ec5e61c4c6b9414cdce65b1993b&amp;view=cluster_details&amp;protein=99891&amp;show=true</t>
  </si>
  <si>
    <t>https://gnps.ucsd.edu//ProteoSAFe/result.jsp?task=afb39ec5e61c4c6b9414cdce65b1993b&amp;view=cluster_details&amp;protein=140013&amp;show=true</t>
  </si>
  <si>
    <t>FDB009341,CHEBI:38376,SN00268643,SN00351003,CHEBI:38378,FDB000744,CHEBI:87338,FDB018759,FDB016331,FDB022260</t>
  </si>
  <si>
    <t>1,0.994,0.991,0.983,0.976,0.967,0.964,0.913,0.909,0.909</t>
  </si>
  <si>
    <t>OC(=O)CCCCCCCCCC=C,CC/C=C/CCCCCCCC(=O)O,C(=O)(O)CCCCCC/C=C/CCC,C(=O)(O)CCCCC/C=C/CCCC,C/C=C/CCCCCCCCC(=O)O,COC(=O)CCCCCCCCC=C,C=CCCCCCCCC(=O)OCC,CCCCC\C=C\CCC(=O)OCC,COC(=O)CCCCCCC\C=C\C,[H]OC(=O)C([H])([H])C([H])([H])C([H])([H])C([H])=C([H])C([H])([H])C([H])([H])C([H])([H])C([H])([H])C([H])([H])C([H])([H])[H]</t>
  </si>
  <si>
    <t>https://gnps.ucsd.edu//ProteoSAFe/result.jsp?task=afb39ec5e61c4c6b9414cdce65b1993b&amp;view=cluster_details&amp;protein=14606&amp;show=true</t>
  </si>
  <si>
    <t>https://gnps.ucsd.edu//ProteoSAFe/result.jsp?task=afb39ec5e61c4c6b9414cdce65b1993b&amp;view=cluster_details&amp;protein=51337&amp;show=true</t>
  </si>
  <si>
    <t>SN00346982,SN00307944,SN00160770,SN00346859,FDB015602,SN00306913,SN00396230,SN00307015,SN00352655,SN00093934</t>
  </si>
  <si>
    <t>1,0.973,0.954,0.951,0.943,0.939,0.931,0.93,0.927,0.821</t>
  </si>
  <si>
    <t>C1(=CC[C@H](CC1)C(=C)C)C(=O)OC,[C@@H]1(/C(=C/C(=O)O)/C)CCC(=CC1)C,CC(=C)[C@@H]1CCC(=CC1)OC(=O)C,C1(=O)O[C@@H](CC1)CC/C=C/CC=C,CC1(C)C2CC1C(COC=O)=CC2,C1(=C[C@@H](C(=CC1(C)C)C)OC)C=O,C(=O)(/C=C\C=C\C=C/CCC)OC,C(=O)(C/C=C/C=C/C=C\CC)OC,C1(=C[C@H](OC1=O)C)/C=C\CCCC,CC1=CC(=O)[C@H](C(C1)(C)C)C(=O)C</t>
  </si>
  <si>
    <t>https://gnps.ucsd.edu//ProteoSAFe/result.jsp?task=afb39ec5e61c4c6b9414cdce65b1993b&amp;view=cluster_details&amp;protein=4367&amp;show=true</t>
  </si>
  <si>
    <t>DB12160,SN00292796,SN00229189,SN00317313,FDB010924,SN00137866,CHEBI:82186</t>
  </si>
  <si>
    <t>1,0.901,0.76,0.744,0.618,0.376,0.179</t>
  </si>
  <si>
    <t>CC(C)(C(=O)NC(CS)C(=O)O)S,C(S(=O)(=O)C)C[C@@H](CCN=C=S)O,S(=O)(=O)(CC[C@@H]1OC(=S)NCC1)C,N1(C(=N)N(CC(=O)O)CC1)P(=O)(O)O,COC(=O)CC1=CNC2=CC=CC(Cl)=C12,c1nncn1NC(=O)NC(=O)C(F)(F)F,C#CC(C)OC(=Nc1cccc(c1)Cl)O</t>
  </si>
  <si>
    <t>https://gnps.ucsd.edu//ProteoSAFe/result.jsp?task=afb39ec5e61c4c6b9414cdce65b1993b&amp;view=cluster_details&amp;protein=39932&amp;show=true</t>
  </si>
  <si>
    <t>SN00385299,SN00127398,DB12883,SN00124251,CHEBI:31993,CHEBI:17156,SN00123740,SN00051305,SN00117684,SN00305697</t>
  </si>
  <si>
    <t>1,0.887,0.854,0.839,0.828,0.779,0.755,0.742,0.741,0.694</t>
  </si>
  <si>
    <t>c1(ccc(cc1)OC)/C=C/C(=O)NCCN,CC(C)(C(=O)N)N(C)C(=O)c1ccccc1,C1CN(CCN1)C2=C3C(=CC=C2)OCCO3,CC(=O)N(C)c1cccc(c1)N(C)C(=O)C,CC(=O)N(CC(=O)N(C)C)c1ccccc1,[C@@H]1([C@@H]([C@H]([C@@H]([C@H]([C@@H]1O)O)O)NC(=N)N)O)N,CC(=O)NCCc1ccccc1NC(=O)C,C[C@H](c1nc2ccccc2n1CCOC)O,Cc1cc(c(cc1NC(=O)C)NC(=O)C)C,[n+]1(c2c([n+](c3c1CCCC3)[O-])CCCC2)[O-]</t>
  </si>
  <si>
    <t>https://gnps.ucsd.edu//ProteoSAFe/result.jsp?task=afb39ec5e61c4c6b9414cdce65b1993b&amp;view=cluster_details&amp;protein=36123&amp;show=true</t>
  </si>
  <si>
    <t>FDB011610,SN00320621,FDB003201,FDB017340,SN00066693,SN00067925,SN00059225,FDB019223,SN00274851,SN00233800</t>
  </si>
  <si>
    <t>1,0.912,0.896,0.763,0.751,0.728,0.691,0.688,0.683,0.67</t>
  </si>
  <si>
    <t>CCCCC\C=C/CC\C=C\C=O,C1(=CC[C@H](CC1=O)C(C)C)CCC,CCCCCCC1=C(C)CCC1=O,CC1CCCOC(C1)\C=C/C(C)=C,CC1=CC[C@@H]2C[C@H]1[C@@H](OC2)C(C)C,C[C@@H]1[C@@H]2C[C@@H](CC=C2C)C(O1)(C)C,C/C=C/[C@@H]1[C@H](CC[C@@H](O1)C)C(=C)C,CCCCCCC\C=C\C=C\C=O,[C@@H]1(C([C@H](CC=C1C)C)(C)C)CC=O,[C@@H]12[C@H](C(=C)CCCC2)CC[C@@]1(O)C</t>
  </si>
  <si>
    <t>https://gnps.ucsd.edu//ProteoSAFe/result.jsp?task=afb39ec5e61c4c6b9414cdce65b1993b&amp;view=cluster_details&amp;protein=4702&amp;show=true</t>
  </si>
  <si>
    <t>SN00125341,SN00385299,CHEBI:17156,DB12883,SN00124251,CHEBI:31993,SN00127398,SN00051305,SN00123740,SN00117684</t>
  </si>
  <si>
    <t>1,0.801,0.584,0.575,0.573,0.552,0.53,0.468,0.451,0.418</t>
  </si>
  <si>
    <t>CC(C)(C)C(=O)[P@](=O)(C(C)(C)C)OC,c1(ccc(cc1)OC)/C=C/C(=O)NCCN,[C@@H]1([C@@H]([C@H]([C@@H]([C@H]([C@@H]1O)O)O)NC(=N)N)O)N,C1CN(CCN1)C2=C3C(=CC=C2)OCCO3,CC(=O)N(C)c1cccc(c1)N(C)C(=O)C,CC(=O)N(CC(=O)N(C)C)c1ccccc1,CC(C)(C(=O)N)N(C)C(=O)c1ccccc1,C[C@H](c1nc2ccccc2n1CCOC)O,CC(=O)NCCc1ccccc1NC(=O)C,Cc1cc(c(cc1NC(=O)C)NC(=O)C)C</t>
  </si>
  <si>
    <t>https://gnps.ucsd.edu//ProteoSAFe/result.jsp?task=afb39ec5e61c4c6b9414cdce65b1993b&amp;view=cluster_details&amp;protein=36120&amp;show=true</t>
  </si>
  <si>
    <t>SN00352953,SN00313155,SN00335672,SN00389176,CHEBI:32401</t>
  </si>
  <si>
    <t>1,0.89,0.861,0.827,0.323</t>
  </si>
  <si>
    <t>[C@@]([C@H](CCC(=C)[C@@H](CO)O)O)(CO)(O)C,[C@]1([C@@H]([C@H](O[C@H]([C@@H]1OC)C)O)OC)(OC)C,C(=C\C/C=C/c1ccccc1)/c1ccccc1,[C@@H]1([C@@H](O[C@H]([C@@H]([C@H]1O)O)C)OCCCC)O,C1COCCOCCOCCOCCO1</t>
  </si>
  <si>
    <t>https://gnps.ucsd.edu//ProteoSAFe/result.jsp?task=afb39ec5e61c4c6b9414cdce65b1993b&amp;view=cluster_details&amp;protein=36117&amp;show=true</t>
  </si>
  <si>
    <t>https://gnps.ucsd.edu//ProteoSAFe/result.jsp?task=afb39ec5e61c4c6b9414cdce65b1993b&amp;view=cluster_details&amp;protein=4362&amp;show=true</t>
  </si>
  <si>
    <t>SN00385299,SN00127398,DB12883,SN00124251,CHEBI:31993,CHEBI:17156,SN00123740,SN00117684,SN00051305,SN00305697</t>
  </si>
  <si>
    <t>1,0.838,0.819,0.79,0.775,0.732,0.719,0.703,0.69,0.644</t>
  </si>
  <si>
    <t>c1(ccc(cc1)OC)/C=C/C(=O)NCCN,CC(C)(C(=O)N)N(C)C(=O)c1ccccc1,C1CN(CCN1)C2=C3C(=CC=C2)OCCO3,CC(=O)N(C)c1cccc(c1)N(C)C(=O)C,CC(=O)N(CC(=O)N(C)C)c1ccccc1,[C@@H]1([C@@H]([C@H]([C@@H]([C@H]([C@@H]1O)O)O)NC(=N)N)O)N,CC(=O)NCCc1ccccc1NC(=O)C,Cc1cc(c(cc1NC(=O)C)NC(=O)C)C,C[C@H](c1nc2ccccc2n1CCOC)O,[n+]1(c2c([n+](c3c1CCCC3)[O-])CCCC2)[O-]</t>
  </si>
  <si>
    <t>https://gnps.ucsd.edu//ProteoSAFe/result.jsp?task=afb39ec5e61c4c6b9414cdce65b1993b&amp;view=cluster_details&amp;protein=36115&amp;show=true</t>
  </si>
  <si>
    <t>CCMSLIB00000579076,CCMSLIB00004699979,CHEBI:79272,CHEBI:79228,SN00357460,SN00282536,SN00300227,SN00331355,FDB018558,FDB019656</t>
  </si>
  <si>
    <t>1,0.833,0.802,0.802,0.404,0.38,0.38,0.375,0.374,0.366</t>
  </si>
  <si>
    <t>OCCOCC(CCCC)CC(=O)O,CCCCCC(O)CC(O)CC(=O)O,C(CCC[C@H](CC(=O)O)O)CCCO,C[C@H](CCCCC[C@H](CC(=O)O)O)O,[C@H]1([C@H](C[C@](C[C@H]1O)(O)CCCC)O)O,[C@]1([C@@H]([C@@H]([C@@H](C[C@@H]1O)C(C)C)O)O)(O)C,[C@@]1([C@H]([C@H]([C@@H]([C@@H](C1)O)C(C)C)O)O)(O)C,[C@]1([C@@H]([C@H]([C@](CC1)(O)C)O)O)(C(C)C)O,CC1C(O)CC(CC1O)C(C)(O)CO,CC(O)(CO)C1CCC(C)(O)C(O)C1</t>
  </si>
  <si>
    <t>https://gnps.ucsd.edu//ProteoSAFe/result.jsp?task=afb39ec5e61c4c6b9414cdce65b1993b&amp;view=cluster_details&amp;protein=19224&amp;show=true</t>
  </si>
  <si>
    <t>SN00029704,SN00352953,SN00313155,SN00389176,CHEBI:32401,SN00050666,SN00119988,SN00119990,SN00050770,SN00160161</t>
  </si>
  <si>
    <t>1,0.908,0.884,0.879,0.806,0.773,0.599,0.593,0.513,0.493</t>
  </si>
  <si>
    <t>c1ccc(c(c1)CCCCCCC(=O)[O-])N,[C@@]([C@H](CCC(=C)[C@@H](CO)O)O)(CO)(O)C,[C@]1([C@@H]([C@H](O[C@H]([C@@H]1OC)C)O)OC)(OC)C,[C@@H]1([C@@H](O[C@H]([C@@H]([C@H]1O)O)C)OCCCC)O,C1COCCOCCOCCOCCO1,C[NH+](C)CCOC(=O)/C=C/c1ccccc1,CC(C)[N@@H+]1CCc2cc3c(cc2C1)OCO3,CCC[N@@H+]1CCc2cc3c(cc2C1)OCO3,CC1=[N+](CCc2c1cc(c(c2)OC)OC)C,C1CC[N@H+]2[C@@H](C1)[C@@]13C[C@@H]2CC=C1CC(=O)O3</t>
  </si>
  <si>
    <t>https://gnps.ucsd.edu//ProteoSAFe/result.jsp?task=afb39ec5e61c4c6b9414cdce65b1993b&amp;view=cluster_details&amp;protein=36113&amp;show=true</t>
  </si>
  <si>
    <t>https://gnps.ucsd.edu//ProteoSAFe/result.jsp?task=afb39ec5e61c4c6b9414cdce65b1993b&amp;view=cluster_details&amp;protein=14579&amp;show=true</t>
  </si>
  <si>
    <t>CHEBI:17156,HMDB0132937,HMDB0132939,CHEBI:59684,HMDB0132935,SN00336959,SN00300926,HMDB0132933,FDB010528,SN00382439</t>
  </si>
  <si>
    <t>1,0.657,0.631,0.591,0.584,0.579,0.486,0.47,0.453,0.452</t>
  </si>
  <si>
    <t>[C@@H]1([C@@H]([C@H]([C@@H]([C@H]([C@@H]1O)O)O)NC(=N)N)O)N,COC1=CC=C(C=CC(=O)C(C)CO)C=C1,COC1=CC=C(C=CC(=O)C(C)(C)O)C=C1,c1ccc(cc1)C(C(=O)O)C1(CCCC1)O,COC1=CC(O)=C(C=CC(=O)C(C)C)C=C1,C(=C\c1ccc(cc1)O)/C(=O)CC(O)(C)C,c1(/C=C/C(=O)O[C@H]([C@@H](O)C)C)ccccc1,[H]\C(=C(\O)C(=O)C(C)C)C1=CC=C(OC)C=C1,CC(C)CC(=O)C1=C(O)C=CC(=C1)C(C)=O,c12c(ccc(c1)CCCCC(=O)C)OCO2</t>
  </si>
  <si>
    <t>https://gnps.ucsd.edu//ProteoSAFe/result.jsp?task=afb39ec5e61c4c6b9414cdce65b1993b&amp;view=cluster_details&amp;protein=36112&amp;show=true</t>
  </si>
  <si>
    <t>FDB011234,FDB013772,CCMSLIB00000579076,CCMSLIB00004699979,FDB011745,FDB018558,SN00282536,SN00300227,SN00331355,FDB019656</t>
  </si>
  <si>
    <t>1,0.974,0.968,0.967,0.962,0.96,0.959,0.959,0.957,0.956</t>
  </si>
  <si>
    <t>CC(C)(O)C(O)CCC(=C)C(O)CO,C\C(C(O)CO)=C/CC(O)C(C)(C)O,OCCOCC(CCCC)CC(=O)O,CCCCCC(O)CC(O)CC(=O)O,C\C(CO)=C/CCC(C)(O)C(O)CO,CC1C(O)CC(CC1O)C(C)(O)CO,[C@]1([C@@H]([C@@H]([C@@H](C[C@@H]1O)C(C)C)O)O)(O)C,[C@@]1([C@H]([C@H]([C@@H]([C@@H](C1)O)C(C)C)O)O)(O)C,[C@]1([C@@H]([C@H]([C@](CC1)(O)C)O)O)(C(C)C)O,CC(O)(CO)C1CCC(C)(O)C(O)C1</t>
  </si>
  <si>
    <t>https://gnps.ucsd.edu//ProteoSAFe/result.jsp?task=afb39ec5e61c4c6b9414cdce65b1993b&amp;view=cluster_details&amp;protein=19461&amp;show=true</t>
  </si>
  <si>
    <t>FDB011234,CCMSLIB00000579076,CCMSLIB00004699979,FDB013772,FDB011745,SN00282536,SN00300227,FDB019656,SN00331355,FDB018558</t>
  </si>
  <si>
    <t>1,0.97,0.96,0.953,0.947,0.942,0.942,0.942,0.938,0.938</t>
  </si>
  <si>
    <t>CC(C)(O)C(O)CCC(=C)C(O)CO,OCCOCC(CCCC)CC(=O)O,CCCCCC(O)CC(O)CC(=O)O,C\C(C(O)CO)=C/CC(O)C(C)(C)O,C\C(CO)=C/CCC(C)(O)C(O)CO,[C@]1([C@@H]([C@@H]([C@@H](C[C@@H]1O)C(C)C)O)O)(O)C,[C@@]1([C@H]([C@H]([C@@H]([C@@H](C1)O)C(C)C)O)O)(O)C,CC(O)(CO)C1CCC(C)(O)C(O)C1,[C@]1([C@@H]([C@H]([C@](CC1)(O)C)O)O)(C(C)C)O,CC1C(O)CC(CC1O)C(C)(O)CO</t>
  </si>
  <si>
    <t>https://gnps.ucsd.edu//ProteoSAFe/result.jsp?task=afb39ec5e61c4c6b9414cdce65b1993b&amp;view=cluster_details&amp;protein=19220&amp;show=true</t>
  </si>
  <si>
    <t>SN00335672,SN00125341</t>
  </si>
  <si>
    <t>1,0.044</t>
  </si>
  <si>
    <t>C(=C\C/C=C/c1ccccc1)/c1ccccc1,CC(C)(C)C(=O)[P@](=O)(C(C)(C)C)OC</t>
  </si>
  <si>
    <t>https://gnps.ucsd.edu//ProteoSAFe/result.jsp?task=afb39ec5e61c4c6b9414cdce65b1993b&amp;view=cluster_details&amp;protein=36110&amp;show=true</t>
  </si>
  <si>
    <t>FDB011234,FDB011745,CCMSLIB00000579076,FDB018558,FDB019656,SN00282536,SN00300227,SN00331355,SN00357460,CHEBI:79228</t>
  </si>
  <si>
    <t>1,0.993,0.992,0.989,0.989,0.988,0.987,0.987,0.982,0.971</t>
  </si>
  <si>
    <t>CC(C)(O)C(O)CCC(=C)C(O)CO,C\C(CO)=C/CCC(C)(O)C(O)CO,OCCOCC(CCCC)CC(=O)O,CC1C(O)CC(CC1O)C(C)(O)CO,CC(O)(CO)C1CCC(C)(O)C(O)C1,[C@]1([C@@H]([C@@H]([C@@H](C[C@@H]1O)C(C)C)O)O)(O)C,[C@@]1([C@H]([C@H]([C@@H]([C@@H](C1)O)C(C)C)O)O)(O)C,[C@]1([C@@H]([C@H]([C@](CC1)(O)C)O)O)(C(C)C)O,[C@H]1([C@H](C[C@](C[C@H]1O)(O)CCCC)O)O,C[C@H](CCCCC[C@H](CC(=O)O)O)O</t>
  </si>
  <si>
    <t>https://gnps.ucsd.edu//ProteoSAFe/result.jsp?task=afb39ec5e61c4c6b9414cdce65b1993b&amp;view=cluster_details&amp;protein=19218&amp;show=true</t>
  </si>
  <si>
    <t>SN00010761,SN00076015,SN00003971,SN00043685,CHEBI:73469,FDB002142,SN00068953,CHEBI:73647,CHEBI:5122,SN00068959</t>
  </si>
  <si>
    <t>1,0.906,0.895,0.711,0.621,0.61,0.608,0.582,0.581,0.575</t>
  </si>
  <si>
    <t>COCC(=O)N1CCN2[C@H](C1)C(=O)N(C2=O)C1CCCCC1,CCCCC1(C(=O)NC(=O)NC1=O)CN1CCCCCC1=O,CC(C)[C@@H]1C(=O)N2CC[C@@H]([C@H]2C(=O)N1)NC(=O)CCC(=O)C,CC1(CCCC2=C1C[C@@H]1[C@@H](C2)C(=O)N(C1=O)c1ccccc1)C,CN1CCC(CC1)OC(=O)C(c1ccccc1)c1ccccc1,COC1=C(OC)C2=C(C=CC3=CC=CC=C23)C(CCN(C)C)=C1,C/C(=C/1\[C@H]2[C@H](C2(C)C)CC1=O)/NC(=O)[C@@H]1C[C@@H]1c1ccccc1,C1C[C@@H](C(=O)N2CCC[C@H]2C(=O)N2CCC[C@H]2C(=O)O)NC1,CN1CCN(CC1)C1=Nc2cc(ccc2Cc2ccccc12)F,CC(=O)C1=C(C[C@@H]2[C@H]1C2(C)C)NC(=O)[C@@H]1C[C@@H]1c1ccccc1</t>
  </si>
  <si>
    <t>https://gnps.ucsd.edu//ProteoSAFe/result.jsp?task=afb39ec5e61c4c6b9414cdce65b1993b&amp;view=cluster_details&amp;protein=86130&amp;show=true</t>
  </si>
  <si>
    <t>FDB011234,CCMSLIB00000579076,FDB011745,SN00282536,SN00300227,FDB018558,SN00331355,CCMSLIB00004699979,FDB019656,SN00357460</t>
  </si>
  <si>
    <t>1,0.986,0.986,0.983,0.983,0.983,0.983,0.982,0.982,0.98</t>
  </si>
  <si>
    <t>CC(C)(O)C(O)CCC(=C)C(O)CO,OCCOCC(CCCC)CC(=O)O,C\C(CO)=C/CCC(C)(O)C(O)CO,[C@]1([C@@H]([C@@H]([C@@H](C[C@@H]1O)C(C)C)O)O)(O)C,[C@@]1([C@H]([C@H]([C@@H]([C@@H](C1)O)C(C)C)O)O)(O)C,CC1C(O)CC(CC1O)C(C)(O)CO,[C@]1([C@@H]([C@H]([C@](CC1)(O)C)O)O)(C(C)C)O,CCCCCC(O)CC(O)CC(=O)O,CC(O)(CO)C1CCC(C)(O)C(O)C1,[C@H]1([C@H](C[C@](C[C@H]1O)(O)CCCC)O)O</t>
  </si>
  <si>
    <t>https://gnps.ucsd.edu//ProteoSAFe/result.jsp?task=afb39ec5e61c4c6b9414cdce65b1993b&amp;view=cluster_details&amp;protein=19450&amp;show=true</t>
  </si>
  <si>
    <t>https://gnps.ucsd.edu//ProteoSAFe/result.jsp?task=afb39ec5e61c4c6b9414cdce65b1993b&amp;view=cluster_details&amp;protein=14568&amp;show=true</t>
  </si>
  <si>
    <t>https://gnps.ucsd.edu//ProteoSAFe/result.jsp?task=afb39ec5e61c4c6b9414cdce65b1993b&amp;view=cluster_details&amp;protein=14289&amp;show=true</t>
  </si>
  <si>
    <t>FDB003201,SN00320621,FDB011610,SN00274851,FDB017340,SN00066693,SN00067925,SN00274883,SN00059225,FDB019223</t>
  </si>
  <si>
    <t>1,0.973,0.831,0.808,0.616,0.591,0.579,0.546,0.537,0.535</t>
  </si>
  <si>
    <t>CCCCCCC1=C(C)CCC1=O,C1(=CC[C@H](CC1=O)C(C)C)CCC,CCCCC\C=C/CC\C=C\C=O,[C@@H]1(C([C@H](CC=C1C)C)(C)C)CC=O,CC1CCCOC(C1)\C=C/C(C)=C,CC1=CC[C@@H]2C[C@H]1[C@@H](OC2)C(C)C,C[C@@H]1[C@@H]2C[C@@H](CC=C2C)C(O1)(C)C,[C@@H]1(C([C@H](CCC1=C)C)(C)C)CC=O,C/C=C/[C@@H]1[C@H](CC[C@@H](O1)C)C(=C)C,CCCCCCC\C=C\C=C\C=O</t>
  </si>
  <si>
    <t>https://gnps.ucsd.edu//ProteoSAFe/result.jsp?task=afb39ec5e61c4c6b9414cdce65b1993b&amp;view=cluster_details&amp;protein=4623&amp;show=true</t>
  </si>
  <si>
    <t>CCMSLIB00000579076,CCMSLIB00004699979,CHEBI:79272,CHEBI:79228,SN00282536,SN00300227,SN00331355,FDB018558,FDB019656,SN00357460</t>
  </si>
  <si>
    <t>1,0.57,0.478,0.478,0.426,0.426,0.426,0.416,0.4,0.4</t>
  </si>
  <si>
    <t>OCCOCC(CCCC)CC(=O)O,CCCCCC(O)CC(O)CC(=O)O,C(CCC[C@H](CC(=O)O)O)CCCO,C[C@H](CCCCC[C@H](CC(=O)O)O)O,[C@]1([C@@H]([C@@H]([C@@H](C[C@@H]1O)C(C)C)O)O)(O)C,[C@@]1([C@H]([C@H]([C@@H]([C@@H](C1)O)C(C)C)O)O)(O)C,[C@]1([C@@H]([C@H]([C@](CC1)(O)C)O)O)(C(C)C)O,CC1C(O)CC(CC1O)C(C)(O)CO,CC(O)(CO)C1CCC(C)(O)C(O)C1,[C@H]1([C@H](C[C@](C[C@H]1O)(O)CCCC)O)O</t>
  </si>
  <si>
    <t>https://gnps.ucsd.edu//ProteoSAFe/result.jsp?task=afb39ec5e61c4c6b9414cdce65b1993b&amp;view=cluster_details&amp;protein=19446&amp;show=true</t>
  </si>
  <si>
    <t>https://gnps.ucsd.edu//ProteoSAFe/result.jsp?task=afb39ec5e61c4c6b9414cdce65b1993b&amp;view=cluster_details&amp;protein=47319&amp;show=true</t>
  </si>
  <si>
    <t>SN00288390,FDB029926,SN00224049,CHEBI:17132,SN00274339,SN00343412,SN00367037,SN00345475,SN00127713,CHEBI:4621</t>
  </si>
  <si>
    <t>1,0.953,0.793,0.743,0.65,0.624,0.513,0.511,0.467,0.155</t>
  </si>
  <si>
    <t>C(=O)([C@@H](CCC(=O)O)O)OCCCC,CCOC(=O)CCC(O)C(=O)OCC,[C@]1(OC[C@H]([C@@H]1C)O)(CC(=O)CO)CO,CCOC(=O)[C@H](C)[C@H](C(=O)OCC)O,[C@@]1([C@@H]([C@H](O[C@@H](C1)O)C)OC(=O)C)(O)C,C(=O)(C(C)C)OC[C@@H](COC(=O)C)O,C(C(=O)OCC)(C(=O)OCC)OCC,[C@@H]12[C@@H](OC(O2)(C)C)[C@@H](O[C@@H]([C@@H]1O)O)C,C[C@]1([C@@H]2CC[C@@H](O2)C([C@@H]1O)(C)C)Cl,C(NC(=N)O)N=C(NCNC(=N)O)O</t>
  </si>
  <si>
    <t>https://gnps.ucsd.edu//ProteoSAFe/result.jsp?task=afb39ec5e61c4c6b9414cdce65b1993b&amp;view=cluster_details&amp;protein=18997&amp;show=true</t>
  </si>
  <si>
    <t>https://gnps.ucsd.edu//ProteoSAFe/result.jsp?task=afb39ec5e61c4c6b9414cdce65b1993b&amp;view=cluster_details&amp;protein=14549&amp;show=true</t>
  </si>
  <si>
    <t>SN00268643,CHEBI:38376,SN00351003,CHEBI:38378,CHEBI:87338,SN00288380,FDB009341,FDB016331,FDB000744,FDB022260</t>
  </si>
  <si>
    <t>1,1,0.996,0.995,0.995,0.992,0.978,0.976,0.974,0.952</t>
  </si>
  <si>
    <t>C(=O)(O)CCCCCC/C=C/CCC,CC/C=C/CCCCCCCC(=O)O,C(=O)(O)CCCCC/C=C/CCCC,C/C=C/CCCCCCCCC(=O)O,C=CCCCCCCCC(=O)OCC,C(=C\CC/C(=C/CO)/C)(/CCCO)\C,OC(=O)CCCCCCCCCC=C,COC(=O)CCCCCCC\C=C\C,COC(=O)CCCCCCCCC=C,[H]OC(=O)C([H])([H])C([H])([H])C([H])([H])C([H])=C([H])C([H])([H])C([H])([H])C([H])([H])C([H])([H])C([H])([H])C([H])([H])[H]</t>
  </si>
  <si>
    <t>https://gnps.ucsd.edu//ProteoSAFe/result.jsp?task=afb39ec5e61c4c6b9414cdce65b1993b&amp;view=cluster_details&amp;protein=14542&amp;show=true</t>
  </si>
  <si>
    <t>https://gnps.ucsd.edu//ProteoSAFe/result.jsp?task=afb39ec5e61c4c6b9414cdce65b1993b&amp;view=cluster_details&amp;protein=14232&amp;show=true</t>
  </si>
  <si>
    <t>CHEBI:38378,CHEBI:38376,SN00268643,FDB009341,SN00351003,FDB022260,SN00288380,FDB016331,CHEBI:87338,FDB000744</t>
  </si>
  <si>
    <t>1,1,0.999,0.996,0.988,0.966,0.948,0.941,0.938,0.938</t>
  </si>
  <si>
    <t>C/C=C/CCCCCCCCC(=O)O,CC/C=C/CCCCCCCC(=O)O,C(=O)(O)CCCCCC/C=C/CCC,OC(=O)CCCCCCCCCC=C,C(=O)(O)CCCCC/C=C/CCCC,[H]OC(=O)C([H])([H])C([H])([H])C([H])([H])C([H])=C([H])C([H])([H])C([H])([H])C([H])([H])C([H])([H])C([H])([H])C([H])([H])[H],C(=C\CC/C(=C/CO)/C)(/CCCO)\C,COC(=O)CCCCCCC\C=C\C,C=CCCCCCCCC(=O)OCC,COC(=O)CCCCCCCCC=C</t>
  </si>
  <si>
    <t>https://gnps.ucsd.edu//ProteoSAFe/result.jsp?task=afb39ec5e61c4c6b9414cdce65b1993b&amp;view=cluster_details&amp;protein=14476&amp;show=true</t>
  </si>
  <si>
    <t>https://gnps.ucsd.edu//ProteoSAFe/result.jsp?task=afb39ec5e61c4c6b9414cdce65b1993b&amp;view=cluster_details&amp;protein=12381&amp;show=true</t>
  </si>
  <si>
    <t>CCMSLIB00000579076,FDB011234,CCMSLIB00004699979,FDB013772,CHEBI:79272,CHEBI:79228,FDB019656,FDB011745,SN00282536,SN00300227</t>
  </si>
  <si>
    <t>1,0.945,0.935,0.916,0.916,0.916,0.913,0.912,0.912,0.912</t>
  </si>
  <si>
    <t>OCCOCC(CCCC)CC(=O)O,CC(C)(O)C(O)CCC(=C)C(O)CO,CCCCCC(O)CC(O)CC(=O)O,C\C(C(O)CO)=C/CC(O)C(C)(C)O,C(CCC[C@H](CC(=O)O)O)CCCO,C[C@H](CCCCC[C@H](CC(=O)O)O)O,CC(O)(CO)C1CCC(C)(O)C(O)C1,C\C(CO)=C/CCC(C)(O)C(O)CO,[C@]1([C@@H]([C@@H]([C@@H](C[C@@H]1O)C(C)C)O)O)(O)C,[C@@]1([C@H]([C@H]([C@@H]([C@@H](C1)O)C(C)C)O)O)(O)C</t>
  </si>
  <si>
    <t>https://gnps.ucsd.edu//ProteoSAFe/result.jsp?task=afb39ec5e61c4c6b9414cdce65b1993b&amp;view=cluster_details&amp;protein=19410&amp;show=true</t>
  </si>
  <si>
    <t>https://gnps.ucsd.edu//ProteoSAFe/result.jsp?task=afb39ec5e61c4c6b9414cdce65b1993b&amp;view=cluster_details&amp;protein=36018&amp;show=true</t>
  </si>
  <si>
    <t>SN00047295,SN00367673,SN00067793,SN00072511,DB01170,SN00231615,SN00142862</t>
  </si>
  <si>
    <t>1,0.966,0.575,0.485,0.483,0.27,0.044</t>
  </si>
  <si>
    <t>CC[C@@]1(C[C@]2(CCC[NH2+]C2)CCO1)C,[C@]12([C@@H](C[N+](C[C@@H]1C)(C)C)[C@@H](CC2)C)O,C[N@+]12CCCC[C@@H]1[C@@H](CCC2)CCO,CC[N@+]12CCCC[C@@H]1[C@@H](CCC2)CO,C1CCCN(CCC1)CCN=C(N)N,C(=N)(NCC=C(C)C)NCCCCN,C1/C=N/CC[NH2+]CC/C=N\CC[NH2+]C1</t>
  </si>
  <si>
    <t>https://gnps.ucsd.edu//ProteoSAFe/result.jsp?task=afb39ec5e61c4c6b9414cdce65b1993b&amp;view=cluster_details&amp;protein=14501&amp;show=true</t>
  </si>
  <si>
    <t>https://gnps.ucsd.edu//ProteoSAFe/result.jsp?task=afb39ec5e61c4c6b9414cdce65b1993b&amp;view=cluster_details&amp;protein=14497&amp;show=true</t>
  </si>
  <si>
    <t>SN00137560,CHEBI:88135,SN00008546</t>
  </si>
  <si>
    <t>1,0.948,0.477</t>
  </si>
  <si>
    <t>C1CC2(C1)CC(=[NH+]C(=N)S2)C(F)(F)F,CC(=N[C@@H](CCS(=O)(=O)C)C(=O)O)O,CS(=O)(=O)N[C@H]1CO[C@H]2[C@@H]1OC[C@H]2O</t>
  </si>
  <si>
    <t>https://gnps.ucsd.edu//ProteoSAFe/result.jsp?task=afb39ec5e61c4c6b9414cdce65b1993b&amp;view=cluster_details&amp;protein=39987&amp;show=true</t>
  </si>
  <si>
    <t>CHEBI:38376,SN00268643,SN00351003,FDB009341,CHEBI:38378,FDB022260,SN00288380,SN00227131,SN00348524,FDB016331</t>
  </si>
  <si>
    <t>1,0.999,0.996,0.991,0.99,0.986,0.981,0.95,0.919,0.907</t>
  </si>
  <si>
    <t>CC/C=C/CCCCCCCC(=O)O,C(=O)(O)CCCCCC/C=C/CCC,C(=O)(O)CCCCC/C=C/CCCC,OC(=O)CCCCCCCCCC=C,C/C=C/CCCCCCCCC(=O)O,[H]OC(=O)C([H])([H])C([H])([H])C([H])([H])C([H])=C([H])C([H])([H])C([H])([H])C([H])([H])C([H])([H])C([H])([H])C([H])([H])[H],C(=C\CC/C(=C/CO)/C)(/CCCO)\C,[C@H](CCCC/C=C/CCC(=O)C)(O)C,C(C(=O)O)C/C=C/CCCCCCC,COC(=O)CCCCCCC\C=C\C</t>
  </si>
  <si>
    <t>https://gnps.ucsd.edu//ProteoSAFe/result.jsp?task=afb39ec5e61c4c6b9414cdce65b1993b&amp;view=cluster_details&amp;protein=14493&amp;show=true</t>
  </si>
  <si>
    <t>https://gnps.ucsd.edu//ProteoSAFe/result.jsp?task=afb39ec5e61c4c6b9414cdce65b1993b&amp;view=cluster_details&amp;protein=116736&amp;show=true</t>
  </si>
  <si>
    <t>SN00158975,SN00127164,SN00020524,CHEBI:30023,CHEBI:131436,SN00310830,CHEBI:34973,CHEBI:32266,CHEBI:108433,SN00119268</t>
  </si>
  <si>
    <t>1,0.626,0.588,0.506,0.477,0.472,0.417,0.36,0.314,0.3</t>
  </si>
  <si>
    <t>C[C@@H](CC(=O)[O-])C(=O)c1cccc(c1O)O,COc1ccc(c(c1)C(=O)[O-])CC(=O)OC,CC(=O)c1c(cc(cc1O)OC)CC(=O)[O-],COc1cc(/C=C/C(=O)[O-])cc(c1O)OC,CC(=N[C@@H](CCP(=O)(C)O)C(=O)O)O,c1(C2=N[C@H]([C@@H](S2)C)CO)c(cccc1)O,C1CN[C@@H](C[C@@H]1CP(=O)(O)O)C(=O)O,c1ccc2c(c1)c1cc3c(cc1cn2)OCO3,CN1CCSc2ccc(cc12)C(=O)OC,CNc1nc(nc(n1)OCC(F)(F)F)N</t>
  </si>
  <si>
    <t>https://gnps.ucsd.edu//ProteoSAFe/result.jsp?task=afb39ec5e61c4c6b9414cdce65b1993b&amp;view=cluster_details&amp;protein=39979&amp;show=true</t>
  </si>
  <si>
    <t>FDB011234,CCMSLIB00004699979,CCMSLIB00000579076,FDB013772,FDB011745,SN00282536,SN00300227,FDB019656,SN00331355,FDB018558</t>
  </si>
  <si>
    <t>1,0.975,0.975,0.973,0.97,0.969,0.969,0.968,0.966,0.966</t>
  </si>
  <si>
    <t>CC(C)(O)C(O)CCC(=C)C(O)CO,CCCCCC(O)CC(O)CC(=O)O,OCCOCC(CCCC)CC(=O)O,C\C(C(O)CO)=C/CC(O)C(C)(C)O,C\C(CO)=C/CCC(C)(O)C(O)CO,[C@]1([C@@H]([C@@H]([C@@H](C[C@@H]1O)C(C)C)O)O)(O)C,[C@@]1([C@H]([C@H]([C@@H]([C@@H](C1)O)C(C)C)O)O)(O)C,CC(O)(CO)C1CCC(C)(O)C(O)C1,[C@]1([C@@H]([C@H]([C@](CC1)(O)C)O)O)(C(C)C)O,CC1C(O)CC(CC1O)C(C)(O)CO</t>
  </si>
  <si>
    <t>https://gnps.ucsd.edu//ProteoSAFe/result.jsp?task=afb39ec5e61c4c6b9414cdce65b1993b&amp;view=cluster_details&amp;protein=19454&amp;show=true</t>
  </si>
  <si>
    <t>SN00137560,CHEBI:88135,SN00008546,CHEBI:62248</t>
  </si>
  <si>
    <t>1,0.985,0.496,0.248</t>
  </si>
  <si>
    <t>C1CC2(C1)CC(=[NH+]C(=N)S2)C(F)(F)F,CC(=N[C@@H](CCS(=O)(=O)C)C(=O)O)O,CS(=O)(=O)N[C@H]1CO[C@H]2[C@@H]1OC[C@H]2O,c1ccc2c(c1)nc1cccc(c1n2)C(=O)[O-]</t>
  </si>
  <si>
    <t>https://gnps.ucsd.edu//ProteoSAFe/result.jsp?task=afb39ec5e61c4c6b9414cdce65b1993b&amp;view=cluster_details&amp;protein=39970&amp;show=true</t>
  </si>
  <si>
    <t>CHEBI:104585,FDB017986,CHEBI:81778,CHEBI:82218,DB01827,CHEBI:42603,CHEBI:116168,CHEBI:38219,DB07176,CHEBI:20700</t>
  </si>
  <si>
    <t>1,0.811,0.773,0.633,0.582,0.456,0.429,0.382,0.271,0.191</t>
  </si>
  <si>
    <t>c1ccc(c(c1)C1=NC(CS1)C(=O)O)O,COS(=O)C1=C(C=O)C2=CC=CC=C2N1,C=CCOC1=NS(=O)(=O)c2ccccc12,CCN(CC)C(=S)SCC(=C)Cl,COC1=C(C(=C(C(=C1F)F)C(=O)N)F)F,c1cc(N(=O)=O)oc1/C=N/n1ccoc1=O,CC(C(=O)O)Sc1nc2ccccc2o1,c1ccc2c(c1)c(ccc2S(=O)(=O)O)N,C1=CC2=C(C=CC=C2S(=O)(=O)O)C(=C1)N,c1cc(cc2ccc(cc12)S(=O)(=O)O)N</t>
  </si>
  <si>
    <t>https://gnps.ucsd.edu//ProteoSAFe/result.jsp?task=afb39ec5e61c4c6b9414cdce65b1993b&amp;view=cluster_details&amp;protein=39968&amp;show=true</t>
  </si>
  <si>
    <t>https://gnps.ucsd.edu//ProteoSAFe/result.jsp?task=afb39ec5e61c4c6b9414cdce65b1993b&amp;view=cluster_details&amp;protein=1348&amp;show=true</t>
  </si>
  <si>
    <t>SN00157175,SN00000295,DB03653,FDB012754,SN00117467,SN00074336</t>
  </si>
  <si>
    <t>1,0.826,0.785,0.779,0.735,0.668</t>
  </si>
  <si>
    <t>C[C@H]1C[N@H+](C[C@@H]2C1=CC(=O)[C@H]2C)C,Cc1cccc(c1OC[C@@H](C)[NH3+])C,CCN(C)CC1=CN=C(N=C1N)C,C[N+](C)(C)CCC1=CC=C(O)C=C1,C[C@H]([C@@H](c1ccccc1)O)[NH+](C)C,CC(C)[C@H](c1ccc(cc1)OC)[NH3+]</t>
  </si>
  <si>
    <t>https://gnps.ucsd.edu//ProteoSAFe/result.jsp?task=afb39ec5e61c4c6b9414cdce65b1993b&amp;view=cluster_details&amp;protein=4477&amp;show=true</t>
  </si>
  <si>
    <t>https://gnps.ucsd.edu//ProteoSAFe/result.jsp?task=afb39ec5e61c4c6b9414cdce65b1993b&amp;view=cluster_details&amp;protein=14488&amp;show=true</t>
  </si>
  <si>
    <t>CHEBI:31921,CHEBI:99909,CHEBI:130836,SN00338969,SN00165644</t>
  </si>
  <si>
    <t>1,0.72,0.622,0.591,0.037</t>
  </si>
  <si>
    <t>CC(=CCc1cc(ccc1O)C(=O)Nc1c(c2ccc(c(c2oc1=O)Cl)O[C@H]1[C@@H]([C@@H]([C@H](C(C)(C)O1)OC)O)O)O)C,c1cc(ccc1CN=C(C[C@H]1C[C@H]2c3cc(ccc3O[C@H]2[C@H](CO)O1)N=C(Nc1ccc(cc1)C(F)(F)F)O)O)Cl,C[C@@H]1CN([C@@H](C)CO)C(=O)c2cc(ccc2O[C@@H]1CN(C)Cc1ccc(c(c1)Cl)Cl)N=C(CCC(F)(F)F)O,c1(c(cc(c(c1Br)OC)OS(=O)(=O)O)C/C=C(/CCC[C@H](C(=O)/C=C/C(O)(C)C)C)\C)CCN(C)C,c1cc(ccc1c1coc2cc(ccc2c1=O)O[C@@H]1[C@H]([C@]([C@H]([C@@H](O1)COC(=O)CC(=O)[O-])O)([C@@H](CCCO)O)O)O)O</t>
  </si>
  <si>
    <t>https://gnps.ucsd.edu//ProteoSAFe/result.jsp?task=afb39ec5e61c4c6b9414cdce65b1993b&amp;view=cluster_details&amp;protein=146668&amp;show=true</t>
  </si>
  <si>
    <t>SN00158975,SN00127164,SN00020524,CHEBI:131436,CHEBI:34973,CHEBI:30023,CHEBI:32266,SN00353549,SN00127317,CCMSLIB00000079648</t>
  </si>
  <si>
    <t>1,0.594,0.506,0.451,0.445,0.415,0.384,0.3,0.263,0.255</t>
  </si>
  <si>
    <t>C[C@@H](CC(=O)[O-])C(=O)c1cccc(c1O)O,COc1ccc(c(c1)C(=O)[O-])CC(=O)OC,CC(=O)c1c(cc(cc1O)OC)CC(=O)[O-],CC(=N[C@@H](CCP(=O)(C)O)C(=O)O)O,C1CN[C@@H](C[C@@H]1CP(=O)(O)O)C(=O)O,COc1cc(/C=C/C(=O)[O-])cc(c1O)OC,c1ccc2c(c1)c1cc3c(cc1cn2)OCO3,c12c(C(=O)c3c(C1=O)cccc3)nccc2C,c1ccc2c(c1)C(=O)c1cccc(c1C2=O)N,O=C1N(C(=O)c2ccccc12)c3ccccc3</t>
  </si>
  <si>
    <t>https://gnps.ucsd.edu//ProteoSAFe/result.jsp?task=afb39ec5e61c4c6b9414cdce65b1993b&amp;view=cluster_details&amp;protein=39933&amp;show=true</t>
  </si>
  <si>
    <t>CHEBI:62240,CHEBI:91519,SN00117131,SN00116967,SN00053353,CCMSLIB00000224014,SN00251724,SN00134950,CHEBI:107898,HMDB0133412</t>
  </si>
  <si>
    <t>1,0.923,0.708,0.63,0.609,0.594,0.585,0.442,0.434,0.401</t>
  </si>
  <si>
    <t>c1ccc2c(c1)nc1cccc(c1n2)C(=N)O,c1ccc(c(c1)C1(CCCCC1=O)N)Cl,c1ccc(cc1)/C=C(\c1ccccc1)/C(=O)[O-],c1cc(ccc1C(=S)N1CCCCC1)F,Cn1c2c(c(=O)n(c1=O)C)nnc(n2)NN,FC(C=C1)=CC=C1C2=NC=CC3=CC=CC=C32,c12c3c4cc(c1ncn2ccc3ncc4)OC,c1cc(ccc1C[C@H]1C(=[NH+]N=C1N)N)Cl,c1ccc2c(c1)c(=O)nc(c1ccncc1)[nH]2,[OH+]=C1C=CC(C=C1)=C1OC2=CC=CC=C2C=C1</t>
  </si>
  <si>
    <t>https://gnps.ucsd.edu//ProteoSAFe/result.jsp?task=afb39ec5e61c4c6b9414cdce65b1993b&amp;view=cluster_details&amp;protein=39922&amp;show=true</t>
  </si>
  <si>
    <t>SN00002706,SN00093322,SN00025567,SN00160764,SN00121681</t>
  </si>
  <si>
    <t>1,0.984,0.861,0.812,0.355</t>
  </si>
  <si>
    <t>CC[NH+](CC)CCNC(=O)COc1ccc(cc1)OC,CCOC(=O)C[C@@]1([N@H+]2C[C@]3(CN1C[C@@](C2)(C3=O)C)C)C,CN(CCc1ccccc1)[C@H]1[C@H](O[C@H]([C@H]1O)CO)C[NH3+],C1C[C@@H]2[C@H]3C[C@@H](C[N@@H+]4[C@H]3[C@@](CCC4)(CN2C(=O)C1)O)O,CCCCCCN(CCCCCC)C(=O)C(F)(F)F</t>
  </si>
  <si>
    <t>https://gnps.ucsd.edu//ProteoSAFe/result.jsp?task=afb39ec5e61c4c6b9414cdce65b1993b&amp;view=cluster_details&amp;protein=74161&amp;show=true</t>
  </si>
  <si>
    <t>SN00157175,FDB012754,SN00074336,SN00000295,SN00117467,DB03653</t>
  </si>
  <si>
    <t>1,0.816,0.736,0.735,0.718,0.65</t>
  </si>
  <si>
    <t>C[C@H]1C[N@H+](C[C@@H]2C1=CC(=O)[C@H]2C)C,C[N+](C)(C)CCC1=CC=C(O)C=C1,CC(C)[C@H](c1ccc(cc1)OC)[NH3+],Cc1cccc(c1OC[C@@H](C)[NH3+])C,C[C@H]([C@@H](c1ccccc1)O)[NH+](C)C,CCN(C)CC1=CN=C(N=C1N)C</t>
  </si>
  <si>
    <t>https://gnps.ucsd.edu//ProteoSAFe/result.jsp?task=afb39ec5e61c4c6b9414cdce65b1993b&amp;view=cluster_details&amp;protein=4438&amp;show=true</t>
  </si>
  <si>
    <t>SN00268643,SN00351003,FDB022260,CHEBI:38376,SN00288380,SN00348524,CHEBI:38374,CHEBI:38378,FDB009341,SN00227131</t>
  </si>
  <si>
    <t>1,0.991,0.991,0.978,0.96,0.95,0.95,0.949,0.949,0.947</t>
  </si>
  <si>
    <t>C(=O)(O)CCCCCC/C=C/CCC,C(=O)(O)CCCCC/C=C/CCCC,[H]OC(=O)C([H])([H])C([H])([H])C([H])([H])C([H])=C([H])C([H])([H])C([H])([H])C([H])([H])C([H])([H])C([H])([H])C([H])([H])[H],CC/C=C/CCCCCCCC(=O)O,C(=C\CC/C(=C/CO)/C)(/CCCO)\C,C(C(=O)O)C/C=C/CCCCCCC,CCCCCCCC/C=C/CC(=O)O,C/C=C/CCCCCCCCC(=O)O,OC(=O)CCCCCCCCCC=C,[C@H](CCCC/C=C/CCC(=O)C)(O)C</t>
  </si>
  <si>
    <t>https://gnps.ucsd.edu//ProteoSAFe/result.jsp?task=afb39ec5e61c4c6b9414cdce65b1993b&amp;view=cluster_details&amp;protein=14468&amp;show=true</t>
  </si>
  <si>
    <t>FDB011234,FDB011745,CCMSLIB00004699979,SN00282536,SN00300227,SN00331355,FDB019656,FDB018558,SN00357460,CCMSLIB00000579076</t>
  </si>
  <si>
    <t>1,0.996,0.977,0.975,0.975,0.973,0.968,0.967,0.961,0.951</t>
  </si>
  <si>
    <t>CC(C)(O)C(O)CCC(=C)C(O)CO,C\C(CO)=C/CCC(C)(O)C(O)CO,CCCCCC(O)CC(O)CC(=O)O,[C@]1([C@@H]([C@@H]([C@@H](C[C@@H]1O)C(C)C)O)O)(O)C,[C@@]1([C@H]([C@H]([C@@H]([C@@H](C1)O)C(C)C)O)O)(O)C,[C@]1([C@@H]([C@H]([C@](CC1)(O)C)O)O)(C(C)C)O,CC(O)(CO)C1CCC(C)(O)C(O)C1,CC1C(O)CC(CC1O)C(C)(O)CO,[C@H]1([C@H](C[C@](C[C@H]1O)(O)CCCC)O)O,OCCOCC(CCCC)CC(=O)O</t>
  </si>
  <si>
    <t>https://gnps.ucsd.edu//ProteoSAFe/result.jsp?task=afb39ec5e61c4c6b9414cdce65b1993b&amp;view=cluster_details&amp;protein=19366&amp;show=true</t>
  </si>
  <si>
    <t>CHEBI:38378,CHEBI:38376,SN00268643,CHEBI:87338,SN00351003,FDB020097,FDB018759,FDB022260,FDB000744,FDB009341</t>
  </si>
  <si>
    <t>1,1,0.998,0.99,0.981,0.971,0.951,0.937,0.935,0.935</t>
  </si>
  <si>
    <t>C/C=C/CCCCCCCCC(=O)O,CC/C=C/CCCCCCCC(=O)O,C(=O)(O)CCCCCC/C=C/CCC,C=CCCCCCCCC(=O)OCC,C(=O)(O)CCCCC/C=C/CCCC,COC(OC)\C=C(\C)CCC=C(C)C,CCCCC\C=C\CCC(=O)OCC,[H]OC(=O)C([H])([H])C([H])([H])C([H])([H])C([H])=C([H])C([H])([H])C([H])([H])C([H])([H])C([H])([H])C([H])([H])C([H])([H])[H],COC(=O)CCCCCCCCC=C,OC(=O)CCCCCCCCCC=C</t>
  </si>
  <si>
    <t>https://gnps.ucsd.edu//ProteoSAFe/result.jsp?task=afb39ec5e61c4c6b9414cdce65b1993b&amp;view=cluster_details&amp;protein=14462&amp;show=true</t>
  </si>
  <si>
    <t>CHEBI:38376,SN00268643,CHEBI:38378,SN00351003,FDB009341,FDB016331,SN00288380,FDB022260,CHEBI:87338,FDB000744</t>
  </si>
  <si>
    <t>1,0.999,0.996,0.991,0.982,0.955,0.955,0.951,0.948,0.936</t>
  </si>
  <si>
    <t>CC/C=C/CCCCCCCC(=O)O,C(=O)(O)CCCCCC/C=C/CCC,C/C=C/CCCCCCCCC(=O)O,C(=O)(O)CCCCC/C=C/CCCC,OC(=O)CCCCCCCCCC=C,COC(=O)CCCCCCC\C=C\C,C(=C\CC/C(=C/CO)/C)(/CCCO)\C,[H]OC(=O)C([H])([H])C([H])([H])C([H])([H])C([H])=C([H])C([H])([H])C([H])([H])C([H])([H])C([H])([H])C([H])([H])C([H])([H])[H],C=CCCCCCCCC(=O)OCC,COC(=O)CCCCCCCCC=C</t>
  </si>
  <si>
    <t>https://gnps.ucsd.edu//ProteoSAFe/result.jsp?task=afb39ec5e61c4c6b9414cdce65b1993b&amp;view=cluster_details&amp;protein=14456&amp;show=true</t>
  </si>
  <si>
    <t>https://gnps.ucsd.edu//ProteoSAFe/result.jsp?task=afb39ec5e61c4c6b9414cdce65b1993b&amp;view=cluster_details&amp;protein=39899&amp;show=true</t>
  </si>
  <si>
    <t>CHEBI:87601,SN00165532,SN00385894,SN00274894,SN00161916,SN00169688,SN00359090,SN00178050,SN00161892,SN00357320</t>
  </si>
  <si>
    <t>1,0.997,0.213,0.089,0.089,0.089,0.087,0.083,0.083,0.083</t>
  </si>
  <si>
    <t>CCCCCCCC(CC)c1ccccc1,CCCCc1cc(cc(c1C)CCCC)C,c1(CCCCCCCCCC)ccccc1,[C@]12([C@@]3([C@@H]([C@H]1[C@@H](CC3)C(C)C)C(=CC2)C)C)C,CC1=CC[C@@]2(CCCC([C@@]32[C@]1(C3)C)(C)C)C,C[C@H]1CC=C[C@]2(C1)CCC[C@@H]1[C@H]2CCCC1,C1([C@H]2[C@H](C(=C)[C@@H](CC1)C)CCC(=C2)C)(C)C,C/C/1=C\CCC(=C)[C@H]2CC([C@@]2(CC1)C)(C)C,CC[C@@H]1[C@H]([C@H]2[C@H]1CC/C(=C\CCC2=C)/C)C,[C@@]12([C@@H]([C@](C(=C1C)C)([C@H](C(=C)[C@H]2C)C)C)C)C</t>
  </si>
  <si>
    <t>https://gnps.ucsd.edu//ProteoSAFe/result.jsp?task=afb39ec5e61c4c6b9414cdce65b1993b&amp;view=cluster_details&amp;protein=34068&amp;show=true</t>
  </si>
  <si>
    <t>https://gnps.ucsd.edu//ProteoSAFe/result.jsp?task=afb39ec5e61c4c6b9414cdce65b1993b&amp;view=cluster_details&amp;protein=88393&amp;show=true</t>
  </si>
  <si>
    <t>FDB011234,CCMSLIB00004699979,CCMSLIB00000579076,FDB011745,FDB013772,SN00282536,SN00300227,SN00331355,FDB018558,FDB019656</t>
  </si>
  <si>
    <t>1,0.915,0.915,0.914,0.914,0.902,0.902,0.902,0.902,0.902</t>
  </si>
  <si>
    <t>CC(C)(O)C(O)CCC(=C)C(O)CO,CCCCCC(O)CC(O)CC(=O)O,OCCOCC(CCCC)CC(=O)O,C\C(CO)=C/CCC(C)(O)C(O)CO,C\C(C(O)CO)=C/CC(O)C(C)(C)O,[C@]1([C@@H]([C@@H]([C@@H](C[C@@H]1O)C(C)C)O)O)(O)C,[C@@]1([C@H]([C@H]([C@@H]([C@@H](C1)O)C(C)C)O)O)(O)C,[C@]1([C@@H]([C@H]([C@](CC1)(O)C)O)O)(C(C)C)O,CC1C(O)CC(CC1O)C(C)(O)CO,CC(O)(CO)C1CCC(C)(O)C(O)C1</t>
  </si>
  <si>
    <t>https://gnps.ucsd.edu//ProteoSAFe/result.jsp?task=afb39ec5e61c4c6b9414cdce65b1993b&amp;view=cluster_details&amp;protein=19444&amp;show=true</t>
  </si>
  <si>
    <t>SN00268643,CHEBI:38378,CHEBI:38376,FDB009341,SN00351003,FDB016331,FDB000744,CHEBI:87338,SN00227131,SN00288380</t>
  </si>
  <si>
    <t>1,1,1,1,0.997,0.961,0.956,0.929,0.909,0.851</t>
  </si>
  <si>
    <t>C(=O)(O)CCCCCC/C=C/CCC,C/C=C/CCCCCCCCC(=O)O,CC/C=C/CCCCCCCC(=O)O,OC(=O)CCCCCCCCCC=C,C(=O)(O)CCCCC/C=C/CCCC,COC(=O)CCCCCCC\C=C\C,COC(=O)CCCCCCCCC=C,C=CCCCCCCCC(=O)OCC,[C@H](CCCC/C=C/CCC(=O)C)(O)C,C(=C\CC/C(=C/CO)/C)(/CCCO)\C</t>
  </si>
  <si>
    <t>https://gnps.ucsd.edu//ProteoSAFe/result.jsp?task=afb39ec5e61c4c6b9414cdce65b1993b&amp;view=cluster_details&amp;protein=14440&amp;show=true</t>
  </si>
  <si>
    <t>FDB011234,FDB011745,CCMSLIB00000579076,SN00282536,SN00300227,SN00331355,FDB018558,FDB019656,SN00357460,CCMSLIB00004699979</t>
  </si>
  <si>
    <t>1,0.978,0.977,0.974,0.974,0.974,0.974,0.97,0.967,0.964</t>
  </si>
  <si>
    <t>CC(C)(O)C(O)CCC(=C)C(O)CO,C\C(CO)=C/CCC(C)(O)C(O)CO,OCCOCC(CCCC)CC(=O)O,[C@]1([C@@H]([C@@H]([C@@H](C[C@@H]1O)C(C)C)O)O)(O)C,[C@@]1([C@H]([C@H]([C@@H]([C@@H](C1)O)C(C)C)O)O)(O)C,[C@]1([C@@H]([C@H]([C@](CC1)(O)C)O)O)(C(C)C)O,CC1C(O)CC(CC1O)C(C)(O)CO,CC(O)(CO)C1CCC(C)(O)C(O)C1,[C@H]1([C@H](C[C@](C[C@H]1O)(O)CCCC)O)O,CCCCCC(O)CC(O)CC(=O)O</t>
  </si>
  <si>
    <t>https://gnps.ucsd.edu//ProteoSAFe/result.jsp?task=afb39ec5e61c4c6b9414cdce65b1993b&amp;view=cluster_details&amp;protein=19349&amp;show=true</t>
  </si>
  <si>
    <t>SN00268643,CHEBI:38376,CHEBI:38378,SN00351003,FDB009341,FDB022260,FDB016331,SN00227131,SN00348524,FDB000744</t>
  </si>
  <si>
    <t>1,1,0.996,0.995,0.985,0.967,0.911,0.911,0.911,0.881</t>
  </si>
  <si>
    <t>C(=O)(O)CCCCCC/C=C/CCC,CC/C=C/CCCCCCCC(=O)O,C/C=C/CCCCCCCCC(=O)O,C(=O)(O)CCCCC/C=C/CCCC,OC(=O)CCCCCCCCCC=C,[H]OC(=O)C([H])([H])C([H])([H])C([H])([H])C([H])=C([H])C([H])([H])C([H])([H])C([H])([H])C([H])([H])C([H])([H])C([H])([H])[H],COC(=O)CCCCCCC\C=C\C,[C@H](CCCC/C=C/CCC(=O)C)(O)C,C(C(=O)O)C/C=C/CCCCCCC,COC(=O)CCCCCCCCC=C</t>
  </si>
  <si>
    <t>https://gnps.ucsd.edu//ProteoSAFe/result.jsp?task=afb39ec5e61c4c6b9414cdce65b1993b&amp;view=cluster_details&amp;protein=14431&amp;show=true</t>
  </si>
  <si>
    <t>SN00268643,CHEBI:38376,CHEBI:38378,SN00351003,FDB009341,SN00288380,FDB016331,FDB022260,CHEBI:87338,FDB000744</t>
  </si>
  <si>
    <t>1,1,0.997,0.994,0.989,0.978,0.972,0.968,0.968,0.96</t>
  </si>
  <si>
    <t>C(=O)(O)CCCCCC/C=C/CCC,CC/C=C/CCCCCCCC(=O)O,C/C=C/CCCCCCCCC(=O)O,C(=O)(O)CCCCC/C=C/CCCC,OC(=O)CCCCCCCCCC=C,C(=C\CC/C(=C/CO)/C)(/CCCO)\C,COC(=O)CCCCCCC\C=C\C,[H]OC(=O)C([H])([H])C([H])([H])C([H])([H])C([H])=C([H])C([H])([H])C([H])([H])C([H])([H])C([H])([H])C([H])([H])C([H])([H])[H],C=CCCCCCCCC(=O)OCC,COC(=O)CCCCCCCCC=C</t>
  </si>
  <si>
    <t>https://gnps.ucsd.edu//ProteoSAFe/result.jsp?task=afb39ec5e61c4c6b9414cdce65b1993b&amp;view=cluster_details&amp;protein=14427&amp;show=true</t>
  </si>
  <si>
    <t>https://gnps.ucsd.edu//ProteoSAFe/result.jsp?task=afb39ec5e61c4c6b9414cdce65b1993b&amp;view=cluster_details&amp;protein=60508&amp;show=true</t>
  </si>
  <si>
    <t>FDB011234,FDB013772,CCMSLIB00004699979,FDB011745,CCMSLIB00000579076,SN00282536,SN00300227,SN00331355,FDB018558,FDB019656</t>
  </si>
  <si>
    <t>1,0.956,0.95,0.95,0.948,0.946,0.946,0.946,0.946,0.946</t>
  </si>
  <si>
    <t>CC(C)(O)C(O)CCC(=C)C(O)CO,C\C(C(O)CO)=C/CC(O)C(C)(C)O,CCCCCC(O)CC(O)CC(=O)O,C\C(CO)=C/CCC(C)(O)C(O)CO,OCCOCC(CCCC)CC(=O)O,[C@]1([C@@H]([C@@H]([C@@H](C[C@@H]1O)C(C)C)O)O)(O)C,[C@@]1([C@H]([C@H]([C@@H]([C@@H](C1)O)C(C)C)O)O)(O)C,[C@]1([C@@H]([C@H]([C@](CC1)(O)C)O)O)(C(C)C)O,CC1C(O)CC(CC1O)C(C)(O)CO,CC(O)(CO)C1CCC(C)(O)C(O)C1</t>
  </si>
  <si>
    <t>https://gnps.ucsd.edu//ProteoSAFe/result.jsp?task=afb39ec5e61c4c6b9414cdce65b1993b&amp;view=cluster_details&amp;protein=19340&amp;show=true</t>
  </si>
  <si>
    <t>CHEBI:38376,SN00268643,CHEBI:38378,FDB009341,SN00351003,FDB022260,FDB000744,FDB016331,SN00227131,SN00348524</t>
  </si>
  <si>
    <t>1,1,0.999,0.996,0.996,0.978,0.922,0.921,0.919,0.895</t>
  </si>
  <si>
    <t>CC/C=C/CCCCCCCC(=O)O,C(=O)(O)CCCCCC/C=C/CCC,C/C=C/CCCCCCCCC(=O)O,OC(=O)CCCCCCCCCC=C,C(=O)(O)CCCCC/C=C/CCCC,[H]OC(=O)C([H])([H])C([H])([H])C([H])([H])C([H])=C([H])C([H])([H])C([H])([H])C([H])([H])C([H])([H])C([H])([H])C([H])([H])[H],COC(=O)CCCCCCCCC=C,COC(=O)CCCCCCC\C=C\C,[C@H](CCCC/C=C/CCC(=O)C)(O)C,C(C(=O)O)C/C=C/CCCCCCC</t>
  </si>
  <si>
    <t>https://gnps.ucsd.edu//ProteoSAFe/result.jsp?task=afb39ec5e61c4c6b9414cdce65b1993b&amp;view=cluster_details&amp;protein=14419&amp;show=true</t>
  </si>
  <si>
    <t>SN00268643,CHEBI:38378,CHEBI:38376,FDB009341,SN00351003,FDB022260,SN00288380,CHEBI:87338,FDB000744,FDB016331</t>
  </si>
  <si>
    <t>1,1,1,1,0.995,0.988,0.976,0.959,0.958,0.958</t>
  </si>
  <si>
    <t>C(=O)(O)CCCCCC/C=C/CCC,C/C=C/CCCCCCCCC(=O)O,CC/C=C/CCCCCCCC(=O)O,OC(=O)CCCCCCCCCC=C,C(=O)(O)CCCCC/C=C/CCCC,[H]OC(=O)C([H])([H])C([H])([H])C([H])([H])C([H])=C([H])C([H])([H])C([H])([H])C([H])([H])C([H])([H])C([H])([H])C([H])([H])[H],C(=C\CC/C(=C/CO)/C)(/CCCO)\C,C=CCCCCCCCC(=O)OCC,COC(=O)CCCCCCCCC=C,COC(=O)CCCCCCC\C=C\C</t>
  </si>
  <si>
    <t>https://gnps.ucsd.edu//ProteoSAFe/result.jsp?task=afb39ec5e61c4c6b9414cdce65b1993b&amp;view=cluster_details&amp;protein=14418&amp;show=true</t>
  </si>
  <si>
    <t>SN00026934,SN00066264,CHEBI:79617,SN00016640,CHEBI:79915,SN00066748,CHEBI:79814,SN00330607,SN00021599,SN00163075</t>
  </si>
  <si>
    <t>1,0.97,0.852,0.851,0.839,0.72,0.71,0.676,0.667,0.663</t>
  </si>
  <si>
    <t>C[N@H+]1[C@@H]2CC[N@H+]([C@@H]2C(=O)NC[C@@H]1CCC(=O)OC)Cc1ccccn1,CC(C)CCCCCCOc1ccc(cc1)C(=O)NCCCC(=O)[O-],C[C@]12CCC(=O)C=C1CC[C@H]1[C@@H]3CC[C@H](C(=O)CF)[C@@]3(C)C[C@@H]([C@H]21)O,Cc1c(c(n(n1)Cc1ccccc1)C)[C@H]1C[C@@H](C=C1)[NH2+]Cc1ccco1,CC(=O)O[C@H]1CC[C@H]2[C@@H]3C[C@@H](C4=CC(=O)CC[C@]4(C)[C@H]3CC[C@]12C)F,CC(C)CCCCCCOc1ccc(cc1)[C@H](CC(=O)N)CC(=O)[O-],CC(=O)[C@H]1CC[C@H]2[C@@H]3CCC4=CC(=O)CC[C@]4(C)[C@]3([C@H](C[C@]12C)O)F,c1(c(c(cc(c1CC=C(C)C)O)O)CC=C(C)C)/C=C/c1ccccc1,Cn1c(cc(n1)c1ccc2ccccc2c1)[C@H]1C[N@@H+]2CC[C@H]1C[C@@H]2CO,C[N@@+]12CC[C@H]3C[C@H]([C@@H](C[C@@H]3[C@H]1Cc1ccc(c(c1C2)O)OC)OC)O</t>
  </si>
  <si>
    <t>https://gnps.ucsd.edu//ProteoSAFe/result.jsp?task=afb39ec5e61c4c6b9414cdce65b1993b&amp;view=cluster_details&amp;protein=99579&amp;show=true</t>
  </si>
  <si>
    <t>https://gnps.ucsd.edu//ProteoSAFe/result.jsp?task=afb39ec5e61c4c6b9414cdce65b1993b&amp;view=cluster_details&amp;protein=14417&amp;show=true</t>
  </si>
  <si>
    <t>SN00018377,FDB020433,SN00018140,SN00294902,SN00297557,SN00371553,SN00277192,SN00345862,SN00367465,CHEBI:68009</t>
  </si>
  <si>
    <t>1,0.77,0.685,0.646,0.643,0.571,0.539,0.538,0.521,0.485</t>
  </si>
  <si>
    <t>c1ccc2c(c1)cc(cn2)CN[C@@H]1[C@H]2CO[C@H](O2)[C@@H]([C@H]1O)[NH+]1CCCC1,CC(C)=CCC\C(C)=C/CCC1OC2=C(O)C=C(C=C2CC1=C)C(O)=O,CC(=O)c1cc(no1)C[C@H]1C[NH2+]CC[C@H]1CC(=O)NCc1ccccc1,c1(c(C/C=C(/CC/C=C(\C=O)/CCC=C(C)C)\C)cc(cc1)O)C(=O)O,c12c(O[C@](CC1=O)(CC/C=C(/CCC=C(C)C)\C)C)ccc(c2)C(=O)O,C12=C3C(=O)[C@@H](C2=O)/C(=C/[C@H](CC(=C)CC[C@@H](C1(C)C)CC3)OC(=O)C)/C,[C@@]123[C@H]4[C@@](OC2=O)(C(C(=O)CC4)(C)C)C=C[C@H]1[C@]1([C@](CC3)(C(=O)CC1)C)C,[C@@H]12[C@@]3([C@H](C(CCC3)(C)C)CC[C@@]1(Oc1c(C2=O)c(ccc1)C(=O)O)C)C,c12c(cc(c(c1O)C(=O)O)C)O[C@@H](C=C2)CC[C@@H]1C(CCCC1=C)(C)C,Cc1c(CCCCCCCCCCSC)oc(=O)c(c1OC)OC</t>
  </si>
  <si>
    <t>https://gnps.ucsd.edu//ProteoSAFe/result.jsp?task=afb39ec5e61c4c6b9414cdce65b1993b&amp;view=cluster_details&amp;protein=102690&amp;show=true</t>
  </si>
  <si>
    <t>SN00268643,SN00351003,FDB022260,CHEBI:38378,CHEBI:38376,SN00288380,SN00348524,SN00227131,SN00123991,SN00233746</t>
  </si>
  <si>
    <t>1,0.991,0.983,0.975,0.975,0.971,0.951,0.951,0.94,0.939</t>
  </si>
  <si>
    <t>C(=O)(O)CCCCCC/C=C/CCC,C(=O)(O)CCCCC/C=C/CCCC,[H]OC(=O)C([H])([H])C([H])([H])C([H])([H])C([H])=C([H])C([H])([H])C([H])([H])C([H])([H])C([H])([H])C([H])([H])C([H])([H])[H],C/C=C/CCCCCCCCC(=O)O,CC/C=C/CCCCCCCC(=O)O,C(=C\CC/C(=C/CO)/C)(/CCCO)\C,C(C(=O)O)C/C=C/CCCCCCC,[C@H](CCCC/C=C/CCC(=O)C)(O)C,C[C@]12CC[C@H](C1(C)C)[C@H]([C@H]2O)CCO,[C@@]12([C@](C[C@H](CC2)O)(CCC[C@@H]1C)C)O</t>
  </si>
  <si>
    <t>https://gnps.ucsd.edu//ProteoSAFe/result.jsp?task=afb39ec5e61c4c6b9414cdce65b1993b&amp;view=cluster_details&amp;protein=14416&amp;show=true</t>
  </si>
  <si>
    <t>CHEBI:38378,CHEBI:38376,FDB009341,SN00268643,SN00351003,FDB022260,CHEBI:87338,FDB000744,FDB016331,SN00288380</t>
  </si>
  <si>
    <t>1,1,1,1,0.996,0.988,0.976,0.976,0.976,0.974</t>
  </si>
  <si>
    <t>C/C=C/CCCCCCCCC(=O)O,CC/C=C/CCCCCCCC(=O)O,OC(=O)CCCCCCCCCC=C,C(=O)(O)CCCCCC/C=C/CCC,C(=O)(O)CCCCC/C=C/CCCC,[H]OC(=O)C([H])([H])C([H])([H])C([H])([H])C([H])=C([H])C([H])([H])C([H])([H])C([H])([H])C([H])([H])C([H])([H])C([H])([H])[H],C=CCCCCCCCC(=O)OCC,COC(=O)CCCCCCCCC=C,COC(=O)CCCCCCC\C=C\C,C(=C\CC/C(=C/CO)/C)(/CCCO)\C</t>
  </si>
  <si>
    <t>https://gnps.ucsd.edu//ProteoSAFe/result.jsp?task=afb39ec5e61c4c6b9414cdce65b1993b&amp;view=cluster_details&amp;protein=14414&amp;show=true</t>
  </si>
  <si>
    <t>SN00269685,SN00163664,FDB016358,FDB000744,FDB017646,SN00397927,FDB018365,FDB016965,FDB022003,FDB015039</t>
  </si>
  <si>
    <t>1,0.983,0.924,0.913,0.877,0.876,0.87,0.869,0.856,0.834</t>
  </si>
  <si>
    <t>[C@H]1([C@H](C1)CCCCCC)CC(=O)OC,CCCCCCCC/C=C/C(=O)OC,CCCCCCC\C=C\C(=O)OCC,COC(=O)CCCCCCCCC=C,CCCCCCCC1CCCC(=O)O1,[C@H]1([C@H](C[C@H](C(=O)O1)C)C)[C@H](CCC)C,CCCCCCC1CCCCC(=O)O1,CCCCCCCC1CC(C)OC1=O,CCCCCCCCC1CCC(=O)O1,CCCCC1(CCCC)CCC(=O)O1</t>
  </si>
  <si>
    <t>https://gnps.ucsd.edu//ProteoSAFe/result.jsp?task=afb39ec5e61c4c6b9414cdce65b1993b&amp;view=cluster_details&amp;protein=14413&amp;show=true</t>
  </si>
  <si>
    <t>1,0.996,0.988,0.987,0.987,0.984,0.983,0.98,0.98,0.974</t>
  </si>
  <si>
    <t>https://gnps.ucsd.edu//ProteoSAFe/result.jsp?task=afb39ec5e61c4c6b9414cdce65b1993b&amp;view=cluster_details&amp;protein=19332&amp;show=true</t>
  </si>
  <si>
    <t>https://gnps.ucsd.edu//ProteoSAFe/result.jsp?task=afb39ec5e61c4c6b9414cdce65b1993b&amp;view=cluster_details&amp;protein=61253&amp;show=true</t>
  </si>
  <si>
    <t>SN00170707</t>
  </si>
  <si>
    <t>C[C@@H]1CC[C@]2(CC3=C(CC[C@@]13C2(C)C)C)C[N@H+]1C[C@@H]1C[NH2+]C</t>
  </si>
  <si>
    <t>https://gnps.ucsd.edu//ProteoSAFe/result.jsp?task=afb39ec5e61c4c6b9414cdce65b1993b&amp;view=cluster_details&amp;protein=84864&amp;show=true</t>
  </si>
  <si>
    <t>https://gnps.ucsd.edu//ProteoSAFe/result.jsp?task=afb39ec5e61c4c6b9414cdce65b1993b&amp;view=cluster_details&amp;protein=14407&amp;show=true</t>
  </si>
  <si>
    <t>SN00351003,FDB022260,CHEBI:38376,SN00268643,CHEBI:38378,FDB009341,SN00123991,SN00288380,SN00233746,SN00227131</t>
  </si>
  <si>
    <t>1,0.984,0.984,0.983,0.982,0.977,0.968,0.968,0.96,0.929</t>
  </si>
  <si>
    <t>C(=O)(O)CCCCC/C=C/CCCC,[H]OC(=O)C([H])([H])C([H])([H])C([H])([H])C([H])=C([H])C([H])([H])C([H])([H])C([H])([H])C([H])([H])C([H])([H])C([H])([H])[H],CC/C=C/CCCCCCCC(=O)O,C(=O)(O)CCCCCC/C=C/CCC,C/C=C/CCCCCCCCC(=O)O,OC(=O)CCCCCCCCCC=C,C[C@]12CC[C@H](C1(C)C)[C@H]([C@H]2O)CCO,C(=C\CC/C(=C/CO)/C)(/CCCO)\C,[C@@]12([C@](C[C@H](CC2)O)(CCC[C@@H]1C)C)O,[C@H](CCCC/C=C/CCC(=O)C)(O)C</t>
  </si>
  <si>
    <t>https://gnps.ucsd.edu//ProteoSAFe/result.jsp?task=afb39ec5e61c4c6b9414cdce65b1993b&amp;view=cluster_details&amp;protein=14406&amp;show=true</t>
  </si>
  <si>
    <t>SN00311246,SN00333596,SN00018304,FDB020745,SN00025348,SN00297934,SN00145519,SN00069063,SN00044272,SN00051167</t>
  </si>
  <si>
    <t>1,0.955,0.926,0.925,0.913,0.895,0.848,0.776,0.766,0.74</t>
  </si>
  <si>
    <t>[C@@H]([C@@H](/C=C\CCCCCCCC(=O)OC)O)([C@@H](O)C/C=C\CC)O,C(=C\[C@@H](O)CCCCCCCC(=O)OC)/[C@@H]([C@@H](O)C/C=C\CC)O,CC[NH+](CC)[C@@H]1[C@H]([C@@H]([C@H]2CO[C@@H]1O2)NC(=O)NC1CCCCC1)O,CCCCCC(O)\C=C\C(=O)C(CCCCCCCC(O)=O)OC,C[N@@H+]1CCN(CC1)[C@H]1[C@H](O[C@H]([C@H]1O)CO)CNC(=O)C1CCCC1,C(=C(\C(=O)O)/CO)(\C(=O)O)/CCCCCCCCCCCCCC,CC(C)C[NH+](Cc1cc(=O)oc2c1cc1c(c2)CCCC1)CC(C)C,c1ccc(cc1)C1(CCCC1)C(=O)OC[C@@H]1CCC[N@@H+]2[C@@H]1CCCC2,C[N@+]12CCCC[C@@H]1[C@@H](CCC2)OC(=O)C1(CCCC1)c1ccccc1,CC1(C[C@H](CCO1)[C@H](CC[NH2+]Cc1ccco1)Cc1ccccc1)C</t>
  </si>
  <si>
    <t>https://gnps.ucsd.edu//ProteoSAFe/result.jsp?task=afb39ec5e61c4c6b9414cdce65b1993b&amp;view=cluster_details&amp;protein=97507&amp;show=true</t>
  </si>
  <si>
    <t>https://gnps.ucsd.edu//ProteoSAFe/result.jsp?task=afb39ec5e61c4c6b9414cdce65b1993b&amp;view=cluster_details&amp;protein=56831&amp;show=true</t>
  </si>
  <si>
    <t>https://gnps.ucsd.edu/ProteoSAFe/result.jsp?view=network_displayer&amp;componentindex=1041&amp;task=afb39ec5e61c4c6b9414cdce65b1993b&amp;show=true</t>
  </si>
  <si>
    <t>CHEBI:38376,SN00268643,SN00351003,CHEBI:38378,FDB009341,SN00288380,FDB022260,SN00227131,FDB016331,FDB000744</t>
  </si>
  <si>
    <t>1,1,0.994,0.988,0.984,0.969,0.955,0.932,0.93,0.915</t>
  </si>
  <si>
    <t>CC/C=C/CCCCCCCC(=O)O,C(=O)(O)CCCCCC/C=C/CCC,C(=O)(O)CCCCC/C=C/CCCC,C/C=C/CCCCCCCCC(=O)O,OC(=O)CCCCCCCCCC=C,C(=C\CC/C(=C/CO)/C)(/CCCO)\C,[H]OC(=O)C([H])([H])C([H])([H])C([H])([H])C([H])=C([H])C([H])([H])C([H])([H])C([H])([H])C([H])([H])C([H])([H])C([H])([H])[H],[C@H](CCCC/C=C/CCC(=O)C)(O)C,COC(=O)CCCCCCC\C=C\C,COC(=O)CCCCCCCCC=C</t>
  </si>
  <si>
    <t>https://gnps.ucsd.edu//ProteoSAFe/result.jsp?task=afb39ec5e61c4c6b9414cdce65b1993b&amp;view=cluster_details&amp;protein=14403&amp;show=true</t>
  </si>
  <si>
    <t>1,1,1,1,0.995,0.985,0.975,0.97,0.965,0.959</t>
  </si>
  <si>
    <t>https://gnps.ucsd.edu//ProteoSAFe/result.jsp?task=afb39ec5e61c4c6b9414cdce65b1993b&amp;view=cluster_details&amp;protein=14402&amp;show=true</t>
  </si>
  <si>
    <t>SN00239589,FDB020755,FDB010618,SN00394129,SN00260200,SN00381198,SN00386981,SN00231053,SN00025255,SN00351102</t>
  </si>
  <si>
    <t>1,0.954,0.953,0.921,0.917,0.904,0.88,0.878,0.816,0.806</t>
  </si>
  <si>
    <t>[C@@]12([C@H]([C@]([C@@H](CC2)O)(C(=O)O)C)CCC(=C)[C@@H]1CCC(=O)C)C,CCC(O)\C=C\C=C\C=C\C(=O)CCCCCCCC(O)=O,CCC(=O)\C=C\C=C\C=C\C(O)CCCCCCCC(O)=O,[C@@]1(C(=O)C=C[C@H]1CCCCCCCC(=O)O)(O)C/C=C/CC,[C@H]12[C@H]([C@@H]([C@H](C2)O)O)/C=C\C/C=C\CCCCC(=O)O[C@@H]1CC,[C@@H]12[C@H]([C@H]([C@@H](C=C1CCCC2)O)C)CC[C@H]1OC(=O)C[C@@H](C1)O,[C@]12([C@@](C[C@@H](C2)O)(/C=C/CCC[C@@H](OC(=O)/C=C/[C@H]1O)C)C)C,[C@@]1(C(=CCC1=O)CCCCCCCC(=O)O)(O)C/C=C\CC,c1ccc(cc1)N1CCN(CC1)[C@H]1[C@H](O[C@H]([C@H]1O)CO)C[NH3+],C(=O)(/C=C/C=C/C(=O)CCCCCC)CCCCCC(=O)O</t>
  </si>
  <si>
    <t>https://gnps.ucsd.edu//ProteoSAFe/result.jsp?task=afb39ec5e61c4c6b9414cdce65b1993b&amp;view=cluster_details&amp;protein=85884&amp;show=true</t>
  </si>
  <si>
    <t>FDB011234,FDB013772,CCMSLIB00000579076,CCMSLIB00004699979,FDB011745,FDB018558,FDB019656,SN00331355,SN00282536,SN00300227</t>
  </si>
  <si>
    <t>1,0.926,0.918,0.916,0.916,0.907,0.907,0.901,0.9,0.9</t>
  </si>
  <si>
    <t>CC(C)(O)C(O)CCC(=C)C(O)CO,C\C(C(O)CO)=C/CC(O)C(C)(C)O,OCCOCC(CCCC)CC(=O)O,CCCCCC(O)CC(O)CC(=O)O,C\C(CO)=C/CCC(C)(O)C(O)CO,CC1C(O)CC(CC1O)C(C)(O)CO,CC(O)(CO)C1CCC(C)(O)C(O)C1,[C@]1([C@@H]([C@H]([C@](CC1)(O)C)O)O)(C(C)C)O,[C@]1([C@@H]([C@@H]([C@@H](C[C@@H]1O)C(C)C)O)O)(O)C,[C@@]1([C@H]([C@H]([C@@H]([C@@H](C1)O)C(C)C)O)O)(O)C</t>
  </si>
  <si>
    <t>https://gnps.ucsd.edu//ProteoSAFe/result.jsp?task=afb39ec5e61c4c6b9414cdce65b1993b&amp;view=cluster_details&amp;protein=19311&amp;show=true</t>
  </si>
  <si>
    <t>1,0.982,0.979,0.979,0.977,0.974,0.974,0.974,0.973,0.972</t>
  </si>
  <si>
    <t>https://gnps.ucsd.edu//ProteoSAFe/result.jsp?task=afb39ec5e61c4c6b9414cdce65b1993b&amp;view=cluster_details&amp;protein=19308&amp;show=true</t>
  </si>
  <si>
    <t>SN00268643,SN00351003,FDB022260,CHEBI:38376,CHEBI:38378,SN00288380,CHEBI:38374,SN00348524,SN00227131,FDB009341</t>
  </si>
  <si>
    <t>1,0.997,0.992,0.991,0.984,0.983,0.979,0.978,0.977,0.957</t>
  </si>
  <si>
    <t>C(=O)(O)CCCCCC/C=C/CCC,C(=O)(O)CCCCC/C=C/CCCC,[H]OC(=O)C([H])([H])C([H])([H])C([H])([H])C([H])=C([H])C([H])([H])C([H])([H])C([H])([H])C([H])([H])C([H])([H])C([H])([H])[H],CC/C=C/CCCCCCCC(=O)O,C/C=C/CCCCCCCCC(=O)O,C(=C\CC/C(=C/CO)/C)(/CCCO)\C,CCCCCCCC/C=C/CC(=O)O,C(C(=O)O)C/C=C/CCCCCCC,[C@H](CCCC/C=C/CCC(=O)C)(O)C,OC(=O)CCCCCCCCCC=C</t>
  </si>
  <si>
    <t>https://gnps.ucsd.edu//ProteoSAFe/result.jsp?task=afb39ec5e61c4c6b9414cdce65b1993b&amp;view=cluster_details&amp;protein=14395&amp;show=true</t>
  </si>
  <si>
    <t>https://gnps.ucsd.edu//ProteoSAFe/result.jsp?task=afb39ec5e61c4c6b9414cdce65b1993b&amp;view=cluster_details&amp;protein=84833&amp;show=true</t>
  </si>
  <si>
    <t>CHEBI:38378,CHEBI:38376,SN00268643,CHEBI:87338,SN00351003,FDB022260,FDB000744,FDB009341,SN00227131,FDB016331</t>
  </si>
  <si>
    <t>1,1,0.999,0.996,0.993,0.982,0.94,0.931,0.924,0.891</t>
  </si>
  <si>
    <t>C/C=C/CCCCCCCCC(=O)O,CC/C=C/CCCCCCCC(=O)O,C(=O)(O)CCCCCC/C=C/CCC,C=CCCCCCCCC(=O)OCC,C(=O)(O)CCCCC/C=C/CCCC,[H]OC(=O)C([H])([H])C([H])([H])C([H])([H])C([H])=C([H])C([H])([H])C([H])([H])C([H])([H])C([H])([H])C([H])([H])C([H])([H])[H],COC(=O)CCCCCCCCC=C,OC(=O)CCCCCCCCCC=C,[C@H](CCCC/C=C/CCC(=O)C)(O)C,COC(=O)CCCCCCC\C=C\C</t>
  </si>
  <si>
    <t>https://gnps.ucsd.edu//ProteoSAFe/result.jsp?task=afb39ec5e61c4c6b9414cdce65b1993b&amp;view=cluster_details&amp;protein=14394&amp;show=true</t>
  </si>
  <si>
    <t>CCMSLIB00000579076,CCMSLIB00004699979,CHEBI:79272,CHEBI:79228,SN00282536,SN00300227,SN00331355,FDB018558,FDB019656,FDB011234</t>
  </si>
  <si>
    <t>1,0.915,0.902,0.902,0.703,0.703,0.703,0.703,0.699,0.692</t>
  </si>
  <si>
    <t>OCCOCC(CCCC)CC(=O)O,CCCCCC(O)CC(O)CC(=O)O,C(CCC[C@H](CC(=O)O)O)CCCO,C[C@H](CCCCC[C@H](CC(=O)O)O)O,[C@]1([C@@H]([C@@H]([C@@H](C[C@@H]1O)C(C)C)O)O)(O)C,[C@@]1([C@H]([C@H]([C@@H]([C@@H](C1)O)C(C)C)O)O)(O)C,[C@]1([C@@H]([C@H]([C@](CC1)(O)C)O)O)(C(C)C)O,CC1C(O)CC(CC1O)C(C)(O)CO,CC(O)(CO)C1CCC(C)(O)C(O)C1,CC(C)(O)C(O)CCC(=C)C(O)CO</t>
  </si>
  <si>
    <t>https://gnps.ucsd.edu//ProteoSAFe/result.jsp?task=afb39ec5e61c4c6b9414cdce65b1993b&amp;view=cluster_details&amp;protein=19296&amp;show=true</t>
  </si>
  <si>
    <t>SN00018383,CHEBI:125479,SN00027441,FDB028456,FDB028426,SN00027461,SN00299196,SN00335837,SN00167040,SN00375796</t>
  </si>
  <si>
    <t>1,0.8,0.781,0.779,0.778,0.649,0.637,0.603,0.551,0.547</t>
  </si>
  <si>
    <t>CN(CCc1ccccn1)[C@@H]1[C@H]([C@@H]([C@H]2CO[C@@H]1O2)[NH2+]CC1CCCCC1)O,CC[C@H](C)C(=O)O[C@H]1CCC=C2C=C[C@H](C)[C@H](CC[C@@H]3C[C@H](CCO3)O)[C@@H]12,CC(C)NC(=O)[C@@H]1[C@H](CC[C@H](O1)CC[NH+]1CCN(CC1)c1ccccc1)O,[H]OC([H])([H])[C@]([H])(O[H])C([H])([H])OC(=O)C([H])([H])C([H])([H])C([H])([H])C([H])=C([H])C([H])([H])C([H])=C([H])C([H])([H])C([H])=C([H])C([H])([H])C([H])=C([H])C([H])([H])C([H])=C([H])C([H])([H])C([H])([H])[H],[H]OC([H])([H])C([H])(OC(=O)C([H])([H])C([H])([H])C([H])([H])C([H])=C([H])C([H])([H])C([H])=C([H])C([H])([H])C([H])=C([H])C([H])([H])C([H])=C([H])C([H])([H])C([H])=C([H])C([H])([H])C([H])([H])[H])C([H])([H])O[H],C[N@H+](CC[C@@H]1CC[C@@H]([C@H](O1)C(=O)NC1CCCCC1)O)Cc1cccnc1,C12=CCC[C@@]([C@H]1CC[C@H]([C@@]2(CC/C(=C/COC(=O)CC)/C)C)C)(C(=O)O)C,C1(C2=C(C/C(=C\CC[C@@]3(OO[C@H](CC3)[C@@H](C(=O)O)C)C)/CC2)CCC1)(C)C,CC[C@H](CCc1ccc(cc1)C[C@H]1C=C([C@H](C[C@@H]1[C@](C)(CO)O)O)C)OC,[C@@]123[C@H]([C@]4([C@H](CC3)[C@](C(=O)O)(CCC4)C)C)CC[C@H](C2)[C@@]2(C1)OC(OC2)(C)C</t>
  </si>
  <si>
    <t>https://gnps.ucsd.edu//ProteoSAFe/result.jsp?task=afb39ec5e61c4c6b9414cdce65b1993b&amp;view=cluster_details&amp;protein=111522&amp;show=true</t>
  </si>
  <si>
    <t>CHEBI:38376,SN00268643,SN00351003,CHEBI:38378,FDB000744,FDB009341,FDB016331,SN00288380,CHEBI:87338,FDB022260</t>
  </si>
  <si>
    <t>1,0.999,0.997,0.992,0.977,0.964,0.957,0.947,0.927,0.913</t>
  </si>
  <si>
    <t>CC/C=C/CCCCCCCC(=O)O,C(=O)(O)CCCCCC/C=C/CCC,C(=O)(O)CCCCC/C=C/CCCC,C/C=C/CCCCCCCCC(=O)O,COC(=O)CCCCCCCCC=C,OC(=O)CCCCCCCCCC=C,COC(=O)CCCCCCC\C=C\C,C(=C\CC/C(=C/CO)/C)(/CCCO)\C,C=CCCCCCCCC(=O)OCC,[H]OC(=O)C([H])([H])C([H])([H])C([H])([H])C([H])=C([H])C([H])([H])C([H])([H])C([H])([H])C([H])([H])C([H])([H])C([H])([H])[H]</t>
  </si>
  <si>
    <t>https://gnps.ucsd.edu//ProteoSAFe/result.jsp?task=afb39ec5e61c4c6b9414cdce65b1993b&amp;view=cluster_details&amp;protein=14392&amp;show=true</t>
  </si>
  <si>
    <t>CHEBI:38378,CHEBI:38376,SN00268643,FDB009341,SN00351003,FDB022260,SN00288380,SN00227131,FDB016331,FDB000744</t>
  </si>
  <si>
    <t>1,1,0.999,0.998,0.994,0.981,0.967,0.925,0.918,0.906</t>
  </si>
  <si>
    <t>C/C=C/CCCCCCCCC(=O)O,CC/C=C/CCCCCCCC(=O)O,C(=O)(O)CCCCCC/C=C/CCC,OC(=O)CCCCCCCCCC=C,C(=O)(O)CCCCC/C=C/CCCC,[H]OC(=O)C([H])([H])C([H])([H])C([H])([H])C([H])=C([H])C([H])([H])C([H])([H])C([H])([H])C([H])([H])C([H])([H])C([H])([H])[H],C(=C\CC/C(=C/CO)/C)(/CCCO)\C,[C@H](CCCC/C=C/CCC(=O)C)(O)C,COC(=O)CCCCCCC\C=C\C,COC(=O)CCCCCCCCC=C</t>
  </si>
  <si>
    <t>https://gnps.ucsd.edu//ProteoSAFe/result.jsp?task=afb39ec5e61c4c6b9414cdce65b1993b&amp;view=cluster_details&amp;protein=14391&amp;show=true</t>
  </si>
  <si>
    <t>DB03112,SN00365418,SN00069611,SN00135284,SN00044247,SN00349905,SN00126080,CHEBI:108134,CHEBI:132289,SN00106377</t>
  </si>
  <si>
    <t>1,0.995,0.916,0.64,0.582,0.563,0.54,0.529,0.511,0.494</t>
  </si>
  <si>
    <t>C1C2C(C(S1)CCCCCC(=O)O)NC(=O)N2,[C@H]12[C@@H](NC(=O)N2)CS[C@H]1CCC[C@@H](C(=O)O)C,COC(=O)CCCC[C@@H]1[C@H]2[C@@H](CS1)NC(=O)N2,Cc1ccc(c([nH+]1)CCc1ccc(cc1)[N+](=O)[O-])[O-],CCOC(=O)[C@H]1CCc2n1c(=O)c1ccccc1n2,c1(c(nc2c(c1O)cccc2)C(=O)O)[C@H]1NCCC1,c1ccc(cc1)[C@@H](CC(=O)Cc1cccc(c1)F)O,c1cc(cc(c1)N(=O)=O)C=C1C(=O)C2CCN1CC2,CCC1C2CC(C(C(=O)O)N2C1=O)SCCN,CC1(C2=C([C@H](CC(=O)N2)c2cccnc2)C(=O)O1)C</t>
  </si>
  <si>
    <t>https://gnps.ucsd.edu//ProteoSAFe/result.jsp?task=afb39ec5e61c4c6b9414cdce65b1993b&amp;view=cluster_details&amp;protein=63266&amp;show=true</t>
  </si>
  <si>
    <t>CHEBI:38376,SN00268643,SN00351003,FDB022260,CHEBI:38378,CHEBI:87338,FDB018759,FDB000744,FDB009341,FDB016331</t>
  </si>
  <si>
    <t>1,1,0.994,0.985,0.976,0.971,0.961,0.946,0.946,0.919</t>
  </si>
  <si>
    <t>CC/C=C/CCCCCCCC(=O)O,C(=O)(O)CCCCCC/C=C/CCC,C(=O)(O)CCCCC/C=C/CCCC,[H]OC(=O)C([H])([H])C([H])([H])C([H])([H])C([H])=C([H])C([H])([H])C([H])([H])C([H])([H])C([H])([H])C([H])([H])C([H])([H])[H],C/C=C/CCCCCCCCC(=O)O,C=CCCCCCCCC(=O)OCC,CCCCC\C=C\CCC(=O)OCC,COC(=O)CCCCCCCCC=C,OC(=O)CCCCCCCCCC=C,COC(=O)CCCCCCC\C=C\C</t>
  </si>
  <si>
    <t>https://gnps.ucsd.edu//ProteoSAFe/result.jsp?task=afb39ec5e61c4c6b9414cdce65b1993b&amp;view=cluster_details&amp;protein=14389&amp;show=true</t>
  </si>
  <si>
    <t>SN00074336,SN00157175,SN00000295,FDB012754,SN00117467,DB03653</t>
  </si>
  <si>
    <t>1,0.675,0.524,0.519,0.402,0.284</t>
  </si>
  <si>
    <t>CC(C)[C@H](c1ccc(cc1)OC)[NH3+],C[C@H]1C[N@H+](C[C@@H]2C1=CC(=O)[C@H]2C)C,Cc1cccc(c1OC[C@@H](C)[NH3+])C,C[N+](C)(C)CCC1=CC=C(O)C=C1,C[C@H]([C@@H](c1ccccc1)O)[NH+](C)C,CCN(C)CC1=CN=C(N=C1N)C</t>
  </si>
  <si>
    <t>https://gnps.ucsd.edu//ProteoSAFe/result.jsp?task=afb39ec5e61c4c6b9414cdce65b1993b&amp;view=cluster_details&amp;protein=4337&amp;show=true</t>
  </si>
  <si>
    <t>SN00268643,SN00351003,CHEBI:38378,CHEBI:38376,FDB022260,SN00348524,CHEBI:38374,FDB009341,CHEBI:87338,FDB000744</t>
  </si>
  <si>
    <t>1,0.993,0.987,0.986,0.975,0.95,0.949,0.946,0.916,0.886</t>
  </si>
  <si>
    <t>C(=O)(O)CCCCCC/C=C/CCC,C(=O)(O)CCCCC/C=C/CCCC,C/C=C/CCCCCCCCC(=O)O,CC/C=C/CCCCCCCC(=O)O,[H]OC(=O)C([H])([H])C([H])([H])C([H])([H])C([H])=C([H])C([H])([H])C([H])([H])C([H])([H])C([H])([H])C([H])([H])C([H])([H])[H],C(C(=O)O)C/C=C/CCCCCCC,CCCCCCCC/C=C/CC(=O)O,OC(=O)CCCCCCCCCC=C,C=CCCCCCCCC(=O)OCC,COC(=O)CCCCCCCCC=C</t>
  </si>
  <si>
    <t>https://gnps.ucsd.edu//ProteoSAFe/result.jsp?task=afb39ec5e61c4c6b9414cdce65b1993b&amp;view=cluster_details&amp;protein=14387&amp;show=true</t>
  </si>
  <si>
    <t>FDB011234,CCMSLIB00000579076,FDB011745,FDB018558,FDB019656,CHEBI:79228,SN00282536,SN00300227,SN00331355,FDB013772</t>
  </si>
  <si>
    <t>1,0.957,0.957,0.946,0.946,0.942,0.934,0.933,0.933,0.932</t>
  </si>
  <si>
    <t>CC(C)(O)C(O)CCC(=C)C(O)CO,OCCOCC(CCCC)CC(=O)O,C\C(CO)=C/CCC(C)(O)C(O)CO,CC1C(O)CC(CC1O)C(C)(O)CO,CC(O)(CO)C1CCC(C)(O)C(O)C1,C[C@H](CCCCC[C@H](CC(=O)O)O)O,[C@]1([C@@H]([C@@H]([C@@H](C[C@@H]1O)C(C)C)O)O)(O)C,[C@@]1([C@H]([C@H]([C@@H]([C@@H](C1)O)C(C)C)O)O)(O)C,[C@]1([C@@H]([C@H]([C@](CC1)(O)C)O)O)(C(C)C)O,C\C(C(O)CO)=C/CC(O)C(C)(C)O</t>
  </si>
  <si>
    <t>https://gnps.ucsd.edu//ProteoSAFe/result.jsp?task=afb39ec5e61c4c6b9414cdce65b1993b&amp;view=cluster_details&amp;protein=19286&amp;show=true</t>
  </si>
  <si>
    <t>SN00025255,SN00275535,CCMSLIB00000427285,SN00386981,SN00381198,SN00239589,SN00394129,SN00231053,FDB010618,FDB020755</t>
  </si>
  <si>
    <t>1,0.97,0.888,0.88,0.876,0.854,0.827,0.827,0.821,0.821</t>
  </si>
  <si>
    <t>c1ccc(cc1)N1CCN(CC1)[C@H]1[C@H](O[C@H]([C@H]1O)CO)C[NH3+],[n+]1(cc(c(cc1)C)CCC(=O)NCCCC[C@@H](C(=O)O)N)C,OCCCCCCCCC1=CC=CC(OC(C(O)=O)(C)C)=C1,[C@]12([C@@](C[C@@H](C2)O)(/C=C/CCC[C@@H](OC(=O)/C=C/[C@H]1O)C)C)C,[C@@H]12[C@H]([C@H]([C@@H](C=C1CCCC2)O)C)CC[C@H]1OC(=O)C[C@@H](C1)O,[C@@]12([C@H]([C@]([C@@H](CC2)O)(C(=O)O)C)CCC(=C)[C@@H]1CCC(=O)C)C,[C@@]1(C(=O)C=C[C@H]1CCCCCCCC(=O)O)(O)C/C=C/CC,[C@@]1(C(=CCC1=O)CCCCCCCC(=O)O)(O)C/C=C\CC,CCC(=O)\C=C\C=C\C=C\C(O)CCCCCCCC(O)=O,CCC(O)\C=C\C=C\C=C\C(=O)CCCCCCCC(O)=O</t>
  </si>
  <si>
    <t>https://gnps.ucsd.edu//ProteoSAFe/result.jsp?task=afb39ec5e61c4c6b9414cdce65b1993b&amp;view=cluster_details&amp;protein=85845&amp;show=true</t>
  </si>
  <si>
    <t>SN00237107,FDB015577,FDB005460,SN00036053,SN00374192,SN00136721,SN00119769,SN00396988,CHEBI:9173,SN00066998</t>
  </si>
  <si>
    <t>1,0.957,0.949,0.865,0.825,0.79,0.707,0.515,0.493,0.327</t>
  </si>
  <si>
    <t>c12c(c(ccc1ccc(c2)C)C)C(C)C,CC(C)C1=CC2=C(C)C=CC2=C(C)C=C1,CC(C)C1=CC=C(C)C2=C1C=C(C)C=C2,Cc1cc(cc(c1)[C@H]1C(=CC=C1C)C)C,c12c(cc(c1)C(C)C)c(cccc2C)C,Cc1ccc(c2c(ccc(c1C2)C)C)C,C1Cc2c3c(c4c(c2C1)CCC4)CCC3,[C@H]12[C@@H](CCN1CCC[C@@H]2N)OC(=O)C,CC(=O)O[C@H]1CCN2C[C@H](CCC12)N,CC(C)[C@H]1C(=O)N[C@H](C(=O)N1)C(C)C</t>
  </si>
  <si>
    <t>https://gnps.ucsd.edu//ProteoSAFe/result.jsp?task=afb39ec5e61c4c6b9414cdce65b1993b&amp;view=cluster_details&amp;protein=14385&amp;show=true</t>
  </si>
  <si>
    <t>FDB015577,FDB005460,SN00237107,SN00374192,SN00036053,SN00136721,SN00119769,SN00360520</t>
  </si>
  <si>
    <t>1,1,0.995,0.929,0.929,0.907,0.861,0.295</t>
  </si>
  <si>
    <t>CC(C)C1=CC2=C(C)C=CC2=C(C)C=C1,CC(C)C1=CC=C(C)C2=C1C=C(C)C=C2,c12c(c(ccc1ccc(c2)C)C)C(C)C,c12c(cc(c1)C(C)C)c(cccc2C)C,Cc1cc(cc(c1)[C@H]1C(=CC=C1C)C)C,Cc1ccc(c2c(ccc(c1C2)C)C)C,C1Cc2c3c(c4c(c2C1)CCC4)CCC3,[C@@H]1(C(=O)NCCC(=N)N)C[C@@H](CC1)N</t>
  </si>
  <si>
    <t>https://gnps.ucsd.edu//ProteoSAFe/result.jsp?task=afb39ec5e61c4c6b9414cdce65b1993b&amp;view=cluster_details&amp;protein=14384&amp;show=true</t>
  </si>
  <si>
    <t>FDB009341,CHEBI:38378,CHEBI:38376,SN00268643,SN00351003,FDB022260,CHEBI:87338,FDB000744,FDB016331,SN00288380</t>
  </si>
  <si>
    <t>1,0.999,0.999,0.998,0.993,0.98,0.98,0.972,0.97,0.964</t>
  </si>
  <si>
    <t>OC(=O)CCCCCCCCCC=C,C/C=C/CCCCCCCCC(=O)O,CC/C=C/CCCCCCCC(=O)O,C(=O)(O)CCCCCC/C=C/CCC,C(=O)(O)CCCCC/C=C/CCCC,[H]OC(=O)C([H])([H])C([H])([H])C([H])([H])C([H])=C([H])C([H])([H])C([H])([H])C([H])([H])C([H])([H])C([H])([H])C([H])([H])[H],C=CCCCCCCCC(=O)OCC,COC(=O)CCCCCCCCC=C,COC(=O)CCCCCCC\C=C\C,C(=C\CC/C(=C/CO)/C)(/CCCO)\C</t>
  </si>
  <si>
    <t>https://gnps.ucsd.edu//ProteoSAFe/result.jsp?task=afb39ec5e61c4c6b9414cdce65b1993b&amp;view=cluster_details&amp;protein=14383&amp;show=true</t>
  </si>
  <si>
    <t>SN00237107,FDB015577,FDB005460,SN00036053,SN00374192,SN00136721,SN00119769</t>
  </si>
  <si>
    <t>1,0.983,0.979,0.935,0.926,0.908,0.874</t>
  </si>
  <si>
    <t>c12c(c(ccc1ccc(c2)C)C)C(C)C,CC(C)C1=CC2=C(C)C=CC2=C(C)C=C1,CC(C)C1=CC=C(C)C2=C1C=C(C)C=C2,Cc1cc(cc(c1)[C@H]1C(=CC=C1C)C)C,c12c(cc(c1)C(C)C)c(cccc2C)C,Cc1ccc(c2c(ccc(c1C2)C)C)C,C1Cc2c3c(c4c(c2C1)CCC4)CCC3</t>
  </si>
  <si>
    <t>https://gnps.ucsd.edu//ProteoSAFe/result.jsp?task=afb39ec5e61c4c6b9414cdce65b1993b&amp;view=cluster_details&amp;protein=14382&amp;show=true</t>
  </si>
  <si>
    <t>FDB030353</t>
  </si>
  <si>
    <t>OC1C(O)C(Cl)=CC=C1Cl</t>
  </si>
  <si>
    <t>https://gnps.ucsd.edu//ProteoSAFe/result.jsp?task=afb39ec5e61c4c6b9414cdce65b1993b&amp;view=cluster_details&amp;protein=4000&amp;show=true</t>
  </si>
  <si>
    <t>SN00068310,CHEBI:132228,CHEBI:91293,SN00330392,SN00129177,CHEBI:85911,SN00067100,CHEBI:79964,SN00170121,DB13129</t>
  </si>
  <si>
    <t>1,0.934,0.901,0.86,0.854,0.819,0.8,0.797,0.781,0.771</t>
  </si>
  <si>
    <t>C[C@]12CC[C@H](C=C1C=C[C@H]1[C@@H]2CC[C@]2([C@@H]1CC[C@]12CCC(=O)O1)C)O,CC/C=C\C/C=C\C[C@H]1[C@H](/C=C/C=C/C=C\C/C=C\CCC(=O)O)O1,CC/C=C\C/C=C\CC(=O)/C=C/C=C\C/C=C\C/C=C\CCC(=O)O,[C@]12([C@@]3([C@H](O[C@H]2C(=C[C@]([C@H]1C(=C3)C)(/C=C/C(=O)O)C)C)/C(=C\C)/C)C)C,CC(=O)O[C@@H]1CC[C@@]2([C@@H]3CC[C@@]4([C@@H]([C@@H]3CC=C2C1)CC(=C)C4=O)C)C,C[C@@H]([C@H]1CC[C@H]2[C@@H]3CCC4=CC(=O)C=C[C@]4(C)[C@H]3CC[C@]12C)C(=O)O,CC(=O)[C@]1(CC[C@@H]2[C@@]1(CC[C@H]1[C@H]2CC(=C)C2=CC(=O)CC[C@]12C)C)O,C[C@]12CC[C@H]3[C@@H](C[C@H](C45CC4CC[C@]35C)O)[C@@H]1CC[C@]12C=CC(=O)O1,C[C@@]12[C@H]3[C@H]4CC[C@@]51CCC[C@@H]5C=CC[C@@]2(C4)[C@@]1([C@@H]3C(=O)C[C@H]1OC)O,CC(C(=O)C1(CCC2C1(CCC3=C4CCC(=O)C=C4CCC23)C)C)O</t>
  </si>
  <si>
    <t>https://gnps.ucsd.edu//ProteoSAFe/result.jsp?task=afb39ec5e61c4c6b9414cdce65b1993b&amp;view=cluster_details&amp;protein=97428&amp;show=true</t>
  </si>
  <si>
    <t>FDB011234,CCMSLIB00000579076,FDB011745,FDB019656,SN00282536,FDB018558,SN00300227,SN00331355,CHEBI:79228,SN00357460</t>
  </si>
  <si>
    <t>1,0.986,0.984,0.98,0.978,0.978,0.977,0.974,0.968,0.968</t>
  </si>
  <si>
    <t>CC(C)(O)C(O)CCC(=C)C(O)CO,OCCOCC(CCCC)CC(=O)O,C\C(CO)=C/CCC(C)(O)C(O)CO,CC(O)(CO)C1CCC(C)(O)C(O)C1,[C@]1([C@@H]([C@@H]([C@@H](C[C@@H]1O)C(C)C)O)O)(O)C,CC1C(O)CC(CC1O)C(C)(O)CO,[C@@]1([C@H]([C@H]([C@@H]([C@@H](C1)O)C(C)C)O)O)(O)C,[C@]1([C@@H]([C@H]([C@](CC1)(O)C)O)O)(C(C)C)O,C[C@H](CCCCC[C@H](CC(=O)O)O)O,[C@H]1([C@H](C[C@](C[C@H]1O)(O)CCCC)O)O</t>
  </si>
  <si>
    <t>https://gnps.ucsd.edu//ProteoSAFe/result.jsp?task=afb39ec5e61c4c6b9414cdce65b1993b&amp;view=cluster_details&amp;protein=19275&amp;show=true</t>
  </si>
  <si>
    <t>CHEBI:38378,CHEBI:38376,FDB009341,SN00268643,SN00351003,FDB022260,SN00288380,FDB016331,FDB000744,CHEBI:87338</t>
  </si>
  <si>
    <t>1,1,1,1,0.996,0.991,0.983,0.955,0.949,0.918</t>
  </si>
  <si>
    <t>C/C=C/CCCCCCCCC(=O)O,CC/C=C/CCCCCCCC(=O)O,OC(=O)CCCCCCCCCC=C,C(=O)(O)CCCCCC/C=C/CCC,C(=O)(O)CCCCC/C=C/CCCC,[H]OC(=O)C([H])([H])C([H])([H])C([H])([H])C([H])=C([H])C([H])([H])C([H])([H])C([H])([H])C([H])([H])C([H])([H])C([H])([H])[H],C(=C\CC/C(=C/CO)/C)(/CCCO)\C,COC(=O)CCCCCCC\C=C\C,COC(=O)CCCCCCCCC=C,C=CCCCCCCCC(=O)OCC</t>
  </si>
  <si>
    <t>https://gnps.ucsd.edu//ProteoSAFe/result.jsp?task=afb39ec5e61c4c6b9414cdce65b1993b&amp;view=cluster_details&amp;protein=14305&amp;show=true</t>
  </si>
  <si>
    <t>CHEBI:58164,CHEBI:79136,CHEBI:78905,CHEBI:93866,FDB010947,SN00011881,SN00170610,SN00043712,SN00035576,SN00155923</t>
  </si>
  <si>
    <t>1,0.997,0.99,0.897,0.828,0.629,0.477,0.372,0.321,0.278</t>
  </si>
  <si>
    <t>C[NH+]1[C@@H]2CC[C@H]1C[C@H](C2)OC(=O)[C@H](CO)c1ccccc1,C[C@H]1[C@@H](C[C@H]([C@H](OCCCCCCCC(=O)O)O1)O)O,C[C@H](CCCCCC(=O)O)O[C@H]1[C@@H](C[C@H]([C@H](C)O1)O)O,C[N+]1(C)[C@H]2CCC1CC(C2)OC(=O)C(c1ccccc1)O,CCCCCC(OC1OC(CO)C(O)C(O)C1O)C=C,c1ccc(cc1)CO[C@@H]1CO[C@H]2[C@@H]1OC[C@@H]2[NH2+]CC1CC1,C[C@H](c1ccc(cc1)C=O)[C@H]1C[C@H]([C@@]2([N@H+]1C2)O)CCCO,CCOc1ccc(cc1)C(=O)O[C@@H]1C[C@H]2CC[C@@H](C1)[N@@H+]2C,C[N@H+]1CC[C@]23CC[C@@H](C[C@@H]2Oc2c3c(ccc2OC)C1)O,C[N@@H+]1CC[C@]2([C@@H]1CC(=O)CC2)c1ccc(c(c1)OC)OC</t>
  </si>
  <si>
    <t>https://gnps.ucsd.edu//ProteoSAFe/result.jsp?task=afb39ec5e61c4c6b9414cdce65b1993b&amp;view=cluster_details&amp;protein=79907&amp;show=true</t>
  </si>
  <si>
    <t>https://gnps.ucsd.edu//ProteoSAFe/result.jsp?task=afb39ec5e61c4c6b9414cdce65b1993b&amp;view=cluster_details&amp;protein=28960&amp;show=true</t>
  </si>
  <si>
    <t>FDB011234,CCMSLIB00004699979,SN00331355,SN00282536,SN00300227,SN00357460,FDB011745,FDB018558,FDB019656,CHEBI:79272</t>
  </si>
  <si>
    <t>1,0.993,0.989,0.989,0.989,0.987,0.986,0.984,0.984,0.971</t>
  </si>
  <si>
    <t>CC(C)(O)C(O)CCC(=C)C(O)CO,CCCCCC(O)CC(O)CC(=O)O,[C@]1([C@@H]([C@H]([C@](CC1)(O)C)O)O)(C(C)C)O,[C@]1([C@@H]([C@@H]([C@@H](C[C@@H]1O)C(C)C)O)O)(O)C,[C@@]1([C@H]([C@H]([C@@H]([C@@H](C1)O)C(C)C)O)O)(O)C,[C@H]1([C@H](C[C@](C[C@H]1O)(O)CCCC)O)O,C\C(CO)=C/CCC(C)(O)C(O)CO,CC1C(O)CC(CC1O)C(C)(O)CO,CC(O)(CO)C1CCC(C)(O)C(O)C1,C(CCC[C@H](CC(=O)O)O)CCCO</t>
  </si>
  <si>
    <t>https://gnps.ucsd.edu//ProteoSAFe/result.jsp?task=afb39ec5e61c4c6b9414cdce65b1993b&amp;view=cluster_details&amp;protein=19266&amp;show=true</t>
  </si>
  <si>
    <t>SN00074336,FDB012754,SN00157175,SN00117467,SN00000295,DB03653</t>
  </si>
  <si>
    <t>1,0.508,0.418,0.398,0.381,0.169</t>
  </si>
  <si>
    <t>CC(C)[C@H](c1ccc(cc1)OC)[NH3+],C[N+](C)(C)CCC1=CC=C(O)C=C1,C[C@H]1C[N@H+](C[C@@H]2C1=CC(=O)[C@H]2C)C,C[C@H]([C@@H](c1ccccc1)O)[NH+](C)C,Cc1cccc(c1OC[C@@H](C)[NH3+])C,CCN(C)CC1=CN=C(N=C1N)C</t>
  </si>
  <si>
    <t>https://gnps.ucsd.edu//ProteoSAFe/result.jsp?task=afb39ec5e61c4c6b9414cdce65b1993b&amp;view=cluster_details&amp;protein=4304&amp;show=true</t>
  </si>
  <si>
    <t>CCMSLIB00000579076,FDB011234,CCMSLIB00004699979,FDB013772,SN00282536,SN00300227,FDB019656,FDB011745,SN00331355,FDB018558</t>
  </si>
  <si>
    <t>1,0.954,0.948,0.93,0.929,0.929,0.929,0.928,0.928,0.928</t>
  </si>
  <si>
    <t>OCCOCC(CCCC)CC(=O)O,CC(C)(O)C(O)CCC(=C)C(O)CO,CCCCCC(O)CC(O)CC(=O)O,C\C(C(O)CO)=C/CC(O)C(C)(C)O,[C@]1([C@@H]([C@@H]([C@@H](C[C@@H]1O)C(C)C)O)O)(O)C,[C@@]1([C@H]([C@H]([C@@H]([C@@H](C1)O)C(C)C)O)O)(O)C,CC(O)(CO)C1CCC(C)(O)C(O)C1,C\C(CO)=C/CCC(C)(O)C(O)CO,[C@]1([C@@H]([C@H]([C@](CC1)(O)C)O)O)(C(C)C)O,CC1C(O)CC(CC1O)C(C)(O)CO</t>
  </si>
  <si>
    <t>https://gnps.ucsd.edu//ProteoSAFe/result.jsp?task=afb39ec5e61c4c6b9414cdce65b1993b&amp;view=cluster_details&amp;protein=19264&amp;show=true</t>
  </si>
  <si>
    <t>CHEBI:38376,SN00268643,CHEBI:38378,SN00351003,FDB009341,SN00288380,SN00227131,SN00348524,FDB022260,CHEBI:38374</t>
  </si>
  <si>
    <t>1,0.999,0.997,0.992,0.991,0.942,0.941,0.932,0.923,0.916</t>
  </si>
  <si>
    <t>CC/C=C/CCCCCCCC(=O)O,C(=O)(O)CCCCCC/C=C/CCC,C/C=C/CCCCCCCCC(=O)O,C(=O)(O)CCCCC/C=C/CCCC,OC(=O)CCCCCCCCCC=C,C(=C\CC/C(=C/CO)/C)(/CCCO)\C,[C@H](CCCC/C=C/CCC(=O)C)(O)C,C(C(=O)O)C/C=C/CCCCCCC,[H]OC(=O)C([H])([H])C([H])([H])C([H])([H])C([H])=C([H])C([H])([H])C([H])([H])C([H])([H])C([H])([H])C([H])([H])C([H])([H])[H],CCCCCCCC/C=C/CC(=O)O</t>
  </si>
  <si>
    <t>https://gnps.ucsd.edu//ProteoSAFe/result.jsp?task=afb39ec5e61c4c6b9414cdce65b1993b&amp;view=cluster_details&amp;protein=14356&amp;show=true</t>
  </si>
  <si>
    <t>FDB011234,CCMSLIB00004699979,FDB013772,CCMSLIB00000579076,FDB011745,SN00282536,SN00300227,FDB019656,CHEBI:79272,CHEBI:79228</t>
  </si>
  <si>
    <t>1,0.922,0.92,0.919,0.911,0.911,0.911,0.91,0.904,0.904</t>
  </si>
  <si>
    <t>CC(C)(O)C(O)CCC(=C)C(O)CO,CCCCCC(O)CC(O)CC(=O)O,C\C(C(O)CO)=C/CC(O)C(C)(C)O,OCCOCC(CCCC)CC(=O)O,C\C(CO)=C/CCC(C)(O)C(O)CO,[C@]1([C@@H]([C@@H]([C@@H](C[C@@H]1O)C(C)C)O)O)(O)C,[C@@]1([C@H]([C@H]([C@@H]([C@@H](C1)O)C(C)C)O)O)(O)C,CC(O)(CO)C1CCC(C)(O)C(O)C1,C(CCC[C@H](CC(=O)O)O)CCCO,C[C@H](CCCCC[C@H](CC(=O)O)O)O</t>
  </si>
  <si>
    <t>https://gnps.ucsd.edu//ProteoSAFe/result.jsp?task=afb39ec5e61c4c6b9414cdce65b1993b&amp;view=cluster_details&amp;protein=19263&amp;show=true</t>
  </si>
  <si>
    <t>https://gnps.ucsd.edu//ProteoSAFe/result.jsp?task=afb39ec5e61c4c6b9414cdce65b1993b&amp;view=cluster_details&amp;protein=56740&amp;show=true</t>
  </si>
  <si>
    <t>https://gnps.ucsd.edu//ProteoSAFe/result.jsp?task=afb39ec5e61c4c6b9414cdce65b1993b&amp;view=cluster_details&amp;protein=56738&amp;show=true</t>
  </si>
  <si>
    <t>FDB011234,CCMSLIB00004699979,CCMSLIB00000579076,FDB011745,SN00282536,SN00300227,SN00331355,FDB018558,FDB019656,SN00357460</t>
  </si>
  <si>
    <t>1,0.976,0.975,0.972,0.97,0.97,0.967,0.967,0.965,0.963</t>
  </si>
  <si>
    <t>CC(C)(O)C(O)CCC(=C)C(O)CO,CCCCCC(O)CC(O)CC(=O)O,OCCOCC(CCCC)CC(=O)O,C\C(CO)=C/CCC(C)(O)C(O)CO,[C@]1([C@@H]([C@@H]([C@@H](C[C@@H]1O)C(C)C)O)O)(O)C,[C@@]1([C@H]([C@H]([C@@H]([C@@H](C1)O)C(C)C)O)O)(O)C,[C@]1([C@@H]([C@H]([C@](CC1)(O)C)O)O)(C(C)C)O,CC1C(O)CC(CC1O)C(C)(O)CO,CC(O)(CO)C1CCC(C)(O)C(O)C1,[C@H]1([C@H](C[C@](C[C@H]1O)(O)CCCC)O)O</t>
  </si>
  <si>
    <t>https://gnps.ucsd.edu//ProteoSAFe/result.jsp?task=afb39ec5e61c4c6b9414cdce65b1993b&amp;view=cluster_details&amp;protein=19255&amp;show=true</t>
  </si>
  <si>
    <t>FDB009341,CHEBI:38378,CHEBI:38376,SN00268643,SN00351003,CHEBI:87338,FDB022260,FDB000744,FDB016331,FDB016195</t>
  </si>
  <si>
    <t>1,0.999,0.999,0.999,0.995,0.987,0.985,0.981,0.963,0.901</t>
  </si>
  <si>
    <t>OC(=O)CCCCCCCCCC=C,C/C=C/CCCCCCCCC(=O)O,CC/C=C/CCCCCCCC(=O)O,C(=O)(O)CCCCCC/C=C/CCC,C(=O)(O)CCCCC/C=C/CCCC,C=CCCCCCCCC(=O)OCC,[H]OC(=O)C([H])([H])C([H])([H])C([H])([H])C([H])=C([H])C([H])([H])C([H])([H])C([H])([H])C([H])([H])C([H])([H])C([H])([H])[H],COC(=O)CCCCCCCCC=C,COC(=O)CCCCCCC\C=C\C,CC(CCCC(C)=C)CCOC(C)=O</t>
  </si>
  <si>
    <t>https://gnps.ucsd.edu//ProteoSAFe/result.jsp?task=afb39ec5e61c4c6b9414cdce65b1993b&amp;view=cluster_details&amp;protein=14514&amp;show=true</t>
  </si>
  <si>
    <t>https://gnps.ucsd.edu//ProteoSAFe/result.jsp?task=afb39ec5e61c4c6b9414cdce65b1993b&amp;view=cluster_details&amp;protein=14293&amp;show=true</t>
  </si>
  <si>
    <t>CCMSLIB00000579076,CHEBI:79272,CHEBI:79228,CCMSLIB00004699979,FDB011234,FDB019656,FDB018558,SN00282536,SN00300227,SN00331355</t>
  </si>
  <si>
    <t>1,0.989,0.989,0.985,0.91,0.9,0.9,0.899,0.899,0.898</t>
  </si>
  <si>
    <t>OCCOCC(CCCC)CC(=O)O,C(CCC[C@H](CC(=O)O)O)CCCO,C[C@H](CCCCC[C@H](CC(=O)O)O)O,CCCCCC(O)CC(O)CC(=O)O,CC(C)(O)C(O)CCC(=C)C(O)CO,CC(O)(CO)C1CCC(C)(O)C(O)C1,CC1C(O)CC(CC1O)C(C)(O)CO,[C@]1([C@@H]([C@@H]([C@@H](C[C@@H]1O)C(C)C)O)O)(O)C,[C@@]1([C@H]([C@H]([C@@H]([C@@H](C1)O)C(C)C)O)O)(O)C,[C@]1([C@@H]([C@H]([C@](CC1)(O)C)O)O)(C(C)C)O</t>
  </si>
  <si>
    <t>https://gnps.ucsd.edu//ProteoSAFe/result.jsp?task=afb39ec5e61c4c6b9414cdce65b1993b&amp;view=cluster_details&amp;protein=19253&amp;show=true</t>
  </si>
  <si>
    <t>CCMSLIB00000579076,FDB011234,CCMSLIB00004699979,FDB011745,FDB013772,SN00282536,SN00300227,SN00331355,FDB019656,FDB018558</t>
  </si>
  <si>
    <t>1,0.952,0.942,0.922,0.922,0.922,0.922,0.922,0.921,0.92</t>
  </si>
  <si>
    <t>OCCOCC(CCCC)CC(=O)O,CC(C)(O)C(O)CCC(=C)C(O)CO,CCCCCC(O)CC(O)CC(=O)O,C\C(CO)=C/CCC(C)(O)C(O)CO,C\C(C(O)CO)=C/CC(O)C(C)(C)O,[C@]1([C@@H]([C@@H]([C@@H](C[C@@H]1O)C(C)C)O)O)(O)C,[C@@]1([C@H]([C@H]([C@@H]([C@@H](C1)O)C(C)C)O)O)(O)C,[C@]1([C@@H]([C@H]([C@](CC1)(O)C)O)O)(C(C)C)O,CC(O)(CO)C1CCC(C)(O)C(O)C1,CC1C(O)CC(CC1O)C(C)(O)CO</t>
  </si>
  <si>
    <t>https://gnps.ucsd.edu//ProteoSAFe/result.jsp?task=afb39ec5e61c4c6b9414cdce65b1993b&amp;view=cluster_details&amp;protein=19250&amp;show=true</t>
  </si>
  <si>
    <t>SN00127763,SN00360520</t>
  </si>
  <si>
    <t>1,0.856</t>
  </si>
  <si>
    <t>C[C@@]12C[C@@H](C[C@@](O1)(C=C2)C[NH+](C)C)O,[C@@H]1(C(=O)NCCC(=N)N)C[C@@H](CC1)N</t>
  </si>
  <si>
    <t>https://gnps.ucsd.edu//ProteoSAFe/result.jsp?task=afb39ec5e61c4c6b9414cdce65b1993b&amp;view=cluster_details&amp;protein=14334&amp;show=true</t>
  </si>
  <si>
    <t>1,0.75,0.716,0.716,0.53,0.522,0.521,0.518,0.518,0.51</t>
  </si>
  <si>
    <t>https://gnps.ucsd.edu//ProteoSAFe/result.jsp?task=afb39ec5e61c4c6b9414cdce65b1993b&amp;view=cluster_details&amp;protein=19249&amp;show=true</t>
  </si>
  <si>
    <t>CCMSLIB00000579076,FDB011234,FDB011745,CCMSLIB00004699979,CHEBI:79272,CHEBI:79228,FDB019656,FDB013772,SN00282536,SN00300227</t>
  </si>
  <si>
    <t>1,0.738,0.661,0.643,0.642,0.642,0.578,0.571,0.57,0.57</t>
  </si>
  <si>
    <t>OCCOCC(CCCC)CC(=O)O,CC(C)(O)C(O)CCC(=C)C(O)CO,C\C(CO)=C/CCC(C)(O)C(O)CO,CCCCCC(O)CC(O)CC(=O)O,C(CCC[C@H](CC(=O)O)O)CCCO,C[C@H](CCCCC[C@H](CC(=O)O)O)O,CC(O)(CO)C1CCC(C)(O)C(O)C1,C\C(C(O)CO)=C/CC(O)C(C)(C)O,[C@]1([C@@H]([C@@H]([C@@H](C[C@@H]1O)C(C)C)O)O)(O)C,[C@@]1([C@H]([C@H]([C@@H]([C@@H](C1)O)C(C)C)O)O)(O)C</t>
  </si>
  <si>
    <t>https://gnps.ucsd.edu//ProteoSAFe/result.jsp?task=afb39ec5e61c4c6b9414cdce65b1993b&amp;view=cluster_details&amp;protein=19248&amp;show=true</t>
  </si>
  <si>
    <t>https://gnps.ucsd.edu//ProteoSAFe/result.jsp?task=afb39ec5e61c4c6b9414cdce65b1993b&amp;view=cluster_details&amp;protein=14328&amp;show=true</t>
  </si>
  <si>
    <t>FDB011234,FDB011745,CCMSLIB00004699979,SN00282536,SN00300227,SN00331355,FDB018558,FDB019656,SN00357460,CHEBI:79272</t>
  </si>
  <si>
    <t>1,0.996,0.99,0.989,0.989,0.989,0.988,0.985,0.984,0.953</t>
  </si>
  <si>
    <t>CC(C)(O)C(O)CCC(=C)C(O)CO,C\C(CO)=C/CCC(C)(O)C(O)CO,CCCCCC(O)CC(O)CC(=O)O,[C@]1([C@@H]([C@@H]([C@@H](C[C@@H]1O)C(C)C)O)O)(O)C,[C@@]1([C@H]([C@H]([C@@H]([C@@H](C1)O)C(C)C)O)O)(O)C,[C@]1([C@@H]([C@H]([C@](CC1)(O)C)O)O)(C(C)C)O,CC1C(O)CC(CC1O)C(C)(O)CO,CC(O)(CO)C1CCC(C)(O)C(O)C1,[C@H]1([C@H](C[C@](C[C@H]1O)(O)CCCC)O)O,C(CCC[C@H](CC(=O)O)O)CCCO</t>
  </si>
  <si>
    <t>https://gnps.ucsd.edu//ProteoSAFe/result.jsp?task=afb39ec5e61c4c6b9414cdce65b1993b&amp;view=cluster_details&amp;protein=19246&amp;show=true</t>
  </si>
  <si>
    <t>https://gnps.ucsd.edu//ProteoSAFe/result.jsp?task=afb39ec5e61c4c6b9414cdce65b1993b&amp;view=cluster_details&amp;protein=56704&amp;show=true</t>
  </si>
  <si>
    <t>https://gnps.ucsd.edu//ProteoSAFe/result.jsp?task=afb39ec5e61c4c6b9414cdce65b1993b&amp;view=cluster_details&amp;protein=82093&amp;show=true</t>
  </si>
  <si>
    <t>https://gnps.ucsd.edu//ProteoSAFe/result.jsp?task=afb39ec5e61c4c6b9414cdce65b1993b&amp;view=cluster_details&amp;protein=56693&amp;show=true</t>
  </si>
  <si>
    <t>https://gnps.ucsd.edu//ProteoSAFe/result.jsp?task=afb39ec5e61c4c6b9414cdce65b1993b&amp;view=cluster_details&amp;protein=14304&amp;show=true</t>
  </si>
  <si>
    <t>CCMSLIB00000579076,CHEBI:79272,CHEBI:79228,CCMSLIB00004699979,FDB011234,FDB019656,SN00282536,SN00300227,SN00331355,FDB018558</t>
  </si>
  <si>
    <t>1,0.941,0.941,0.925,0.811,0.802,0.798,0.798,0.798,0.798</t>
  </si>
  <si>
    <t>OCCOCC(CCCC)CC(=O)O,C(CCC[C@H](CC(=O)O)O)CCCO,C[C@H](CCCCC[C@H](CC(=O)O)O)O,CCCCCC(O)CC(O)CC(=O)O,CC(C)(O)C(O)CCC(=C)C(O)CO,CC(O)(CO)C1CCC(C)(O)C(O)C1,[C@]1([C@@H]([C@@H]([C@@H](C[C@@H]1O)C(C)C)O)O)(O)C,[C@@]1([C@H]([C@H]([C@@H]([C@@H](C1)O)C(C)C)O)O)(O)C,[C@]1([C@@H]([C@H]([C@](CC1)(O)C)O)O)(C(C)C)O,CC1C(O)CC(CC1O)C(C)(O)CO</t>
  </si>
  <si>
    <t>https://gnps.ucsd.edu//ProteoSAFe/result.jsp?task=afb39ec5e61c4c6b9414cdce65b1993b&amp;view=cluster_details&amp;protein=19235&amp;show=true</t>
  </si>
  <si>
    <t>CCMSLIB00000579076,CCMSLIB00004699979,CHEBI:79272,CHEBI:79228,FDB018558,SN00282536,SN00300227,SN00331355,FDB019656,SN00357460</t>
  </si>
  <si>
    <t>1,0.635,0.625,0.625,0.538,0.537,0.537,0.535,0.53,0.529</t>
  </si>
  <si>
    <t>OCCOCC(CCCC)CC(=O)O,CCCCCC(O)CC(O)CC(=O)O,C(CCC[C@H](CC(=O)O)O)CCCO,C[C@H](CCCCC[C@H](CC(=O)O)O)O,CC1C(O)CC(CC1O)C(C)(O)CO,[C@]1([C@@H]([C@@H]([C@@H](C[C@@H]1O)C(C)C)O)O)(O)C,[C@@]1([C@H]([C@H]([C@@H]([C@@H](C1)O)C(C)C)O)O)(O)C,[C@]1([C@@H]([C@H]([C@](CC1)(O)C)O)O)(C(C)C)O,CC(O)(CO)C1CCC(C)(O)C(O)C1,[C@H]1([C@H](C[C@](C[C@H]1O)(O)CCCC)O)O</t>
  </si>
  <si>
    <t>https://gnps.ucsd.edu//ProteoSAFe/result.jsp?task=afb39ec5e61c4c6b9414cdce65b1993b&amp;view=cluster_details&amp;protein=19234&amp;show=true</t>
  </si>
  <si>
    <t>https://gnps.ucsd.edu//ProteoSAFe/result.jsp?task=afb39ec5e61c4c6b9414cdce65b1993b&amp;view=cluster_details&amp;protein=14297&amp;show=true</t>
  </si>
  <si>
    <t>https://gnps.ucsd.edu//ProteoSAFe/result.jsp?task=afb39ec5e61c4c6b9414cdce65b1993b&amp;view=cluster_details&amp;protein=56684&amp;show=true</t>
  </si>
  <si>
    <t>FDB011234,FDB013772,CCMSLIB00000579076,CCMSLIB00004699979,FDB011745,FDB019656,CHEBI:79272,CHEBI:79228,FDB018558,SN00282536</t>
  </si>
  <si>
    <t>1,0.972,0.968,0.967,0.964,0.962,0.962,0.962,0.961,0.959</t>
  </si>
  <si>
    <t>CC(C)(O)C(O)CCC(=C)C(O)CO,C\C(C(O)CO)=C/CC(O)C(C)(C)O,OCCOCC(CCCC)CC(=O)O,CCCCCC(O)CC(O)CC(=O)O,C\C(CO)=C/CCC(C)(O)C(O)CO,CC(O)(CO)C1CCC(C)(O)C(O)C1,C(CCC[C@H](CC(=O)O)O)CCCO,C[C@H](CCCCC[C@H](CC(=O)O)O)O,CC1C(O)CC(CC1O)C(C)(O)CO,[C@]1([C@@H]([C@@H]([C@@H](C[C@@H]1O)C(C)C)O)O)(O)C</t>
  </si>
  <si>
    <t>https://gnps.ucsd.edu//ProteoSAFe/result.jsp?task=afb39ec5e61c4c6b9414cdce65b1993b&amp;view=cluster_details&amp;protein=19231&amp;show=true</t>
  </si>
  <si>
    <t>https://gnps.ucsd.edu//ProteoSAFe/result.jsp?task=afb39ec5e61c4c6b9414cdce65b1993b&amp;view=cluster_details&amp;protein=14290&amp;show=true</t>
  </si>
  <si>
    <t>1,0.775,0.731,0.731,0.711,0.707,0.706,0.704,0.703,0.693</t>
  </si>
  <si>
    <t>https://gnps.ucsd.edu//ProteoSAFe/result.jsp?task=afb39ec5e61c4c6b9414cdce65b1993b&amp;view=cluster_details&amp;protein=19227&amp;show=true</t>
  </si>
  <si>
    <t>https://gnps.ucsd.edu//ProteoSAFe/result.jsp?task=afb39ec5e61c4c6b9414cdce65b1993b&amp;view=cluster_details&amp;protein=66632&amp;show=true</t>
  </si>
  <si>
    <t>SN00367673,SN00047295,DB01170,SN00067793,SN00072511,SN00231615,SN00142862</t>
  </si>
  <si>
    <t>1,0.97,0.949,0.713,0.559,0.396,0.248</t>
  </si>
  <si>
    <t>[C@]12([C@@H](C[N+](C[C@@H]1C)(C)C)[C@@H](CC2)C)O,CC[C@@]1(C[C@]2(CCC[NH2+]C2)CCO1)C,C1CCCN(CCC1)CCN=C(N)N,C[N@+]12CCCC[C@@H]1[C@@H](CCC2)CCO,CC[N@+]12CCCC[C@@H]1[C@@H](CCC2)CO,C(=N)(NCC=C(C)C)NCCCCN,C1/C=N/CC[NH2+]CC/C=N\CC[NH2+]C1</t>
  </si>
  <si>
    <t>https://gnps.ucsd.edu//ProteoSAFe/result.jsp?task=afb39ec5e61c4c6b9414cdce65b1993b&amp;view=cluster_details&amp;protein=14288&amp;show=true</t>
  </si>
  <si>
    <t>FDB011234,CCMSLIB00000579076,FDB011745,SN00282536,SN00300227,SN00331355,FDB018558,FDB019656,CHEBI:79272,CHEBI:79228</t>
  </si>
  <si>
    <t>1,0.914,0.914,0.9,0.9,0.9,0.9,0.9,0.899,0.899</t>
  </si>
  <si>
    <t>CC(C)(O)C(O)CCC(=C)C(O)CO,OCCOCC(CCCC)CC(=O)O,C\C(CO)=C/CCC(C)(O)C(O)CO,[C@]1([C@@H]([C@@H]([C@@H](C[C@@H]1O)C(C)C)O)O)(O)C,[C@@]1([C@H]([C@H]([C@@H]([C@@H](C1)O)C(C)C)O)O)(O)C,[C@]1([C@@H]([C@H]([C@](CC1)(O)C)O)O)(C(C)C)O,CC1C(O)CC(CC1O)C(C)(O)CO,CC(O)(CO)C1CCC(C)(O)C(O)C1,C(CCC[C@H](CC(=O)O)O)CCCO,C[C@H](CCCCC[C@H](CC(=O)O)O)O</t>
  </si>
  <si>
    <t>https://gnps.ucsd.edu//ProteoSAFe/result.jsp?task=afb39ec5e61c4c6b9414cdce65b1993b&amp;view=cluster_details&amp;protein=19225&amp;show=true</t>
  </si>
  <si>
    <t>https://gnps.ucsd.edu//ProteoSAFe/result.jsp?task=afb39ec5e61c4c6b9414cdce65b1993b&amp;view=cluster_details&amp;protein=94397&amp;show=true</t>
  </si>
  <si>
    <t>SN00268643,SN00351003,FDB009341,CHEBI:38378,CHEBI:38376,FDB022260,SN00288380,SN00227131,SN00348524,FDB016331</t>
  </si>
  <si>
    <t>1,0.997,0.995,0.993,0.992,0.982,0.974,0.948,0.918,0.909</t>
  </si>
  <si>
    <t>C(=O)(O)CCCCCC/C=C/CCC,C(=O)(O)CCCCC/C=C/CCCC,OC(=O)CCCCCCCCCC=C,C/C=C/CCCCCCCCC(=O)O,CC/C=C/CCCCCCCC(=O)O,[H]OC(=O)C([H])([H])C([H])([H])C([H])([H])C([H])=C([H])C([H])([H])C([H])([H])C([H])([H])C([H])([H])C([H])([H])C([H])([H])[H],C(=C\CC/C(=C/CO)/C)(/CCCO)\C,[C@H](CCCC/C=C/CCC(=O)C)(O)C,C(C(=O)O)C/C=C/CCCCCCC,COC(=O)CCCCCCC\C=C\C</t>
  </si>
  <si>
    <t>https://gnps.ucsd.edu//ProteoSAFe/result.jsp?task=afb39ec5e61c4c6b9414cdce65b1993b&amp;view=cluster_details&amp;protein=14287&amp;show=true</t>
  </si>
  <si>
    <t>https://gnps.ucsd.edu//ProteoSAFe/result.jsp?task=afb39ec5e61c4c6b9414cdce65b1993b&amp;view=cluster_details&amp;protein=51990&amp;show=true</t>
  </si>
  <si>
    <t>SN00268643,SN00351003,FDB009341,CHEBI:38378,CHEBI:38376,FDB022260,SN00288380,SN00227131,SN00348524,CHEBI:38374</t>
  </si>
  <si>
    <t>1,0.99,0.986,0.98,0.979,0.956,0.942,0.941,0.931,0.928</t>
  </si>
  <si>
    <t>C(=O)(O)CCCCCC/C=C/CCC,C(=O)(O)CCCCC/C=C/CCCC,OC(=O)CCCCCCCCCC=C,C/C=C/CCCCCCCCC(=O)O,CC/C=C/CCCCCCCC(=O)O,[H]OC(=O)C([H])([H])C([H])([H])C([H])([H])C([H])=C([H])C([H])([H])C([H])([H])C([H])([H])C([H])([H])C([H])([H])C([H])([H])[H],C(=C\CC/C(=C/CO)/C)(/CCCO)\C,[C@H](CCCC/C=C/CCC(=O)C)(O)C,C(C(=O)O)C/C=C/CCCCCCC,CCCCCCCC/C=C/CC(=O)O</t>
  </si>
  <si>
    <t>https://gnps.ucsd.edu//ProteoSAFe/result.jsp?task=afb39ec5e61c4c6b9414cdce65b1993b&amp;view=cluster_details&amp;protein=14284&amp;show=true</t>
  </si>
  <si>
    <t>https://gnps.ucsd.edu//ProteoSAFe/result.jsp?task=afb39ec5e61c4c6b9414cdce65b1993b&amp;view=cluster_details&amp;protein=85704&amp;show=true</t>
  </si>
  <si>
    <t>https://gnps.ucsd.edu//ProteoSAFe/result.jsp?task=afb39ec5e61c4c6b9414cdce65b1993b&amp;view=cluster_details&amp;protein=14285&amp;show=true</t>
  </si>
  <si>
    <t>https://gnps.ucsd.edu//ProteoSAFe/result.jsp?task=afb39ec5e61c4c6b9414cdce65b1993b&amp;view=cluster_details&amp;protein=14283&amp;show=true</t>
  </si>
  <si>
    <t>SN00346982,SN00307944,SN00306913,SN00160770,SN00396230,SN00307015,FDB015602,SN00295750,SN00346859,SN00352655</t>
  </si>
  <si>
    <t>1,0.977,0.958,0.952,0.951,0.946,0.945,0.788,0.779,0.749</t>
  </si>
  <si>
    <t>C1(=CC[C@H](CC1)C(=C)C)C(=O)OC,[C@@H]1(/C(=C/C(=O)O)/C)CCC(=CC1)C,C1(=C[C@@H](C(=CC1(C)C)C)OC)C=O,CC(=C)[C@@H]1CCC(=CC1)OC(=O)C,C(=O)(/C=C\C=C\C=C/CCC)OC,C(=O)(C/C=C/C=C/C=C\CC)OC,CC1(C)C2CC1C(COC=O)=CC2,c1(ccc(cc1)OC)CC[C@@H](O)C,C1(=O)O[C@@H](CC1)CC/C=C/CC=C,C1(=C[C@H](OC1=O)C)/C=C\CCCC</t>
  </si>
  <si>
    <t>https://gnps.ucsd.edu//ProteoSAFe/result.jsp?task=afb39ec5e61c4c6b9414cdce65b1993b&amp;view=cluster_details&amp;protein=4220&amp;show=true</t>
  </si>
  <si>
    <t>1,0.978,0.975,0.974,0.972,0.971,0.971,0.971,0.97,0.968</t>
  </si>
  <si>
    <t>https://gnps.ucsd.edu//ProteoSAFe/result.jsp?task=afb39ec5e61c4c6b9414cdce65b1993b&amp;view=cluster_details&amp;protein=18932&amp;show=true</t>
  </si>
  <si>
    <t>https://gnps.ucsd.edu//ProteoSAFe/result.jsp?task=afb39ec5e61c4c6b9414cdce65b1993b&amp;view=cluster_details&amp;protein=51986&amp;show=true</t>
  </si>
  <si>
    <t>CHEBI:79272,CHEBI:79228,CCMSLIB00004699979,CCMSLIB00000579076,FDB011234,FDB019656,SN00282536,SN00300227,SN00331355,FDB018558</t>
  </si>
  <si>
    <t>1,1,0.968,0.808,0.806,0.759,0.755,0.755,0.749,0.749</t>
  </si>
  <si>
    <t>C(CCC[C@H](CC(=O)O)O)CCCO,C[C@H](CCCCC[C@H](CC(=O)O)O)O,CCCCCC(O)CC(O)CC(=O)O,OCCOCC(CCCC)CC(=O)O,CC(C)(O)C(O)CCC(=C)C(O)CO,CC(O)(CO)C1CCC(C)(O)C(O)C1,[C@]1([C@@H]([C@@H]([C@@H](C[C@@H]1O)C(C)C)O)O)(O)C,[C@@]1([C@H]([C@H]([C@@H]([C@@H](C1)O)C(C)C)O)O)(O)C,[C@]1([C@@H]([C@H]([C@](CC1)(O)C)O)O)(C(C)C)O,CC1C(O)CC(CC1O)C(C)(O)CO</t>
  </si>
  <si>
    <t>https://gnps.ucsd.edu//ProteoSAFe/result.jsp?task=afb39ec5e61c4c6b9414cdce65b1993b&amp;view=cluster_details&amp;protein=19217&amp;show=true</t>
  </si>
  <si>
    <t>CHEBI:38376,SN00268643,CHEBI:38378,SN00351003,FDB009341,SN00288380,FDB022260,FDB016331,SN00227131,FDB000744</t>
  </si>
  <si>
    <t>1,0.999,0.998,0.993,0.992,0.967,0.957,0.942,0.931,0.925</t>
  </si>
  <si>
    <t>CC/C=C/CCCCCCCC(=O)O,C(=O)(O)CCCCCC/C=C/CCC,C/C=C/CCCCCCCCC(=O)O,C(=O)(O)CCCCC/C=C/CCCC,OC(=O)CCCCCCCCCC=C,C(=C\CC/C(=C/CO)/C)(/CCCO)\C,[H]OC(=O)C([H])([H])C([H])([H])C([H])([H])C([H])=C([H])C([H])([H])C([H])([H])C([H])([H])C([H])([H])C([H])([H])C([H])([H])[H],COC(=O)CCCCCCC\C=C\C,[C@H](CCCC/C=C/CCC(=O)C)(O)C,COC(=O)CCCCCCCCC=C</t>
  </si>
  <si>
    <t>https://gnps.ucsd.edu//ProteoSAFe/result.jsp?task=afb39ec5e61c4c6b9414cdce65b1993b&amp;view=cluster_details&amp;protein=14281&amp;show=true</t>
  </si>
  <si>
    <t>https://gnps.ucsd.edu//ProteoSAFe/result.jsp?task=afb39ec5e61c4c6b9414cdce65b1993b&amp;view=cluster_details&amp;protein=14279&amp;show=true</t>
  </si>
  <si>
    <t>https://gnps.ucsd.edu//ProteoSAFe/result.jsp?task=afb39ec5e61c4c6b9414cdce65b1993b&amp;view=cluster_details&amp;protein=14278&amp;show=true</t>
  </si>
  <si>
    <t>https://gnps.ucsd.edu//ProteoSAFe/result.jsp?task=afb39ec5e61c4c6b9414cdce65b1993b&amp;view=cluster_details&amp;protein=51982&amp;show=true</t>
  </si>
  <si>
    <t>https://gnps.ucsd.edu//ProteoSAFe/result.jsp?task=afb39ec5e61c4c6b9414cdce65b1993b&amp;view=cluster_details&amp;protein=4205&amp;show=true</t>
  </si>
  <si>
    <t>https://gnps.ucsd.edu//ProteoSAFe/result.jsp?task=afb39ec5e61c4c6b9414cdce65b1993b&amp;view=cluster_details&amp;protein=19212&amp;show=true</t>
  </si>
  <si>
    <t>SN00268643,SN00351003,CHEBI:38376,FDB022260,SN00288380,SN00227131,FDB009341,CHEBI:38378,SN00348524,CHEBI:38374</t>
  </si>
  <si>
    <t>1,0.993,0.984,0.97,0.968,0.961,0.959,0.956,0.952,0.95</t>
  </si>
  <si>
    <t>C(=O)(O)CCCCCC/C=C/CCC,C(=O)(O)CCCCC/C=C/CCCC,CC/C=C/CCCCCCCC(=O)O,[H]OC(=O)C([H])([H])C([H])([H])C([H])([H])C([H])=C([H])C([H])([H])C([H])([H])C([H])([H])C([H])([H])C([H])([H])C([H])([H])[H],C(=C\CC/C(=C/CO)/C)(/CCCO)\C,[C@H](CCCC/C=C/CCC(=O)C)(O)C,OC(=O)CCCCCCCCCC=C,C/C=C/CCCCCCCCC(=O)O,C(C(=O)O)C/C=C/CCCCCCC,CCCCCCCC/C=C/CC(=O)O</t>
  </si>
  <si>
    <t>https://gnps.ucsd.edu//ProteoSAFe/result.jsp?task=afb39ec5e61c4c6b9414cdce65b1993b&amp;view=cluster_details&amp;protein=14275&amp;show=true</t>
  </si>
  <si>
    <t>1,0.978,0.975,0.974,0.972,0.971,0.971,0.971,0.969,0.968</t>
  </si>
  <si>
    <t>https://gnps.ucsd.edu//ProteoSAFe/result.jsp?task=afb39ec5e61c4c6b9414cdce65b1993b&amp;view=cluster_details&amp;protein=19211&amp;show=true</t>
  </si>
  <si>
    <t>https://gnps.ucsd.edu//ProteoSAFe/result.jsp?task=afb39ec5e61c4c6b9414cdce65b1993b&amp;view=cluster_details&amp;protein=14273&amp;show=true</t>
  </si>
  <si>
    <t>https://gnps.ucsd.edu//ProteoSAFe/result.jsp?task=afb39ec5e61c4c6b9414cdce65b1993b&amp;view=cluster_details&amp;protein=51978&amp;show=true</t>
  </si>
  <si>
    <t>https://gnps.ucsd.edu//ProteoSAFe/result.jsp?task=afb39ec5e61c4c6b9414cdce65b1993b&amp;view=cluster_details&amp;protein=14269&amp;show=true</t>
  </si>
  <si>
    <t>https://gnps.ucsd.edu//ProteoSAFe/result.jsp?task=afb39ec5e61c4c6b9414cdce65b1993b&amp;view=cluster_details&amp;protein=51975&amp;show=true</t>
  </si>
  <si>
    <t>CHEBI:38378,CHEBI:38376,SN00268643,SN00351003,CHEBI:87338,FDB000744,FDB009341,FDB016331,SN00227131,SN00348524</t>
  </si>
  <si>
    <t>1,0.999,0.998,0.995,0.991,0.95,0.95,0.921,0.895,0.874</t>
  </si>
  <si>
    <t>C/C=C/CCCCCCCCC(=O)O,CC/C=C/CCCCCCCC(=O)O,C(=O)(O)CCCCCC/C=C/CCC,C(=O)(O)CCCCC/C=C/CCCC,C=CCCCCCCCC(=O)OCC,COC(=O)CCCCCCCCC=C,OC(=O)CCCCCCCCCC=C,COC(=O)CCCCCCC\C=C\C,[C@H](CCCC/C=C/CCC(=O)C)(O)C,C(C(=O)O)C/C=C/CCCCCCC</t>
  </si>
  <si>
    <t>https://gnps.ucsd.edu//ProteoSAFe/result.jsp?task=afb39ec5e61c4c6b9414cdce65b1993b&amp;view=cluster_details&amp;protein=14500&amp;show=true</t>
  </si>
  <si>
    <t>SN00143525</t>
  </si>
  <si>
    <t>C[C@@H]1C(=O)CC[C@@H]([NH2+]1)CCCCCCCCCCCCC(=O)C</t>
  </si>
  <si>
    <t>https://gnps.ucsd.edu//ProteoSAFe/result.jsp?task=afb39ec5e61c4c6b9414cdce65b1993b&amp;view=cluster_details&amp;protein=89372&amp;show=true</t>
  </si>
  <si>
    <t>https://gnps.ucsd.edu//ProteoSAFe/result.jsp?task=afb39ec5e61c4c6b9414cdce65b1993b&amp;view=cluster_details&amp;protein=19203&amp;show=true</t>
  </si>
  <si>
    <t>SN00050191,SN00140190,SN00140475,SN00140325,SN00140493,SN00140371,SN00140166,SN00140322,SN00140323,SN00135307</t>
  </si>
  <si>
    <t>1,0.436,0.427,0.427,0.427,0.427,0.426,0.426,0.209,0.207</t>
  </si>
  <si>
    <t>Cc1c2ccccc2cc2c1C[N@@H+](C2)C,Cc1cc(cc(c1)C[n+]1ccccc1)C,Cc1cccc(c1)C[n+]1cccc(c1)C,Cc1cccc(c1)C[n+]1ccccc1C,Cc1ccc[n+](c1)Cc1ccccc1C,Cc1ccccc1C[n+]1ccccc1C,Cc1cc[n+](cc1)Cc1cccc(c1)C,Cc1cc[n+](cc1)Cc1ccccc1C,CCc1ccc[n+](c1)Cc1ccccc1,CCc1cc[n+](cc1)Cc1ccccc1</t>
  </si>
  <si>
    <t>https://gnps.ucsd.edu//ProteoSAFe/result.jsp?task=afb39ec5e61c4c6b9414cdce65b1993b&amp;view=cluster_details&amp;protein=14264&amp;show=true</t>
  </si>
  <si>
    <t>SN00117669,CHEBI:125422,CHEBI:189635,SN00104168,DB01445,CHEBI:8613,CHEBI:3474,SN00047392,SN00118735,CHEBI:109280</t>
  </si>
  <si>
    <t>1,0.985,0.973,0.972,0.949,0.932,0.888,0.83,0.818,0.602</t>
  </si>
  <si>
    <t>Cc1cc(c(c(c1)C)N1CCC(=O)N1)C,CC(Cc1c[nH]c2ccc(cc12)OC)N,CNCCc1c[nH]c2ccc(cc12)OC,CC(C)C[C@@H]1Nc2ccccc2C(=O)N1,CN(C)CCC1=CNC2=C1C=C(C=C2)O,CN(C)CCc1c[nH]c2cccc(c12)O,CN1CC2CC(C1)c1cccc(=O)n1C2,Cc1c2c(n(n1)C(=O)C)C[C@@H]1[C@H]2C1(C)C,CCC(=O)NN1c2ccccc2C[C@H]1C,Cc1cccc(c1)NN=C(C1CCC1)O</t>
  </si>
  <si>
    <t>https://gnps.ucsd.edu//ProteoSAFe/result.jsp?task=afb39ec5e61c4c6b9414cdce65b1993b&amp;view=cluster_details&amp;protein=19201&amp;show=true</t>
  </si>
  <si>
    <t>SN00012661,SN00140772,CHEBI:132045,SN00068746,SN00012995,SN00014616,SN00176955,SN00175576,SN00291061,SN00382579</t>
  </si>
  <si>
    <t>1,0.734,0.555,0.524,0.439,0.415,0.398,0.34,0.107,0.098</t>
  </si>
  <si>
    <t>CC[C@H]1CN(CC[C@H]1CC(=O)NCc1ccc(cc1)F)C(=O)C(C)(C)C,Cc1ccc(cc1)N(C(=O)NCCCCNC(=O)NC1CCCCC1)O,CCCCCCCCCCCCCCCC(=NCCS(=O)(=O)O)[O-],CCCCCc1ccc(c(=O)o1)C(=O)OC[C@@H]1CCC[N@@H+]2[C@@H]1CCCC2,CC(C)(C)c1ccnc(n1)N[C@H]1CO[C@H]2[C@@H]1OC[C@@H]2NC(=O)C(C)(C)C,C1CCC(CC1)NC(=O)N1CCN2[C@H](C1)C(=O)N(C2=O)C1CCCCC1,C[C@H](CCCCCC(=O)CC(=O)/C=C/c1ccc(c(c1)OC)O)C[NH2+]C,COc1cc(ccc1O)CCc1cc(c(o1)CCCCCCC[NH3+])CO,[C@H]1(C(C[C@H](C[C@H]1C)O)(C)C)CC[C@H](O[C@H]1[C@@H]([C@H]([C@@H](CO1)O)O)O)CO,[C@@H]([C@@H](CCCCCCO)O)(CCCCC[C@@H](OC(=O)C)CC(=O)O)O</t>
  </si>
  <si>
    <t>https://gnps.ucsd.edu//ProteoSAFe/result.jsp?task=afb39ec5e61c4c6b9414cdce65b1993b&amp;view=cluster_details&amp;protein=104841&amp;show=true</t>
  </si>
  <si>
    <t>1,0.758</t>
  </si>
  <si>
    <t>https://gnps.ucsd.edu//ProteoSAFe/result.jsp?task=afb39ec5e61c4c6b9414cdce65b1993b&amp;view=cluster_details&amp;protein=14263&amp;show=true</t>
  </si>
  <si>
    <t>FDB005460,SN00374192,FDB015577,SN00036053,SN00237107,SN00136721,SN00119769</t>
  </si>
  <si>
    <t>1,0.999,0.999,0.973,0.866,0.735,0.024</t>
  </si>
  <si>
    <t>CC(C)C1=CC=C(C)C2=C1C=C(C)C=C2,c12c(cc(c1)C(C)C)c(cccc2C)C,CC(C)C1=CC2=C(C)C=CC2=C(C)C=C1,Cc1cc(cc(c1)[C@H]1C(=CC=C1C)C)C,c12c(c(ccc1ccc(c2)C)C)C(C)C,Cc1ccc(c2c(ccc(c1C2)C)C)C,C1Cc2c3c(c4c(c2C1)CCC4)CCC3</t>
  </si>
  <si>
    <t>https://gnps.ucsd.edu//ProteoSAFe/result.jsp?task=afb39ec5e61c4c6b9414cdce65b1993b&amp;view=cluster_details&amp;protein=14262&amp;show=true</t>
  </si>
  <si>
    <t>SN00346982,SN00307944,SN00160770,FDB015602,SN00352655,SN00396230,SN00307015,SN00306913,SN00346859,FDB006131</t>
  </si>
  <si>
    <t>1,0.983,0.954,0.947,0.939,0.937,0.932,0.799,0.794,0.74</t>
  </si>
  <si>
    <t>C1(=CC[C@H](CC1)C(=C)C)C(=O)OC,[C@@H]1(/C(=C/C(=O)O)/C)CCC(=CC1)C,CC(=C)[C@@H]1CCC(=CC1)OC(=O)C,CC1(C)C2CC1C(COC=O)=CC2,C1(=C[C@H](OC1=O)C)/C=C\CCCC,C(=O)(/C=C\C=C\C=C/CCC)OC,C(=O)(C/C=C/C=C/C=C\CC)OC,C1(=C[C@@H](C(=CC1(C)C)C)OC)C=O,C1(=O)O[C@@H](CC1)CC/C=C/CC=C,[H][C@@]1(CC=C(C)[C@@]([H])(C1)OC=O)C(C)=C</t>
  </si>
  <si>
    <t>https://gnps.ucsd.edu//ProteoSAFe/result.jsp?task=afb39ec5e61c4c6b9414cdce65b1993b&amp;view=cluster_details&amp;protein=4178&amp;show=true</t>
  </si>
  <si>
    <t>CHEBI:15960,SN00104168,CHEBI:189635,CHEBI:125422,CHEBI:3474,DB01445,CHEBI:8613,SN00351943,SN00117669,SN00047392</t>
  </si>
  <si>
    <t>1,0.144,0.129,0.129,0.126,0.125,0.123,0.104,0.102,0.09</t>
  </si>
  <si>
    <t>CC(=O)O[C@H](CC(=O)O)C[N+](C)(C)C,CC(C)C[C@@H]1Nc2ccccc2C(=O)N1,CNCCc1c[nH]c2ccc(cc12)OC,CC(Cc1c[nH]c2ccc(cc12)OC)N,CN1CC2CC(C1)c1cccc(=O)n1C2,CN(C)CCC1=CNC2=C1C=C(C=C2)O,CN(C)CCc1c[nH]c2cccc(c12)O,c12c(n(cnc1ncn2)CC=C(C)C)N,Cc1cc(c(c(c1)C)N1CCC(=O)N1)C,Cc1c2c(n(n1)C(=O)C)C[C@@H]1[C@H]2C1(C)C</t>
  </si>
  <si>
    <t>https://gnps.ucsd.edu//ProteoSAFe/result.jsp?task=afb39ec5e61c4c6b9414cdce65b1993b&amp;view=cluster_details&amp;protein=19199&amp;show=true</t>
  </si>
  <si>
    <t>SN00311065,SN00250054,SN00264675,SN00381207,SN00301389,SN00251004,SN00397875,SN00403482,SN00272964,SN00273992</t>
  </si>
  <si>
    <t>1,0.981,0.98,0.98,0.968,0.924,0.903,0.9,0.887,0.86</t>
  </si>
  <si>
    <t>[C@H]12[C@](C(=CCC2)C=O)(CC[C@H]([C@@]1(CC/C(=C/C(=O)O)/COC(=O)C)C)C)C,[C@]12([C@@H](C(CC(=O)C2)(C)C)CCC(=C)[C@H]1CC/C(=C/C(=O)O)/COC(=O)C)C,[C@H]12[C@]([C@@H](C(=CC2=O)C)CC/C(=C/C(=O)O)/COC(=O)C)(CCCC1(C)C)C,[C@H]12[C@]([C@@H](C(=CC2)C=O)CC/C(=C\C(=O)O)/COC(=O)C)(CCCC1(C)C)C,[C@H]12[C@]([C@@H]([C@H](C=C2)C=O)CC/C(=C\C(=O)O)/COC(=O)C)(CCCC1(C)C)C,[C@H]12[C@@]([C@H](C(=C)CC2)CC/C(=C\C(=O)O)/C)(CCC(=O)[C@]1(COC(=O)C)C)C,[C@]12([C@@H](C(CCC2)(C)C)C=CC(=O)[C@H]1CC/C(=C\C(=O)OC)/COC(=O)C)C,[C@H]1([C@H](C=CC1=O)/C=C/[C@@H](OC(=O)C)CCCCC)C/C=C\CCCC(=O)O,[C@]12([C@@H]([C@@]([C@H](CC2)OC(=O)C)(C=O)C)CC=C([C@H]1CC/C(=C/C(=O)O)/C)C)C,[C@@]12([C@@H](CC/C(=C/C/C=C(/[C@@H](C[C@H](CC2)C(=C)C(=O)O1)OC(=O)C)\C)/C)O)C</t>
  </si>
  <si>
    <t>https://gnps.ucsd.edu//ProteoSAFe/result.jsp?task=afb39ec5e61c4c6b9414cdce65b1993b&amp;view=cluster_details&amp;protein=111370&amp;show=true</t>
  </si>
  <si>
    <t>MetFragID.NAPH</t>
  </si>
  <si>
    <t>MetFragScore.NAPH</t>
  </si>
  <si>
    <t>MetFragSMILES.NAPH</t>
  </si>
  <si>
    <t>motifdb_annotation</t>
  </si>
  <si>
    <t>motifdb_url</t>
  </si>
  <si>
    <t>nan,nan</t>
  </si>
  <si>
    <t>1.00000000,0.72196460,0.72196460,0.72196460,0.72196460,0.67781801,0.67781801,0.67781801,0.67781801,0.67781801</t>
  </si>
  <si>
    <t>Fragments indicative for y-aminobutyric acid (amimobutyrate) substructure (MzCloud) ‚Äì present in Beer 2 &amp; Beer 3 ‚Äì in beer 3 mainly based on C4H7O2 fragment.</t>
  </si>
  <si>
    <t>http://ms2lda.org/motifdb/motif/151006</t>
  </si>
  <si>
    <t>SN00268643,CHEBI:38378,CHEBI:38376,FDB009341,SN00351003,FDB022260,SN00227131,SN00288380,SN00123991,SN00348524</t>
  </si>
  <si>
    <t>1.0000000,1.0000000,1.0000000,1.0000000,0.9542098,0.9496585,0.8427065,0.8345752,0.8157197,0.8151225</t>
  </si>
  <si>
    <t>C(=O)(O)CCCCCC/C=C/CCC,C/C=C/CCCCCCCCC(=O)O,CC/C=C/CCCCCCCC(=O)O,OC(=O)CCCCCCCCCC=C,C(=O)(O)CCCCC/C=C/CCCC,[H]OC(=O)C([H])([H])C([H])([H])C([H])([H])C([H])=C([H])C([H])([H])C([H])([H])C([H])([H])C([H])([H])C([H])([H])C([H])([H])[H],[C@H](CCCC/C=C/CCC(=O)C)(O)C,C(=C\CC/C(=C/CO)/C)(/CCCO)\C,C[C@]12CC[C@H](C1(C)C)[C@H]([C@H]2O)CCO,C(C(=O)O)C/C=C/CCCCCCC</t>
  </si>
  <si>
    <t>SN00237107,FDB015577,FDB005460,SN00396988,CHEBI:9173,SN00066998,SN00374192,SN00036053,SN00136721,SN00119769</t>
  </si>
  <si>
    <t>1.0000000,0.8394232,0.8157164,0.5474047,0.5051496,0.4755153,0.3472036,0.3318837,0.2570688,0.0000000</t>
  </si>
  <si>
    <t>c12c(c(ccc1ccc(c2)C)C)C(C)C,CC(C)C1=CC2=C(C)C=CC2=C(C)C=C1,CC(C)C1=CC=C(C)C2=C1C=C(C)C=C2,[C@H]12[C@@H](CCN1CCC[C@@H]2N)OC(=O)C,CC(=O)O[C@H]1CCN2C[C@H](CCC12)N,CC(C)[C@H]1C(=O)N[C@H](C(=O)N1)C(C)C,c12c(cc(c1)C(C)C)c(cccc2C)C,Cc1cc(cc(c1)[C@H]1C(=CC=C1C)C)C,Cc1ccc(c2c(ccc(c1C2)C)C)C,C1Cc2c3c(c4c(c2C1)CCC4)CCC3</t>
  </si>
  <si>
    <t>SN00360520,FDB015577,FDB005460,SN00237107,SN00374192,SN00036053,SN00136721,SN00119769</t>
  </si>
  <si>
    <t>1.0000000,0.7908822,0.7698446,0.7473871,0.3540836,0.3378248,0.2629189,0.0000000</t>
  </si>
  <si>
    <t>[C@@H]1(C(=O)NCCC(=N)N)C[C@@H](CC1)N,CC(C)C1=CC2=C(C)C=CC2=C(C)C=C1,CC(C)C1=CC=C(C)C2=C1C=C(C)C=C2,c12c(c(ccc1ccc(c2)C)C)C(C)C,c12c(cc(c1)C(C)C)c(cccc2C)C,Cc1cc(cc(c1)[C@H]1C(=CC=C1C)C)C,Cc1ccc(c2c(ccc(c1C2)C)C)C,C1Cc2c3c(c4c(c2C1)CCC4)CCC3</t>
  </si>
  <si>
    <t>DB00382,SN00116965,SN00118691,CHEBI:79659,DB11889,SN00296088,SN00117463,SN00120735,SN00118292,CHEBI:109277</t>
  </si>
  <si>
    <t>1.0000000,0.5475171,0.5288517,0.4829714,0.4774271,0.0000000,0.0000000,0.0000000,0.0000000,0.0000000</t>
  </si>
  <si>
    <t>C1CCC2=NC3=CC=CC=C3C(=C2C1)N,CN(C)c1ccc(cc1)c1ccncc1,Cc1ccc2n1ccn1c2c(c(c1)C)C,CN(Cc1ccccc1)c1ccccn1,C1=CC=C(C=C1)C(CC2=CC=CC=N2)N,[C@@H]12[C@H](C(=NC=C2)CC)Nc2c1cccc2,c1cc(cc(c1)N)Cc1cccc(c1)N,c1cc(cc(c1)N)Cc1ccc(cc1)N,c1ccc(c(c1)Cc1ccccc1N)N,Cc1ccc(cc1)Nc1ccccc1N</t>
  </si>
  <si>
    <t>SN00307015,SN00160770,SN00346982,SN00396230,FDB015602,SN00346859,SN00371157,SN00295750,SN00362750,SN00307944</t>
  </si>
  <si>
    <t>1.0000000,0.9827542,0.9239060,0.9119624,0.8841052,0.8734257,0.8095544,0.8039377,0.8022547,0.8008152</t>
  </si>
  <si>
    <t>C(=O)(C/C=C/C=C/C=C\CC)OC,CC(=C)[C@@H]1CCC(=CC1)OC(=O)C,C1(=CC[C@H](CC1)C(=C)C)C(=O)OC,C(=O)(/C=C\C=C\C=C/CCC)OC,CC1(C)C2CC1C(COC=O)=CC2,C1(=O)O[C@@H](CC1)CC/C=C/CC=C,c1(ccc(cc1)O)CCC[C@@H](O)C,c1(ccc(cc1)OC)CC[C@@H](O)C,C(c1cc(c(cc1)C)OC)(O)(C)C,[C@@H]1(/C(=C/C(=O)O)/C)CCC(=CC1)C</t>
  </si>
  <si>
    <t>1.0000000,1.0000000,1.0000000,1.0000000,0.9643867,0.9061905,0.8080284,0.8024918,0.8024918,0.8024918</t>
  </si>
  <si>
    <t>1.0000000,0.7170475</t>
  </si>
  <si>
    <t>nan</t>
  </si>
  <si>
    <t>nan,nitrogen containing substructure [C5H12N] (in beer related to Leucine)</t>
  </si>
  <si>
    <t>nan,http://ms2lda.org/motifdb/motif/151029</t>
  </si>
  <si>
    <t>1.0000000,0.5897144</t>
  </si>
  <si>
    <t>1.0000000,1.0000000,1.0000000,1.0000000,0.9643257,0.9077022,0.8101786,0.7984636,0.7984636,0.7984636</t>
  </si>
  <si>
    <t>1.0000000,0.5902038</t>
  </si>
  <si>
    <t>SN00307663,SN00287179,SN00297715,SN00392128,SN00398202,SN00311439,SN00158123,SN00404847,SN00285264,SN00374499</t>
  </si>
  <si>
    <t>1.0000000,0.8879691,0.8558548,0.8089678,0.7646810,0.7466931,0.6950295,0.6674022,0.6157383,0.6035027</t>
  </si>
  <si>
    <t>[C@@]1([C@H](CC(=O)O1)O)(CCC=C(C)C)C,[C@@H]1([C@@H]([C@@H](C=O)C)CC[C@@H]1C)C(=O)OC,C(=C\CC/C(=C/CO)/C)(/C(=O)OC)\C,C(=O)(/C=C/CCCCCC(=O)C)OC,[C@]12(OC([C@@H](CC1)CC2)(C)C)C(=O)OC,C1(=C(C(=O)[C@@H](CC1(C)C)O)C)CCO,C[C@@]12CCCC([C@@]1(CC(=O)O2)O)(C)C,[C@@H]1([C@@H](O1)CC)C[C@@H]1[C@@H](C(=CC1)CO)O,C1(=O)[C@](CCC(=C1OC)C)(C(C)C)O,[C@]1(C(=C(C(=O)O1)C)C)(CCCCC)O</t>
  </si>
  <si>
    <t>SN00307015,SN00396230,SN00346982,SN00160770,SN00295750,SN00362750,SN00306913,SN00307944,FDB001341,FDB015602</t>
  </si>
  <si>
    <t>1.0000000,0.9520842,0.9512022,0.9073868,0.8679177,0.8673237,0.8203912,0.8183178,0.8166393,0.8085616</t>
  </si>
  <si>
    <t>C(=O)(C/C=C/C=C/C=C\CC)OC,C(=O)(/C=C\C=C\C=C/CCC)OC,C1(=CC[C@H](CC1)C(=C)C)C(=O)OC,CC(=C)[C@@H]1CCC(=CC1)OC(=O)C,c1(ccc(cc1)OC)CC[C@@H](O)C,C(c1cc(c(cc1)C)OC)(O)(C)C,C1(=C[C@@H](C(=CC1(C)C)C)OC)C=O,[C@@H]1(/C(=C/C(=O)O)/C)CCC(=CC1)C,CC\C=C\CC1=C(C)C(O)CC1=O,CC1(C)C2CC1C(COC=O)=CC2</t>
  </si>
  <si>
    <t>SN00304209,SN00160052,CHEBI:76351</t>
  </si>
  <si>
    <t>0,0,0</t>
  </si>
  <si>
    <t>[C@@]([C@H]([C@H](O)CO)O)([C@@H](O)C)(O)C,C(CO)[C@H]([C@@H]([C@H](CCO)O)O)O,C[Si](C)(C)OCc1ccccc1</t>
  </si>
  <si>
    <t>1.0000000,0.6406093,0.6249250,0.2185355,0.1995961</t>
  </si>
  <si>
    <t>CHEBI:38376,SN00268643,SN00351003,CHEBI:38378,FDB009341,FDB022260,SN00288380,SN00227131,SN00352269,SN00348524</t>
  </si>
  <si>
    <t>1.0000000,0.9956691,0.9650025,0.9354911,0.9354911,0.9134013,0.8453523,0.8082630,0.7960814,0.7927956</t>
  </si>
  <si>
    <t>CC/C=C/CCCCCCCC(=O)O,C(=O)(O)CCCCCC/C=C/CCC,C(=O)(O)CCCCC/C=C/CCCC,C/C=C/CCCCCCCCC(=O)O,OC(=O)CCCCCCCCCC=C,[H]OC(=O)C([H])([H])C([H])([H])C([H])([H])C([H])=C([H])C([H])([H])C([H])([H])C([H])([H])C([H])([H])C([H])([H])C([H])([H])[H],C(=C\CC/C(=C/CO)/C)(/CCCO)\C,[C@H](CCCC/C=C/CCC(=O)C)(O)C,[C@H](C(C)C)(CCC(=O)C)/C=C/[C@@H](O)C,C(C(=O)O)C/C=C/CCCCCCC</t>
  </si>
  <si>
    <t>FDB008450,CHEBI:89188,SN00252385,SN00286138,HMDB0133154,FDB015027,SN00121299,SN00061317,SN00365898,SN00161751</t>
  </si>
  <si>
    <t>1.0000000,0.9590845,0.9207088,0.8354963,0.8240933,0.8240933,0.8014793,0.8014793,0.7809674,0.7498517</t>
  </si>
  <si>
    <t>CCCCCCCC1OC1CC#CC#C,C=CCc1cc(ccc1O)C(C)(C)CC,c12cc(c(cc1CCC[C@H]2C(C)C)O)C,[C@]12(C(=C(CCC2)C)C=C(CC1)C(=O)C)C,CCCCCC(CC1=CC=CC=C1)C=O,CCCCC\C(CO)=C\C1=CC=CC=C1,Cc1ccc(cc1)[C@]1(CCC(O1)(C)C)C,Cc1cc(c2c(c1C)OC(CC2)(C)C)C,[C@H]12[C@@H](CCC(=C)C2=O)C=CC[C@@H]1C(C)C,C[C@@H]1CC(=O)C=C[C@@]21CC[C@H](C2)C(=C)C</t>
  </si>
  <si>
    <t>SN00066998,CHEBI:9173,SN00396988</t>
  </si>
  <si>
    <t>1.0000000,0.1450759,0.0000000</t>
  </si>
  <si>
    <t>CC(C)[C@H]1C(=O)N[C@H](C(=O)N1)C(C)C,CC(=O)O[C@H]1CCN2C[C@H](CCC12)N,[C@H]12[C@@H](CCN1CCC[C@@H]2N)OC(=O)C</t>
  </si>
  <si>
    <t>1.0000000,0.7367321</t>
  </si>
  <si>
    <t>Multiple losses,nan,nan</t>
  </si>
  <si>
    <t>http://ms2lda.org/motifdb/motif/150965,nan,nan</t>
  </si>
  <si>
    <t>SN00160770,SN00307015,SN00346982,SN00396230,FDB015602,SN00352655,SN00346859,SN00307944,SN00306913,FDB006131</t>
  </si>
  <si>
    <t>1.0000000,0.9764566,0.9400246,0.9380313,0.9057086,0.8864552,0.8652485,0.8295516,0.8247356,0.8246684</t>
  </si>
  <si>
    <t>CC(=C)[C@@H]1CCC(=CC1)OC(=O)C,C(=O)(C/C=C/C=C/C=C\CC)OC,C1(=CC[C@H](CC1)C(=C)C)C(=O)OC,C(=O)(/C=C\C=C\C=C/CCC)OC,CC1(C)C2CC1C(COC=O)=CC2,C1(=C[C@H](OC1=O)C)/C=C\CCCC,C1(=O)O[C@@H](CC1)CC/C=C/CC=C,[C@@H]1(/C(=C/C(=O)O)/C)CCC(=CC1)C,C1(=C[C@@H](C(=CC1(C)C)C)OC)C=O,[H][C@@]1(CC=C(C)[C@@]([H])(C1)OC=O)C(C)=C</t>
  </si>
  <si>
    <t>SN00069128,SN00075601,SN00285241,SN00026540,SN00360350,CHEBI:5178,SN00118713</t>
  </si>
  <si>
    <t>1.0000000,0.5627446,0.4288442,0.4229363,0.3236349,0.3222754,0.3213984</t>
  </si>
  <si>
    <t>COC(=O)CCCCC(=O)OC[C@@H]1CCC[N@@H+]2[C@@H]1CCCC2,CCOC(=O)C(C[C@@H]1CCC[N@@H+]2[C@@H]1CCCC2)C(=O)OCC,[C@@]123[C@H]4[C@@](CC[C@H]2Nc2c1cccc2OC)(CCCN4CC3)CC,COCC(=O)NC[C@H]1C[C@@H]2CC[N@H+]1C[C@@H]2CN1CCOCC1,[C@@H]1([C@@H]2N(CCCC2)C)CN(C(=O)/C=C\c2ccccc2)CCC1,C[C@@H]1CC[C@H](CC1=O)C(C)(C)NCCc1c[nH]c2ccccc12,CCCC(CCC)C(=O)Nc1c(c(nc2c1cccc2)CC)C</t>
  </si>
  <si>
    <t>SN00284750,SN00175771,SN00291278,SN00244726,SN00319324,SN00333801,SN00249141,SN00390896,SN00143636,SN00374734</t>
  </si>
  <si>
    <t>1.0000000,0.9680877,0.9409403,0.9368852,0.9315967,0.9265671,0.9062537,0.8189258,0.8155013,0.8038997</t>
  </si>
  <si>
    <t>[C@@]123[C@]4(C2)[C@H]([C@@]([C@H](C[C@@H]4O)O)(C(=O)OC)C)CC[C@H]1[C@]1([C@](CC3)([C@H](CC1)[C@@H](CC[C@@H](C(=C)C)O)CO)C)C,CC[C@@H](CCO)/C=C/C(=O)CCc1cc(c(c(c1)OC1CCCC1)O)C[C@H](CCC[NH+]=C(N)N)COC,[C@]12([C@@H]3[C@]([C@]4(C(=CC3)[C@H]3[C@](CC4)(C(=O)OC)CCC(C3)(C)C)C)(CC[C@H]1[C@@]([C@H]([C@@H]([C@@H]2O)O)O)(CO)C)C)C,[C@@]12([C@]3(C(=CC[C@@H]1[C@@]1([C@@H]([C@@]([C@H]([C@H](C1)O)O)(CO)C)[C@H](C2)O)C)[C@H]1[C@@](C(=O)OC)(CC3)CCC(C1)(C)C)C)C,[C@]12([C@@H]([C@@]3([C@@H](C[C@H]2O)C(C(=O)CC3)(C)C)C)CC[C@@]2(C1=CC[C@H]2[C@H]1[C@@H](O[C@H](C1)[C@@H](C(O)(C)C)O)OC)C)C,[C@@]12([C@]3(C(=CC[C@@H]1[C@@]1([C@@H](CC2)[C@]([C@H](CC1)O)(CO)C)C)[C@H]1[C@@](CC3)([C@@H]([C@@H]([C@](C1)(C(=O)OC)C)O)O)C)C)C,[C@@]12([C@]3([C@@H]([C@@]4([C@@H](CC3)[C@@]([C@H]([C@@H](C4)O)O)(CO)C)C)[C@@H](C=C1[C@@H]1[C@](CC2)(C(=O)O)CC[C@H]([C@@H]1C)C)OC)C)C,C12=CC[C@@H]3[C@@]4([C@@H]([C@@]([C@H]([C@@H](C4)O)O)(CO)C)CC[C@]3([C@@]1(CC[C@@]1([C@H]2[C@@]([C@@H](CC1)C)(O)C)C(=O)OC)C)C)C,C[C@@H]1CC[C@@]2(CC[C@@]3(C(=CC[C@H]4[C@]3(CC[C@@H]3[C@@]4(CC[C@@H](C3(CO)CO)O)C)C)[C@H]2[C@]1(C)O)C)C(=O)OC,[C@@]123[C@H](C([C@@H](C(=C([C@@H]1O)CCCCCCCC(=O)CCCCCCCCO)C(=O)O)C2)(C)C)CC[C@@H]3C=O</t>
  </si>
  <si>
    <t>SN00119938,SN00121153,SN00119807,SN00119946,SN00136899,CHEBI:76351,CHEBI:33084,CHEBI:36007</t>
  </si>
  <si>
    <t>0,0,0,0,0,0,0,0</t>
  </si>
  <si>
    <t>C=C(c1ccccc1)c1ccccc1,c1ccc(cc1)[C@H]1Cc2c1cccc2,c1ccc2c(c1)Cc1ccccc1C2,c1ccc2c(c1)CCc1c2cccc1,c1cc2c(ccc3c2CC3)c2c1CC2,C[Si](C)(C)OCc1ccccc1,c1cccc2=c(cc1)cccccc2,c1ccc(cc1)/C=C/c1ccccc1</t>
  </si>
  <si>
    <t>CHEBI:8916,CHEBI:91226,CHEBI:79554,SN00351862,SN00239804,SN00276843,SN00042697,SN00400466,CHEBI:114178,SN00032556</t>
  </si>
  <si>
    <t>1.0000000,0.9784624,0.8037699,0.6917218,0.6706112,0.6659693,0.6383226,0.6348997,0.5701785,0.5698689</t>
  </si>
  <si>
    <t>COc1ccc(cc1OC)C(=O)CC1CCCN1,CS(=O)CCCCCCCCC(C(=O)O)N,COc1ccc(cc1)C(=O)CCN1CCOCC1,[C@@]12(C3=CC(=O)OC[C@H]3CCN1)C[C@H](C=CC2)OC,c12c3c(c(cc1CCN([C@H]2C)CC)OC)OCO3,c1(C(=O)C[C@@H]2NCCCC2)cc(c(cc1)O)OC,COC[C@@H]1CCCN1C(=O)c1ccccc1OC,c1(C(=O)C[C@H]2N(CCC2)C)cc(c(cc1)O)OC,CCCN1CCO[C@@H]2c3cc(ccc3OC[C@@H]12)O,CC(C)[N@H+]1CC[C@@H](C1)c1nc2cc(ccc2o1)F</t>
  </si>
  <si>
    <t>SN00134004,SN00125466,SN00125602,SN00125467,SN00010598,SN00118103</t>
  </si>
  <si>
    <t>1.0000000,0.7219599,0.7213924,0.7213924,0.6211973,0.1570980</t>
  </si>
  <si>
    <t>CC1(CC(=C(/C=N/C)C(=O)C1)[O-])C,COc1ccc2c(c1O)C[NH2+]CC2,COc1cc2c(cc1O)C[NH2+]CC2,COc1cc2c(cc1O)CC[NH2+]C2,C[C@@H]1c2cc(c(cc2CC[NH2+]1)O)O,COC(=O)C[C@H](c1ccccc1)[NH3+]</t>
  </si>
  <si>
    <t>SN00307015,SN00160770,SN00396230,SN00346982,FDB015602,SN00346859,SN00371157,FDB006131,SN00295750,SN00362750</t>
  </si>
  <si>
    <t>1.0000000,0.9875738,0.9332508,0.9284336,0.8892002,0.8742823,0.8277222,0.8228005,0.8225156,0.8209054</t>
  </si>
  <si>
    <t>C(=O)(C/C=C/C=C/C=C\CC)OC,CC(=C)[C@@H]1CCC(=CC1)OC(=O)C,C(=O)(/C=C\C=C\C=C/CCC)OC,C1(=CC[C@H](CC1)C(=C)C)C(=O)OC,CC1(C)C2CC1C(COC=O)=CC2,C1(=O)O[C@@H](CC1)CC/C=C/CC=C,c1(ccc(cc1)O)CCC[C@@H](O)C,[H][C@@]1(CC=C(C)[C@@]([H])(C1)OC=O)C(C)=C,c1(ccc(cc1)OC)CC[C@@H](O)C,C(c1cc(c(cc1)C)OC)(O)(C)C</t>
  </si>
  <si>
    <t>Loss possibly indicative of carboxylic acid group with 1-carbon attached.</t>
  </si>
  <si>
    <t>http://ms2lda.org/motifdb/motif/151019</t>
  </si>
  <si>
    <t>SN00010598,SN00134004,SN00125602,SN00125467,SN00125466,SN00118103,SN00304209,SN00160052</t>
  </si>
  <si>
    <t>1.0000000,0.9915023,0.8159169,0.8159169,0.8033006,0.1594272,0.0000000,0.0000000</t>
  </si>
  <si>
    <t>C[C@@H]1c2cc(c(cc2CC[NH2+]1)O)O,CC1(CC(=C(/C=N/C)C(=O)C1)[O-])C,COc1cc2c(cc1O)C[NH2+]CC2,COc1cc2c(cc1O)CC[NH2+]C2,COc1ccc2c(c1O)C[NH2+]CC2,COC(=O)C[C@H](c1ccccc1)[NH3+],[C@@]([C@H]([C@H](O)CO)O)([C@@H](O)C)(O)C,C(CO)[C@H]([C@@H]([C@H](CCO)O)O)O</t>
  </si>
  <si>
    <t>1.0000000,0.4779155,0.4759602,0.0264745,0.0000000</t>
  </si>
  <si>
    <t>nan,nan,nan</t>
  </si>
  <si>
    <t>DB00986,SN00175586,FDB001071,CHEBI:107390,SN00340328,CHEBI:78950,CHEBI:79138,SN00047798,SN00057018,SN00145518</t>
  </si>
  <si>
    <t>1.00000000,0.80459165,0.78333391,0.65334681,0.60022037,0.60022037,0.60022037,0.58720750,0.56977074,0.56977074</t>
  </si>
  <si>
    <t>C[N+]1(CCC(C1)OC(=O)C(C2CCCC2)(C3=CC=CC=C3)O)C,CCCCc1ccc(o1)CCc1ccc(c(c1)OCC[NH2+]C)O,CC(CCOC1OC(CO)C(O)C(O)C1O)CCC=C(C)C,CC1CCc2c(C1)cn(CC(=NCCCN1CCCC1=O)O)n2,C(=O)(O)CCCCC[C@H]([C@H](O)CCCCCCCC(=O)O)O,C[C@H](CCCCCCCC(=O)O)O[C@H]1[C@@H](C[C@H]([C@H](C)O1)O)O,C[C@H]1[C@@H](C[C@H]([C@H](OCCCCCCCCCC(=O)O)O1)O)O,CC[N@+]1([C@@H]2CC[C@H]1C[C@H](C2)OC(=O)[C@H](CO)c1ccccc1)C,Cc1cc2c(cc1O)c(cc(=O)o2)C[NH+](CC(C)C)CC(C)C,Cc1c(ccc2c1oc(=O)cc2C[NH+](CC(C)C)CC(C)C)O</t>
  </si>
  <si>
    <t>CHEBI:123192,CHEBI:114904,CHEBI:105200,DB06918,DB06923,DB08184,DB00751,SN00054365,CHEBI:121106,CHEBI:123194</t>
  </si>
  <si>
    <t>1.0000000,0.8410358,0.7675050,0.7078195,0.7078195,0.7078195,0.6685846,0.6477876,0.5657349,0.5436221</t>
  </si>
  <si>
    <t>C1CCC(=NCC1)Nc1nc2CCCCc2s1,Cc1ccc(cc1)c1cc(N)n(c2ccccc2)n1,CC1=Nc2ccccc2NC(=N)C1c1ccccc1,CC1=CC=CC=C1C2=CC3=C(N2)C=C(C=C3)C(=N)N,CC1=CC=CC(=C1)C2=CC3=C(N2)C=CC(=C3)C(=N)N,CC1=CC=CC=C1C2=CC3=C(N2)C=CC(=C3)C(=N)N,C1C2C3=CC=CC=C3CC4=CC=CC=C4N2C(=N1)N,CCNC(=S)n1c2c(c(n1)C)[C@H]1[C@@H](C2)C1(C)C,CC(C)P(=O)(Cc1cccc(c1)C#N)C(C)C,CCc1ccc(cc1)NC1=NC(=N)c2ccccc12</t>
  </si>
  <si>
    <t>SN00119751,CHEBI:74111,SN00074841,CCMSLIB00000081555,CCMSLIB00000080311,SN00120050,SN00134130,SN00128111,SN00131367,SN00135362</t>
  </si>
  <si>
    <t>1.0000000,0.1239057,0.1025990,0.0000000,0.0000000,0.0000000,0.0000000,0.0000000,0.0000000,0.0000000</t>
  </si>
  <si>
    <t>Cc1c(c(c(c(c1C)C)CCl)C)C,C(CCN)CC(C(F)F)(C(=O)O)N,Cc1c(nc(=O)n(n1)[C@H]1CCCO1)N,FC1=CC(N)=CC=C1N2CCOCC2,CCc1nccc2c3ccccc3[nH]c12,c1cc2c(cc1C[NH2+]CCO)OCO2,Cc1ccc(cc1)/N=N/c1ccccc1,c1ccc2c(c1)[C@H]1[C@H]3[C@@H]2C2([C@@H]1N=N3)CC2,c1ccc(cc1)/C=N/Nc1ccccc1,c1ccc(cc1)/C=C/c1ccc(nc1)N</t>
  </si>
  <si>
    <t>FDB022877,FDB000455,SN00093874,SN00093137,CHEBI:32773,CHEBI:58726,CHEBI:19960,CHEBI:32777,FDB000453,FDB029361</t>
  </si>
  <si>
    <t>1.00000000,0.99790713,0.81547195,0.81547195,0.51371080,0.48223385,0.35022128,0.30549695,0.16405730,0.13800478</t>
  </si>
  <si>
    <t>[H]N1C2=C(N(C([H])=N2)C([H])([H])[H])C(=O)N(C1=O)C([H])([H])[H],CN1C=NC2=C1C(=O)NC(=O)N2C,CC(C)Oc1ccc(cn1)C(=O)[O-],CC(C)Oc1c(cccn1)C(=O)[O-],c1cc(ccc1C[C@H](C(=O)O)N)[O-],c1ccc(cc1)C[C@@H](C(=O)[O-])NO,c1cc(ccc1C(CC(=O)O)N)[O-],C1=CC(=O)C=C[C]1C[C@H](C(=O)O)N,CN1C2=C(NC=N2)C(=O)N(C)C1=O,[H]OC1=C([H])C2=C(C([H])=C1[O])C([H])(O[H])C([H])([H])N2C([H])([H])[H]</t>
  </si>
  <si>
    <t>FDB013990,SN00291243,SN00250929,SN00357902,HMDB0133093,SN00274789,SN00324479,SN00239816,SN00005340,SN00288500</t>
  </si>
  <si>
    <t>1.0000000,0.9631191,0.9489481,0.9318682,0.9287656,0.9219242,0.9041642,0.9012457,0.8560113,0.8301166</t>
  </si>
  <si>
    <t>COC(=O)\C=C\C(\C)=C/C=C/C(/C)=C/C=C/C=C(\C)/C=C/C=C(\C)/C=C/C(O)=O,[C@@]123[C@H]4C5=C(/C(=C/CCCC)/OC5=O)CC[C@H]4[C@H](C=C1C(=O)O/C/2=C\CCC)CC3,[C@@H]1(c2c(c(c(cc2O)O)C(=O)CCc2ccccc2)O)[C@@H](C(C)C)CCC(=C1)C,[C@@]12([C@H](C(=CCC2)COC(=O)/C=C/c2ccccc2)C[C@@H](CC1)C(=C)C(=O)OC)C,CC(C)=CCCC(C)=CCC1=C(O)C(C(=O)CCC2=CC=CC=C2)=C(O)C=C1O,c1(c(c(cc(c1C/C=C(/CCC=C(C)C)\C)O)CCc1ccccc1)C(=O)O)O,c12c(c3c(c(c1C=CC(O2)(C)C)OC)ccc(=O)o3)[C@@](CCC=C(C)C)(C=C)C,c12c(c(c(cc1O)CCCc1c(cc(cc1)O)O)CC=C(C)C)C=CC(O2)(C)C,Cc1cc(c(c2c1CC[C@@H]([C@H]2O)[C@H](C)C(=O)NC1CC1)C)OCc1cccnc1,c1(c(c(c(c(c1)O)O)CC=C(C)C)CC=C(C)C)[C@@H]1Oc2c(CC1)ccc(c2)O</t>
  </si>
  <si>
    <t>CHEBI:8916,SN00351862,SN00276843,SN00239804,DB07887,CHEBI:79554,SN00038475,CHEBI:121106,CHEBI:123192,SN00400466</t>
  </si>
  <si>
    <t>1.0000000,0.7349282,0.7272903,0.5495299,0.5368400,0.5110892,0.4931373,0.4791178,0.4717166,0.4605111</t>
  </si>
  <si>
    <t>COc1ccc(cc1OC)C(=O)CC1CCCN1,[C@@]12(C3=CC(=O)OC[C@H]3CCN1)C[C@H](C=CC2)OC,c1(C(=O)C[C@@H]2NCCCC2)cc(c(cc1)O)OC,c12c3c(c(cc1CCN([C@H]2C)CC)OC)OCO3,B1(OCC(O1)CO)C2=CC=C(C=C2)CN=C(N)N,COc1ccc(cc1)C(=O)CCN1CCOCC1,CC(=CCc1cc(ccc1O)C[C@H](C(=O)[O-])[NH3+])C,CC(C)P(=O)(Cc1cccc(c1)C#N)C(C)C,C1CCC(=NCC1)Nc1nc2CCCCc2s1,c1(C(=O)C[C@H]2N(CCC2)C)cc(c(cc1)O)OC</t>
  </si>
  <si>
    <t>Fragment ions indicative for alkylamine substructure C5H10N (in beer often pipecolic acid [pipecolate])</t>
  </si>
  <si>
    <t>http://ms2lda.org/motifdb/motif/151024</t>
  </si>
  <si>
    <t>CHEBI:8916,CHEBI:123192,SN00054365,SN00351862,SN00239804,SN00276843,SN00400466,SN00274556,CHEBI:79554,CHEBI:114178</t>
  </si>
  <si>
    <t>1.0000000,0.9185202,0.7542281,0.6679669,0.6186262,0.5876386,0.5628357,0.5492166,0.5430572,0.5033872</t>
  </si>
  <si>
    <t>COc1ccc(cc1OC)C(=O)CC1CCCN1,C1CCC(=NCC1)Nc1nc2CCCCc2s1,CCNC(=S)n1c2c(c(n1)C)[C@H]1[C@@H](C2)C1(C)C,[C@@]12(C3=CC(=O)OC[C@H]3CCN1)C[C@H](C=CC2)OC,c12c3c(c(cc1CCN([C@H]2C)CC)OC)OCO3,c1(C(=O)C[C@@H]2NCCCC2)cc(c(cc1)O)OC,c1(C(=O)C[C@H]2N(CCC2)C)cc(c(cc1)O)OC,[C@]123[C@@H]4N([C@@H](C2)[C@H](CC1=CC(=O)O3)OC)CCCC4,COc1ccc(cc1)C(=O)CCN1CCOCC1,CCCN1CCO[C@@H]2c3cc(ccc3OC[C@@H]12)O</t>
  </si>
  <si>
    <t>SN00120148,CHEBI:51128,CHEBI:85515,CHEBI:71287,CHEBI:78348,FDB011625,FDB018366</t>
  </si>
  <si>
    <t>0,0,0,0,0,0,0</t>
  </si>
  <si>
    <t>Cc1cc(ccc1C(=O)[O-])[N+](=O)[O-],CC(=NCCCS(=O)(=O)O)[O-],c1c(nc2c(c(nc(n2)O)O)n1)O,c1cc(c(cc1CC=O)N(=O)=O)[O-],c1cc(ccc1CC(=O)[O-])N(=O)=O,CC1(O)CSC(C)(O)CS1,CCOC(=O)C(C)SSC</t>
  </si>
  <si>
    <t>SN00120135,SN00349781,SN00240975,SN00213046,SN00302264,SN00286536,CHEBI:17922,CHEBI:16824,CHEBI:50255,CHEBI:18004</t>
  </si>
  <si>
    <t>0,0,0,0,0,0,0,0,0,0</t>
  </si>
  <si>
    <t>c1cc2cccc3c2c(c1)C=CC3=O,[C@@H]([C@@H]([C@H](O)CO)O)(C(=O)OC)O,[C@]1([C@@H]([C@H](O[C@@H]1O)CO)O)(CO)O,C(C(=O)C(CO)O)(C(CO)O)O,[C@@](C(=O)O)(C[C@@H](O)CO)(O)CO,[C@@]1([C@H]([C@@H](OC[C@@H]1O)O)O)(CO)O,c1ccc2c(c1)c1ccccc1C2=O,C[C@H]([C@@H]([C@@H]([C@H](C(=O)O)O)O)O)O,C([C@H]([C@@H]1[C@H]([C@H]([C@@H](O)O1)O)O)O)O,C([C@H]([C@H]([C@@](C=O)(CO)O)O)O)O</t>
  </si>
  <si>
    <t>SN00104168,DB01445,CHEBI:8613,CHEBI:189635,CHEBI:125422,CHEBI:126440,SN00118735,CHEBI:3474,CHEBI:120669,SN00047392</t>
  </si>
  <si>
    <t>1.0000000,0.9628546,0.9627765,0.8254177,0.8238393,0.7855286,0.4885859,0.4861178,0.3877851,0.1484440</t>
  </si>
  <si>
    <t>CC(C)C[C@@H]1Nc2ccccc2C(=O)N1,CN(C)CCC1=CNC2=C1C=C(C=C2)O,CN(C)CCc1c[nH]c2cccc(c12)O,CNCCc1c[nH]c2ccc(cc12)OC,CC(Cc1c[nH]c2ccc(cc12)OC)N,CN1[C@@H]2CNc3ccccc3[C@@H]2[C@@H]1CO,CCC(=O)NN1c2ccccc2C[C@H]1C,CN1CC2CC(C1)c1cccc(=O)n1C2,Cc1ccc(cc1)CN1CCCN=C1O,Cc1c2c(n(n1)C(=O)C)C[C@@H]1[C@H]2C1(C)C</t>
  </si>
  <si>
    <t>FDB011745,FDB011234,SN00282536,SN00300227,SN00331355,FDB018558,FDB019656,CCMSLIB00004699979,SN00357460,CCMSLIB00000579076</t>
  </si>
  <si>
    <t>1.0000000,0.9602299,0.8803229,0.8769734,0.8740247,0.8629026,0.8629026,0.8119671,0.7990775,0.7844910</t>
  </si>
  <si>
    <t>C\C(CO)=C/CCC(C)(O)C(O)CO,CC(C)(O)C(O)CCC(=C)C(O)CO,[C@]1([C@@H]([C@@H]([C@@H](C[C@@H]1O)C(C)C)O)O)(O)C,[C@@]1([C@H]([C@H]([C@@H]([C@@H](C1)O)C(C)C)O)O)(O)C,[C@]1([C@@H]([C@H]([C@](CC1)(O)C)O)O)(C(C)C)O,CC1C(O)CC(CC1O)C(C)(O)CO,CC(O)(CO)C1CCC(C)(O)C(O)C1,CCCCCC(O)CC(O)CC(=O)O,[C@H]1([C@H](C[C@](C[C@H]1O)(O)CCCC)O)O,OCCOCC(CCCC)CC(=O)O</t>
  </si>
  <si>
    <t>0,0</t>
  </si>
  <si>
    <t>1.0000000,0.7096275</t>
  </si>
  <si>
    <t>Creatinine related Mass2Motif,Fragment ions indicative for alkylamine substructure C5H10N (in beer often pipecolic acid [pipecolate]),nitrogen containing substructure [C5H12N] (in beer related to Leucine)</t>
  </si>
  <si>
    <t>http://ms2lda.org/motifdb/motif/150956,http://ms2lda.org/motifdb/motif/151024,http://ms2lda.org/motifdb/motif/151029</t>
  </si>
  <si>
    <t>FDB011234,FDB011745,CCMSLIB00004699979,SN00331355,SN00282536,SN00300227,FDB018558,FDB019656,SN00357460,FDB013772</t>
  </si>
  <si>
    <t>1.0000000,0.9861694,0.8682200,0.8513587,0.8473213,0.8473213,0.8418836,0.8418836,0.7794726,0.7674578</t>
  </si>
  <si>
    <t>CC(C)(O)C(O)CCC(=C)C(O)CO,C\C(CO)=C/CCC(C)(O)C(O)CO,CCCCCC(O)CC(O)CC(=O)O,[C@]1([C@@H]([C@H]([C@](CC1)(O)C)O)O)(C(C)C)O,[C@]1([C@@H]([C@@H]([C@@H](C[C@@H]1O)C(C)C)O)O)(O)C,[C@@]1([C@H]([C@H]([C@@H]([C@@H](C1)O)C(C)C)O)O)(O)C,CC1C(O)CC(CC1O)C(C)(O)CO,CC(O)(CO)C1CCC(C)(O)C(O)C1,[C@H]1([C@H](C[C@](C[C@H]1O)(O)CCCC)O)O,C\C(C(O)CO)=C/CC(O)C(C)(C)O</t>
  </si>
  <si>
    <t>FDB000532,SN00363028,CHEBI:52604,SN00120135,SN00135737,SN00133841,SN00117611,CHEBI:17922,CHEBI:80617,CHEBI:89884</t>
  </si>
  <si>
    <t>1.0000000,0.1900663,0.1556535,0.0000000,0.0000000,0.0000000,0.0000000,0.0000000,0.0000000,0.0000000</t>
  </si>
  <si>
    <t>CS(=N)(=O)CCC(N)C(O)=O,C1(=C(C(=O)C=C(C1=O)N)N)C(=O)C,c1ccc(c(c1)C(=NN=CO)O)O,c1cc2cccc3c2c(c1)C=CC3=O,CC(C)C(=O)P(=O)(OC)OC,CC(=O)Nc1ccc(cc1)[N+](=O)[O-],CC(=O)Nc1cccc(c1)[N+](=O)[O-],c1ccc2c(c1)c1ccccc1C2=O,c1cnccc1C(=O)NCC(=O)O,c1ccnc(c1)C(=NCC(=O)O)O</t>
  </si>
  <si>
    <t>1.0000000,0.7219646,0.7219646,0.7219646,0.7219646,0.6778180,0.6778180,0.6778180,0.6778180,0.6778180</t>
  </si>
  <si>
    <t>1.0000000,0.5860093,0.0000000</t>
  </si>
  <si>
    <t>1.0000000,0.7745534,0.7491382,0.7403987,0.7186538,0.7044287,0.7025619,0.7025619,0.6925372,0.6777875</t>
  </si>
  <si>
    <t>SN00018185,SN00021978,SN00027834,SN00166015,SN00028118,SN00031881,SN00016947,CHEBI:128925,SN00028093,SN00028089</t>
  </si>
  <si>
    <t>1.0000000,0.9942958,0.9744453,0.9678629,0.9326767,0.9156339,0.9091664,0.8818306,0.8374430,0.8365849</t>
  </si>
  <si>
    <t>CN(Cc1cc(no1)C[C@H]1C[NH2+]CC[C@H]1CC(=O)NC1CCCCC1)c1ccccc1,CCCCc1cc(no1)C[C@H]1C[NH2+]CC[C@H]1CC(=O)N1CCN(CC1)c1ccccc1,CC1=C[C@H]([C@@H](C[C@H]1CC(=O)NCc1cccnc1)C(C)C)CNC(=O)C1CCCCC1,CCCCCC/C=C\CCC[C@H]1C[C@H]([C@@H](C=C1)Cc1ccccc1)[C@@H]([C@H](C)O)C(=O)[O-],Cc1ccc(cc1)c1nnc(o1)C[C@@H]1C[C@H]([C@@H](C=C1C)C[NH2+]CCNC(=O)C)C(C)C,C[N@H+]1[C@@H]2CCN([C@@H]2C(=O)NC[C@@H]1CCC(=O)N1CCc2c1cccc2)C1CCCCC1,CC(C)NC(=O)NC[C@H]1C[C@@H]2CC[N@H+]1C[C@@H]2c1cc(nn1C)c1ccc(cc1)N(C)C,CN(C)CC#Cc1ccc(cc1)[C@@H]1[C@H]2CN(CCCCN2[C@H]1CO)CC1CCOCC1,CC1=C[C@H]([C@@H](C[C@H]1Cc1nnc(o1)c1cccnc1)C(C)C)C[N@H+]1CCC[C@@H]1COC,CC1=C[C@H]([C@@H](C[C@H]1Cc1nnc(o1)c1cccnc1)C(C)C)C[N@H+]1CC[C@@H](CC1)CO</t>
  </si>
  <si>
    <t>FDB011234,CCMSLIB00000579076,FDB011745,FDB018558,FDB019656,CHEBI:79228,SN00282536,SN00300227,SN00331355,SN00357460</t>
  </si>
  <si>
    <t>1.0000000,0.9030247,0.8944377,0.8588781,0.8588781,0.8455410,0.8374736,0.8308266,0.8249750,0.7497044</t>
  </si>
  <si>
    <t>CC(C)(O)C(O)CCC(=C)C(O)CO,OCCOCC(CCCC)CC(=O)O,C\C(CO)=C/CCC(C)(O)C(O)CO,CC1C(O)CC(CC1O)C(C)(O)CO,CC(O)(CO)C1CCC(C)(O)C(O)C1,C[C@H](CCCCC[C@H](CC(=O)O)O)O,[C@]1([C@@H]([C@@H]([C@@H](C[C@@H]1O)C(C)C)O)O)(O)C,[C@@]1([C@H]([C@H]([C@@H]([C@@H](C1)O)C(C)C)O)O)(O)C,[C@]1([C@@H]([C@H]([C@](CC1)(O)C)O)O)(C(C)C)O,[C@H]1([C@H](C[C@](C[C@H]1O)(O)CCCC)O)O</t>
  </si>
  <si>
    <t>CHEBI:15960,SN00104168,SN00351943,CHEBI:126440,CHEBI:3474,CHEBI:8613,DB01445,FDB001492,CHEBI:189635,CHEBI:125422</t>
  </si>
  <si>
    <t>1.0000000,0.3668550,0.3663123,0.3616565,0.2799831,0.2733701,0.2733701,0.2481041,0.1802716,0.1802716</t>
  </si>
  <si>
    <t>CC(=O)O[C@H](CC(=O)O)C[N+](C)(C)C,CC(C)C[C@@H]1Nc2ccccc2C(=O)N1,c12c(n(cnc1ncn2)CC=C(C)C)N,CN1[C@@H]2CNc3ccccc3[C@@H]2[C@@H]1CO,CN1CC2CC(C1)c1cccc(=O)n1C2,CN(C)CCc1c[nH]c2cccc(c12)O,CN(C)CCC1=CNC2=C1C=C(C=C2)O,N[C@@H](CC(O)CCN=C(N)N)C(O)=O,CNCCc1c[nH]c2ccc(cc12)OC,CC(Cc1c[nH]c2ccc(cc12)OC)N</t>
  </si>
  <si>
    <t>SN00013239,CHEBI:114852,SN00023542,SN00019949,SN00013165,SN00125971,SN00074831,DB04884,FDB017411,SN00137641</t>
  </si>
  <si>
    <t>1.0000000,0.8193542,0.6279979,0.6226878,0.5683328,0.5437852,0.4009094,0.3191680,0.2814816,0.2343906</t>
  </si>
  <si>
    <t>CO[C@@H]1CO[C@H]2[C@@H]1OC[C@@H]2Nc1nccc(n1)C1CCCC1,Cc1c(C#N)c(=O)n(CCCO)c(c1CN1CCCCC1)O,Cn1cnc2c1CN([C@@H](C2)C(=O)OC)C(=O)C1CCCCC1,CCCCCc1cc(c(c(c1C(=O)[O-])O)CC=C(C)C)OC,C=CCN1C(=O)[C@@H]2CN(CCN2C1=O)C(=O)C1CCCCC1,c1ccc(cc1)C/C=C/1\CCCC[C@H]1C(=O)Nc1ccccc1,CC(C)OCCCNc1c2cc(c(cc2ncn1)OC)OC,CN(C)C(CCOC1=CC=CC2=CC=CC=C21)C3=CC=CC=C3,OC(C#CCN1CCCCC1)(C1=CC=CC=C1)C1=CC=CC=C1,C[C@@]12C[C@@H]([C@@](c3c1cccc3)(c1c2cccc1)C)C(=O)N(C)C</t>
  </si>
  <si>
    <t>Creatinine related Mass2Motif</t>
  </si>
  <si>
    <t>http://ms2lda.org/motifdb/motif/150956</t>
  </si>
  <si>
    <t>SN00104168,CHEBI:109280,SN00351943,SN00047392,CHEBI:3474,CHEBI:189635,CHEBI:125422,CHEBI:120669,SN00117669,CHEBI:8613</t>
  </si>
  <si>
    <t>1.00000000,0.56156994,0.51678241,0.48482418,0.46204389,0.36316954,0.36316954,0.36000501,0.35306579,0.33503361</t>
  </si>
  <si>
    <t>CC(C)C[C@@H]1Nc2ccccc2C(=O)N1,Cc1cccc(c1)NN=C(C1CCC1)O,c12c(n(cnc1ncn2)CC=C(C)C)N,Cc1c2c(n(n1)C(=O)C)C[C@@H]1[C@H]2C1(C)C,CN1CC2CC(C1)c1cccc(=O)n1C2,CNCCc1c[nH]c2ccc(cc12)OC,CC(Cc1c[nH]c2ccc(cc12)OC)N,Cc1ccc(cc1)CN1CCCN=C1O,Cc1cc(c(c(c1)C)N1CCC(=O)N1)C,CN(C)CCc1c[nH]c2cccc(c12)O</t>
  </si>
  <si>
    <t>SN00370557,SN00231619,SN00231512,FDB031416,SN00280797,SN00071277,SN00064141,DB07734,CHEBI:93173,SN00024868</t>
  </si>
  <si>
    <t>1.00000000,0.94872186,0.94547409,0.87484873,0.81754207,0.74309239,0.74309239,0.73272857,0.70275481,0.65794081</t>
  </si>
  <si>
    <t>C12=[N+](c3c([C@H]([C@H]1C[C@@H](C(O2)(C)C)O)OC)cc(cc3)O)C,c12c(c3c([n-]2)cccc3)cc[n+]2c1C[C@H](CC2)[C@H](CO)C=C,c12c3[n+](C/C(=C\C)/[C@H](C3)CCO)ccc1c1c([n-]2)cccc1,CC=C1CN2C3CC4=C(NC5=CC=CC=C45)C2CC1C3C=O,[C@]12(c3c([C@H]4C[C@@H]1N(CC2)C/C/4=C/C)cnc1c3cccc1)O,CC(C)C[C@H](C(=O)[O-])NC(=O)c1ccc(cc1)OC(C)C,CCCOc1ccc(cc1)C(=O)N[C@H](CC(C)C)C(=O)[O-],C1CN(CCC1NC(=O)CCCS)CC2=CC=CC=C2,CC(=NCCc1c2ccccc2[nH]c1Cc1ccccc1)O,c1ccc(cc1)O[C@@H]1[C@H]([C@@H]([C@H]2CO[C@@H]1O2)[NH2+]CC1CC1)O</t>
  </si>
  <si>
    <t>SN00367673,SN00047295,SN00067793,DB01170,SN00231615,SN00072511,SN00142862</t>
  </si>
  <si>
    <t>1.00000000,0.79346064,0.28690141,0.22687596,0.17443165,0.09922241,0.00000000</t>
  </si>
  <si>
    <t>[C@]12([C@@H](C[N+](C[C@@H]1C)(C)C)[C@@H](CC2)C)O,CC[C@@]1(C[C@]2(CCC[NH2+]C2)CCO1)C,C[N@+]12CCCC[C@@H]1[C@@H](CCC2)CCO,C1CCCN(CCC1)CCN=C(N)N,C(=N)(NCC=C(C)C)NCCCCN,CC[N@+]12CCCC[C@@H]1[C@@H](CCC2)CO,C1/C=N/CC[NH2+]CC/C=N\CC[NH2+]C1</t>
  </si>
  <si>
    <t>SN00044093,SN00244909,SN00385098,SN00294675,SN00010300,DB06941,SN00018697,CHEBI:112848,SN00315566,SN00329415</t>
  </si>
  <si>
    <t>1.0000000,0.9158666,0.8582252,0.8581922,0.8421217,0.8134020,0.7461966,0.7252435,0.6474294,0.6225303</t>
  </si>
  <si>
    <t>Cc1nc(c2c(n1)oc(n2)C)N[C@H](CC(C)C)C(=O)[O-],[C@@H]1([C@@H](OC(=O)C1)[C@H](/C=C/C)O)Nc1ccc(cc1)CO,[N+](=O)(c1ccc(C(=O)O[C@@H](CCC=C(C)C)C)cc1)[O-],c12c(C(=O)C(C2)(C)C)cc(c(c1C)CCO[N+](=O)[O-])C,CC(=O)N[C@H]1CO[C@H]2[C@@H]1OC[C@H]2OCc1ccccc1,CN1CCN(CC1)C2=CC=CC=C2CN=NC(=S)N,Cc1nc(on1)[C@@H]1C[C@@H](C[N@@H+]1C)NC(=O)c1ccco1,C1CCN(CC1)c1c2ccccc2n2c(c(C#N)cn2)n1,N1([C@@H]2[C@@H]([C@@H]([C@H]1C[C@H](C2)OC(=O)c1ccccc1)O)O)C,[C@@H]1([C@H]2N([C@@H]([C@H]1O)C[C@H](C2)O)C)OC(=O)c1ccccc1</t>
  </si>
  <si>
    <t>Creatinine related Mass2Motif,Fragment ions indicative for alkylamine substructure C5H10N (in beer often pipecolic acid [pipecolate]),nan</t>
  </si>
  <si>
    <t>http://ms2lda.org/motifdb/motif/150956,http://ms2lda.org/motifdb/motif/151024,nan</t>
  </si>
  <si>
    <t>FDB011234,FDB013772,CCMSLIB00004699979,CCMSLIB00000579076,FDB011745,SN00282536,SN00300227,FDB019656,CHEBI:79272,CHEBI:79228</t>
  </si>
  <si>
    <t>1.00000000,0.74360426,0.73978336,0.73978336,0.70411143,0.68984891,0.68984891,0.68486013,0.67635705,0.67635705</t>
  </si>
  <si>
    <t>CC(C)(O)C(O)CCC(=C)C(O)CO,C\C(C(O)CO)=C/CC(O)C(C)(C)O,CCCCCC(O)CC(O)CC(=O)O,OCCOCC(CCCC)CC(=O)O,C\C(CO)=C/CCC(C)(O)C(O)CO,[C@]1([C@@H]([C@@H]([C@@H](C[C@@H]1O)C(C)C)O)O)(O)C,[C@@]1([C@H]([C@H]([C@@H]([C@@H](C1)O)C(C)C)O)O)(O)C,CC(O)(CO)C1CCC(C)(O)C(O)C1,C(CCC[C@H](CC(=O)O)O)CCCO,C[C@H](CCCCC[C@H](CC(=O)O)O)O</t>
  </si>
  <si>
    <t>SN00104168,CHEBI:3474,CHEBI:189635,CHEBI:125422,CHEBI:8613,DB01445,CHEBI:109280,SN00047392,SN00118735,SN00117669</t>
  </si>
  <si>
    <t>1.00000000,0.79866448,0.75570435,0.75570435,0.69715747,0.69715747,0.09061687,0.05147998,0.04165730,0.00000000</t>
  </si>
  <si>
    <t>CC(C)C[C@@H]1Nc2ccccc2C(=O)N1,CN1CC2CC(C1)c1cccc(=O)n1C2,CNCCc1c[nH]c2ccc(cc12)OC,CC(Cc1c[nH]c2ccc(cc12)OC)N,CN(C)CCc1c[nH]c2cccc(c12)O,CN(C)CCC1=CNC2=C1C=C(C=C2)O,Cc1cccc(c1)NN=C(C1CCC1)O,Cc1c2c(n(n1)C(=O)C)C[C@@H]1[C@H]2C1(C)C,CCC(=O)NN1c2ccccc2C[C@H]1C,Cc1cc(c(c(c1)C)N1CCC(=O)N1)C</t>
  </si>
  <si>
    <t>SN00284750,SN00333801,SN00319324,SN00291278,SN00244726,SN00249141,SN00176478,SN00175771,SN00390896,SN00143636</t>
  </si>
  <si>
    <t>1.0000000,0.9507611,0.9241537,0.8423930,0.8363828,0.8322296,0.7800544,0.7772762,0.7333951,0.7333951</t>
  </si>
  <si>
    <t>[C@@]123[C@]4(C2)[C@H]([C@@]([C@H](C[C@@H]4O)O)(C(=O)OC)C)CC[C@H]1[C@]1([C@](CC3)([C@H](CC1)[C@@H](CC[C@@H](C(=C)C)O)CO)C)C,[C@@]12([C@]3(C(=CC[C@@H]1[C@@]1([C@@H](CC2)[C@]([C@H](CC1)O)(CO)C)C)[C@H]1[C@@](CC3)([C@@H]([C@@H]([C@](C1)(C(=O)OC)C)O)O)C)C)C,[C@]12([C@@H]([C@@]3([C@@H](C[C@H]2O)C(C(=O)CC3)(C)C)C)CC[C@@]2(C1=CC[C@H]2[C@H]1[C@@H](O[C@H](C1)[C@@H](C(O)(C)C)O)OC)C)C,[C@]12([C@@H]3[C@]([C@]4(C(=CC3)[C@H]3[C@](CC4)(C(=O)OC)CCC(C3)(C)C)C)(CC[C@H]1[C@@]([C@H]([C@@H]([C@@H]2O)O)O)(CO)C)C)C,[C@@]12([C@]3(C(=CC[C@@H]1[C@@]1([C@@H]([C@@]([C@H]([C@H](C1)O)O)(CO)C)[C@H](C2)O)C)[C@H]1[C@@](C(=O)OC)(CC3)CCC(C1)(C)C)C)C,[C@@]12([C@]3([C@@H]([C@@]4([C@@H](CC3)[C@@]([C@H]([C@@H](C4)O)O)(CO)C)C)[C@@H](C=C1[C@@H]1[C@](CC2)(C(=O)O)CC[C@H]([C@@H]1C)C)OC)C)C,C[C@@H]1CC[C@H](C[C@H]1CNC(=[NH2+])NC1CCCCC1)[C@@H](C[C@@H](CCc1ccc(c(c1)OC)O)OC(=O)C)O,CC[C@@H](CCO)/C=C/C(=O)CCc1cc(c(c(c1)OC1CCCC1)O)C[C@H](CCC[NH+]=C(N)N)COC,C12=CC[C@@H]3[C@@]4([C@@H]([C@@]([C@H]([C@@H](C4)O)O)(CO)C)CC[C@]3([C@@]1(CC[C@@]1([C@H]2[C@@]([C@@H](CC1)C)(O)C)C(=O)OC)C)C)C,C[C@@H]1CC[C@@]2(CC[C@@]3(C(=CC[C@H]4[C@]3(CC[C@@H]3[C@@]4(CC[C@@H](C3(CO)CO)O)C)C)[C@H]2[C@]1(C)O)C)C(=O)OC</t>
  </si>
  <si>
    <t>FDB018433,FDB021243,FDB021244,SN00278705,FDB016837,FDB016838,CHEBI:53014,SN00388033,CHEBI:58122,SN00064130</t>
  </si>
  <si>
    <t>1.00000000,0.97722331,0.97722331,0.91843586,0.81607480,0.81607480,0.81202865,0.80953565,0.80953565,0.80787952</t>
  </si>
  <si>
    <t>CCCC(S)CCOC(=O)CCC,CCCC(=O)OC\C=C/C1=CC=CC=C1,CC(C)C(=O)OC\C=C/C1=CC=CC=C1,N([C@H](C(=O)OC)[C@H](O)C)C(=O)[C@@H](N)C,CCCCOC(=O)\C=C/C1=CC=CC=C1,CC(C)COC(=O)\C=C/C1=CC=CC=C1,C(CCNCC(=O)O)C[C@@H](C(=O)O)N,C(=O)(NCCCC[C@@H](C(=O)O)N)OC,CC(=O)N(CCCC[C@@H](C(=O)O)N)O,C(CC[C@H](C(=O)[O-])[NH3+])C[C@H](C(=O)[O-])[NH3+]</t>
  </si>
  <si>
    <t>FDB018433,FDB021243,FDB021244,FDB009580,SN00235766,HMDB0140969,SN00160282,SN00160775,FDB016837,FDB016838</t>
  </si>
  <si>
    <t>1.0000000,0.9584329,0.9584329,0.8215103,0.7993009,0.7403152,0.7367171,0.7367171,0.7278200,0.7278200</t>
  </si>
  <si>
    <t>CCCC(S)CCOC(=O)CCC,CCCC(=O)OC\C=C/C1=CC=CC=C1,CC(C)C(=O)OC\C=C/C1=CC=CC=C1,CCCCCCOC(=O)CC(C)S,C(C(=O)OC=C)(Cc1ccccc1)(C)C,CC(C(O)=O)C1=CC=C(CC(C)=C)C=C1,CCC/C=C\COC(=O)c1ccccc1,CCCC/C=C/OC(=O)c1ccccc1,CCCCOC(=O)\C=C/C1=CC=CC=C1,CC(C)COC(=O)\C=C/C1=CC=CC=C1</t>
  </si>
  <si>
    <t>CHEBI:15960,SN00104168,SN00351943,CHEBI:3474,CHEBI:189635,CHEBI:125422,CHEBI:8613,DB01445,CHEBI:109280,CHEBI:126440</t>
  </si>
  <si>
    <t>1.00000000,0.23668945,0.19059336,0.18020948,0.15398320,0.15398320,0.14488950,0.14488950,0.04434351,0.03829782</t>
  </si>
  <si>
    <t>CC(=O)O[C@H](CC(=O)O)C[N+](C)(C)C,CC(C)C[C@@H]1Nc2ccccc2C(=O)N1,c12c(n(cnc1ncn2)CC=C(C)C)N,CN1CC2CC(C1)c1cccc(=O)n1C2,CNCCc1c[nH]c2ccc(cc12)OC,CC(Cc1c[nH]c2ccc(cc12)OC)N,CN(C)CCc1c[nH]c2cccc(c12)O,CN(C)CCC1=CNC2=C1C=C(C=C2)O,Cc1cccc(c1)NN=C(C1CCC1)O,CN1[C@@H]2CNc3ccccc3[C@@H]2[C@@H]1CO</t>
  </si>
  <si>
    <t>SN00120049,SN00119797,SN00123205,SN00148420</t>
  </si>
  <si>
    <t>1.0000000,0.7531584,0.6582872,0.3458566</t>
  </si>
  <si>
    <t>Cc1c2cc(c(cc2cc[n+]1C)OC)O,C[n+]1ccc2cc(c(cc2c1)OC)OC,c1ccc(cc1)Cn1c(c(nn1)CO)N,Cc1ccc2c(cc(=O)oc2c1C)C[NH3+]</t>
  </si>
  <si>
    <t>SN00379357,SN00301231,SN00046196,SN00283291,CHEBI:8589,SN00294391,DB00731,CHEBI:93007,DB04844,CHEBI:111442</t>
  </si>
  <si>
    <t>1.0000000,0.6918271,0.6877454,0.6849771,0.6767909,0.6751415,0.6117516,0.6072476,0.6063171,0.5943817</t>
  </si>
  <si>
    <t>c1([C@@H](OC(=O)C)CCC)c(/C=C/CCCC(=O)N)ccc(c1)C,c12c3c(c(cc1CCN([C@@H]2CC[C@]13CC[C@H](CC1)O)C)OC)O,CC(C)[C@@H](CCN1C(=O)CCC1=O)c1ccc(cc1)OC(C)C,[C@@]123/C(=C\CCN(CCC3)C)/[C@H](C[C@@H]1CC(=CC2=O)C)OC(=O)C,CC[C@H]1CN2CCc3cc(c(cc3[C@@H]2C[C@@H]1CC=O)OC)OC,[C@]12(C[C@@H]3N(CCc4c3c1c(c(c4)OC)OC)C)CC[C@@H](CC2)O,CC(C)C1CCC(CC1)C(=O)NC(CC2=CC=CC=C2)C(=O)O,c1ccc(cc1)C1(CCCCC1)C(=O)OCCN1CCOCC1,CC(C)CC1CN2CCC3=CC(=C(C=C3C2CC1=O)OC)OC,C1CCCC(CC1)NC(=O)c1ccc(cc1)OCC1CCCO1</t>
  </si>
  <si>
    <t>CHEBI:15960,SN00104168,SN00351943,CHEBI:3474,CHEBI:125422,CHEBI:189635,CHEBI:8613,DB01445,SN00117669,SN00047392</t>
  </si>
  <si>
    <t>1.000000000,0.185386675,0.143951300,0.139810213,0.116494025,0.116373162,0.106385258,0.106385258,0.058529225,0.057173449</t>
  </si>
  <si>
    <t>CC(=O)O[C@H](CC(=O)O)C[N+](C)(C)C,CC(C)C[C@@H]1Nc2ccccc2C(=O)N1,c12c(n(cnc1ncn2)CC=C(C)C)N,CN1CC2CC(C1)c1cccc(=O)n1C2,CC(Cc1c[nH]c2ccc(cc12)OC)N,CNCCc1c[nH]c2ccc(cc12)OC,CN(C)CCc1c[nH]c2cccc(c12)O,CN(C)CCC1=CNC2=C1C=C(C=C2)O,Cc1cc(c(c(c1)C)N1CCC(=O)N1)C,Cc1c2c(n(n1)C(=O)C)C[C@@H]1[C@H]2C1(C)C</t>
  </si>
  <si>
    <t>SN00118099,SN00357335,SN00327276,CHEBI:9935,DB12551,SN00286915,SN00085688,DB00754,SN00297723,SN00127713</t>
  </si>
  <si>
    <t>1.00000000,0.85929552,0.20049049,0.20049049,0.18866957,0.18260822,0.15282790,0.12834753,0.11441405,0.03553603</t>
  </si>
  <si>
    <t>CC(=O)OC1=NN(CC1)c1ccccc1,c1(C2=CN[C@@H](C2)C(=O)O)c(cccc1)N,N12C(=[N+](c3c([C@H]1O)cccc3)[O-])CCC2,c1cc2c(cc1O)CN1CC[C@@H](C1=N2)O,C1CN=C(N1)C2COC3=CC=CC=C3O2,c12n(C[C@@H]3C[C@H]1CNC3=O)c(=O)ccc2,CN(C)/C=C\1/c2cc(ccc2NC1=O)O,CCN1C(=O)C(NC1=O)C2=CC=CC=C2,[C@@H]1(C(=O)NCC(=O)N1)Cc1ccccc1,C[C@]1([C@@H]2CC[C@@H](O2)C([C@@H]1O)(C)C)Cl</t>
  </si>
  <si>
    <t>FDB027711,SN00168399,CCMSLIB00000079969,SN00165262,SN00176321,SN00165261,SN00363012,CCMSLIB00000571420,SN00252903,SN00320620</t>
  </si>
  <si>
    <t>1.0000000,0.7703163,0.7563628,0.6283400,0.6172307,0.6093552,0.5522353,0.4964986,0.4202360,0.4117850</t>
  </si>
  <si>
    <t>[H]O[C@]([H])(C([H])([H])OC(=O)C([H])([H])C([H])([H])C([H])([H])C([H])=C([H])C([H])([H])C([H])=C([H])C([H])([H])C([H])=C([H])C([H])([H])C([H])=C([H])C([H])([H])C([H])=C([H])C([H])([H])C([H])([H])[H])C([H])([H])OP([O-])(=O)OC([H])([H])C([H])([H])[N+](C([H])([H])[H])(C([H])([H])[H])C([H])([H])[H],COC1=C(C(=O)O/C/1=C/1\[C@H]([C@@H]2[C@@H]3CCC[C@H]([N@H+]3CCC=C2O1)[C@H]([C@@H]1C[C@@H](CC=C1)C1CCCC1)O)CO)C[O-],CC(C)C[C@H](N1C(=O)N2CCc3c([nH]c4ccccc34)[C@@]2(C)C1=O)C(=O)NC5CCN(Cc6ccccc6)CC5,C[C@H](C[C@@H](/C=C(\C)/C(=O)[O-])O)[C@]12CCC[C@]3([C@@]1(CC(=O)C1=C3[C@@H](C[C@H]3[C@@]1(CCC(=O)C3(C)C)C)O)C)[C@H](C2)O,CCCCC[C@@H](C[C@@H](CCc1cc(c(c(c1)OC)O)CN1C[C@@H](CC1=O)Cc1ccc(cc1)O)OC(=O)C)O,C[C@H](C[C@@H](/C=C(\C)/C(=O)[O-])O)[C@H]1C[C@]2(CC[C@]3(C[C@H]4[C@](CCC(=O)C4(C)C)(C4=C3[C@]2([C@@]1(CC4=O)C)C)C)O)O,[C@@]123[C@H]4[C@](CN([C@@H]1[C@H]([C@@H]4OC)[C@@]1([C@@H]4[C@H]2C[C@@H]([C@@H]4OC(=O)C)[C@H](C1)OC)O)CC)(CC[C@@H]3O)COc1ccccc1,CCC/C=C\C/C=C\C/C=C\C/C=C\C/C=C\CCC(=O)OC(CO)COP(=O)([O-])OCC[N+](C)(C)C,[C@]123[C@H]4[C@]5([C@@H]6[C@H]1N(C[C@@]([C@H]2C6)(CC[C@@H]3O)C)CC)[C@@H]([C@@]([C@H](C4)CC5)(COC(=O)c1cc(c(cc1)OC)OC)O)O,[C@]123[C@H]4[C@]([C@H]([C@@H]1[C@](CN4CC)(CC[C@@H]3OC)C)OC)([C@@]1([C@@H]3[C@H]2C[C@@H]([C@@H]3OC(=O)c2ccccc2)[C@H](C1)OC)O)O</t>
  </si>
  <si>
    <t>SN00133678,CHEBI:34558,SN00074192,SN00293832,SN00317070,SN00066110,SN00066908,SN00000386,CHEBI:9506,DB05232</t>
  </si>
  <si>
    <t>1.00000000,0.84500830,0.76140824,0.74965699,0.73137975,0.68600897,0.68600897,0.68268448,0.65524700,0.65524700</t>
  </si>
  <si>
    <t>C[C@H](c1ccc2cc(ccc2c1)OC)C(=O)OCCO[N+](=O)[O-],c1ccc(cc1)CNC(=N)N=C(c1c(N)nc(c(Cl)n1)N)O,C[C@H](C(=O)[O-])NC(=O)CNC(=O)N1CC(=O)Nc2c1cccc2,OC(=O)[C@H]1[C@@]23NC(=N)N[C@H]([C@H]2[C@H]([C@]([C@@H]([C@@H]3O)O)(CO)O)O)O1,[C@H]1([C@@H]([C@H]([C@@H](O[C@@H]1O)C)O)O)C[C@@H]1[C@@H]([C@H](C=C(O1)C(=O)[O-])O)O,c1ccc2c(c1)c(=O)n1c(n2)/C(=C/c2ccc(cc2)[N+](=O)[O-])/CC1,c1ccc2c(c1)c(=O)n1c(n2)/C(=C/c2cccc(c2)[N+](=O)[O-])/CC1,C[NH+](C)CCCN1c2ccccc2Sc2c1cc(cc2)Cl,C([C@@]1([C@H]2[C@@H]3[C@H](NC(=N)N[C@]43[C@H]([C@@H]1O[C@@]([C@H]4O)(O)O2)O)O)O)O,C(C1(C2C3C([NH+]=C(NC34C(C1OC(C4O)(O2)[O-])O)N)O)O)O</t>
  </si>
  <si>
    <t>Creatinine related Mass2Motif,Fragments indicative for histidine (C6H10N3O2) substructure (MzCloud),Fragment ions indicative for alkylamine substructure C5H10N (in beer often pipecolic acid [pipecolate])</t>
  </si>
  <si>
    <t>http://ms2lda.org/motifdb/motif/150956,http://ms2lda.org/motifdb/motif/151077,http://ms2lda.org/motifdb/motif/151024</t>
  </si>
  <si>
    <t>SN00104168,SN00351943,CHEBI:3474,CHEBI:189635,CHEBI:125422,CHEBI:8613,DB01445,CHEBI:126440,CHEBI:120669,CHEBI:109280</t>
  </si>
  <si>
    <t>1.00000000,0.79708520,0.77764985,0.69101807,0.69101807,0.65888155,0.65888155,0.28898599,0.22175953,0.13349986</t>
  </si>
  <si>
    <t>CC(C)C[C@@H]1Nc2ccccc2C(=O)N1,c12c(n(cnc1ncn2)CC=C(C)C)N,CN1CC2CC(C1)c1cccc(=O)n1C2,CNCCc1c[nH]c2ccc(cc12)OC,CC(Cc1c[nH]c2ccc(cc12)OC)N,CN(C)CCc1c[nH]c2cccc(c12)O,CN(C)CCC1=CNC2=C1C=C(C=C2)O,CN1[C@@H]2CNc3ccccc3[C@@H]2[C@@H]1CO,Cc1ccc(cc1)CN1CCCN=C1O,Cc1cccc(c1)NN=C(C1CCC1)O</t>
  </si>
  <si>
    <t>CHEBI:53014,SN00278705,CHEBI:74823,FDB018433,SN00388033,CHEBI:58122,SN00235766,DB03861,FDB021243,FDB021244</t>
  </si>
  <si>
    <t>1.00000000,0.92460999,0.90227361,0.88656983,0.88196045,0.87877993,0.86100667,0.85595001,0.85495093,0.85495093</t>
  </si>
  <si>
    <t>C(CCNCC(=O)O)C[C@@H](C(=O)O)N,N([C@H](C(=O)OC)[C@H](O)C)C(=O)[C@@H](N)C,CC(C)[C@@H](C(=O)O)N=C([C@H](CO)N)O,CCCC(S)CCOC(=O)CCC,C(=O)(NCCCC[C@@H](C(=O)O)N)OC,CC(=O)N(CCCC[C@@H](C(=O)O)N)O,C(C(=O)OC=C)(Cc1ccccc1)(C)C,CC(=O)NC1C(C(C(CN1)CO)O)O,CCCC(=O)OC\C=C/C1=CC=CC=C1,CC(C)C(=O)OC\C=C/C1=CC=CC=C1</t>
  </si>
  <si>
    <t>FDB018433,FDB021243,FDB021244,FDB009580,SN00235766,FDB016837,FDB016838,SN00160775,SN00160282,FDB011412</t>
  </si>
  <si>
    <t>1.00000000,0.95843109,0.95843109,0.81361801,0.79842350,0.79684619,0.79684619,0.75706613,0.75192615,0.71499228</t>
  </si>
  <si>
    <t>CCCC(S)CCOC(=O)CCC,CCCC(=O)OC\C=C/C1=CC=CC=C1,CC(C)C(=O)OC\C=C/C1=CC=CC=C1,CCCCCCOC(=O)CC(C)S,C(C(=O)OC=C)(Cc1ccccc1)(C)C,CCCCOC(=O)\C=C/C1=CC=CC=C1,CC(C)COC(=O)\C=C/C1=CC=CC=C1,CCCC/C=C/OC(=O)c1ccccc1,CCC/C=C\COC(=O)c1ccccc1,CC\C=C/CCOC(=O)C1=CC=CC=C1</t>
  </si>
  <si>
    <t>SN00036606,SN00003948,SN00014234,SN00102912,SN00069082,SN00003943,SN00146630,SN00033041,SN00011868,SN00315712</t>
  </si>
  <si>
    <t>1.00000000,0.92356351,0.87216716,0.76798323,0.72827267,0.71679489,0.70665948,0.70547438,0.69571005,0.68803380</t>
  </si>
  <si>
    <t>CC(C)C[C@H]1c2nc3ccccc3c(=O)n2[C@H](C(=O)N1)CCC(=O)N,C=CCNC(=O)N[C@H]1CCN2[C@@H]1C(=O)N[C@@H](C2=O)Cc1ccccc1,CN(C)c1ccc(cc1)c1ccnc(n1)N[C@H]1CO[C@H]2[C@@H]1OC[C@H]2O,COc1cc2c(cc1OC)CN(CC2)C(=O)CCNc1ncccn1,C[N@@H+]1CCc2cc3c(c(c2[C@H]1C[C@@H](c1ccccc1)O)OC)OCO3,Cc1ccc(cc1)NC(=O)N[C@H]1CCN2[C@@H]1C(=O)N1CCC[C@@H]1C2=O,COC(=O)[C@@H]1CC[N@H+](CC1)Cc1cc(=O)oc2c1cc1c(c2)CCC1,C1C[C@](OC1=O)([C@H](CCCCCCCCCCO)C(=O)[O-])C(=O)[O-],CN(C)c1ccc(cc1)C(=O)N1CCN2[C@@H](C1)C(=O)N(C2=O)CC=C,[N+]1([C@@H](c2c(cc3c(c2)OCO3)CC1)Cc1cc(c(cc1)OC)O)(C)C</t>
  </si>
  <si>
    <t>SN00024930,SN00099658,SN00011762,SN00005465,SN00024854,SN00018226,SN00025383,SN00017306,SN00024922,SN00017327</t>
  </si>
  <si>
    <t>1.00000000,0.94487204,0.86819759,0.86080367,0.80396618,0.77344344,0.75049315,0.72114746,0.71274245,0.71075673</t>
  </si>
  <si>
    <t>COc1ccccc1CN[C@@H]1[C@H]2CO[C@H](O2)[C@@H]([C@H]1O)[N@@H+]1CC[C@H](CC1)C(=O)N,C[C@H](C(=O)N[C@H](CCCNC(=[NH2+])N)C(=O)[O-])NC(=O)[C@@H](Cc1ccccc1)N,c1cc(cnc1)c1ccc2n(c1=O)C[C@H]1C[C@@H]2CN(C1)C(=O)NC1CCCCC1,c1cc(cnc1)c1ccc(=O)n2c1[C@@H]1C[C@H](C2)CN(C1)C(=O)NC1CCCCC1,CC(=O)N1CCN(CC1)[C@@H]1[C@H]([C@@H]([C@H]2CO[C@@H]1O2)[NH2+]Cc1ccccc1OC)O,CC(=O)N1CCN(CC1)[C@@H]1[C@H]([C@@H]([C@H]2CO[C@@H]1O2)[NH2+]Cc1ccc(cc1)OC)O,c1ccc2c(c1)CC[N@H+](C2)[C@H]1[C@H](O[C@H]([C@H]1O)CO)CNC(=O)N1CCOCC1,Cc1c(c(n(n1)c1ccc(cc1)OC)C)[C@H]1C[C@@H](C=C1)[NH2+]Cc1ccc(cc1)F,COc1ccc(cc1)CN[C@@H]1[C@H]2CO[C@H](O2)[C@@H]([C@H]1O)[N@@H+]1CC[C@H](CC1)C(=O)N,Cc1c(c(n(n1)c1ccc(cc1)F)C)[C@H]1C[C@@H](C=C1)[NH2+]Cc1ccc(cc1)OC</t>
  </si>
  <si>
    <t>FDB029926,SN00343412,SN00120049,SN00288390,CHEBI:17132,SN00367037,SN00274339,SN00224049,SN00119797,SN00345475</t>
  </si>
  <si>
    <t>1.0000000,0.9848467,0.7826842,0.7334712,0.7334712,0.7254413,0.6840620,0.6795085,0.6306309,0.6034176</t>
  </si>
  <si>
    <t>CCOC(=O)CCC(O)C(=O)OCC,C(=O)(C(C)C)OC[C@@H](COC(=O)C)O,Cc1c2cc(c(cc2cc[n+]1C)OC)O,C(=O)([C@@H](CCC(=O)O)O)OCCCC,CCOC(=O)[C@H](C)[C@H](C(=O)OCC)O,C(C(=O)OCC)(C(=O)OCC)OCC,[C@@]1([C@@H]([C@H](O[C@@H](C1)O)C)OC(=O)C)(O)C,[C@]1(OC[C@H]([C@@H]1C)O)(CC(=O)CO)CO,C[n+]1ccc2cc(c(cc2c1)OC)OC,[C@@H]12[C@@H](OC(O2)(C)C)[C@@H](O[C@@H]([C@@H]1O)O)C</t>
  </si>
  <si>
    <t>CHEBI:74823,CHEBI:53014,SN00064130,SN00388033,CHEBI:58122,CHEBI:16770,DB03861,SN00157448,CHEBI:85894,FDB012089</t>
  </si>
  <si>
    <t>1.00000000,0.94069392,0.93985625,0.93818039,0.93818039,0.91232569,0.90821862,0.90151804,0.84312114,0.84312114</t>
  </si>
  <si>
    <t>CC(C)[C@@H](C(=O)O)N=C([C@H](CO)N)O,C(CCNCC(=O)O)C[C@@H](C(=O)O)N,C(CC[C@H](C(=O)[O-])[NH3+])C[C@H](C(=O)[O-])[NH3+],C(=O)(NCCCC[C@@H](C(=O)O)N)OC,CC(=O)N(CCCC[C@@H](C(=O)O)N)O,C[C@@H](C(=O)O)NCCC[C@@H](C(=O)O)N,CC(=O)NC1C(C(C(CN1)CO)O)O,C[C@@H](C(=O)[O-])[NH2+][C@@H](CCC[NH3+])C(=O)[O-],C[C@@H](CO)N=C(CC[C@@H](C(=O)O)N)O,CC(=O)NCC(O)CCC(N)C(O)=O</t>
  </si>
  <si>
    <t>DB09015,SN00021988,FDB020418,SN00259999,CHEBI:3359,SN00018284,CHEBI:67078,SN00375605,SN00309131,SN00346754</t>
  </si>
  <si>
    <t>1.00000000,0.86363467,0.84490518,0.84220861,0.82501665,0.81670470,0.81072477,0.81030679,0.80426890,0.80426890</t>
  </si>
  <si>
    <t>CC12CCC(=O)C=C1C=CC3C2CCC4(C3CCC4(CCC(=O)O)O)C,COCc1cc(no1)C[C@H]1C[NH2+]CC[C@H]1CC(=O)NCc1ccccc1,CC(C)=CCC\C(C)=C/CC\C(C)=C\CC1=CC(=CC(O)=C1O)C(O)=O,[C@]1([C@H]2[C@@](C(=C)CCC2)(CC[C@@H]1C)C)(Cc1c(c(cc(C(=O)O)c1)O)O)C,CCCCCc1cc(c([C@@H]2C=C(C)CC[C@H]2C(=C)C)c(c1C(=O)O)O)O,CC[NH+](CC)[C@@H]1[C@H]([C@@H]([C@H]2CO[C@@H]1O2)NCc1cc2ccccc2nc1)O,CCCCCc1cc2c([C@@H]3C=C(C)CC[C@H]3C(C)(C)O2)c(c1C(=O)O)O,c12c(c(c(cc2OC([C@H]2[C@H]1CC(=CC2)C)(C)C)CCCCC)C(=O)O)O,[C@]12([C@@]3([C@H](O[C@H]2C(=C[C@]([C@H]1C(=C3)C)(/C=C/C(=O)O)C)C)/C(=C\CO)/C)C)C,[C@]12([C@@]3([C@H](O[C@H]2C(=C[C@]([C@H]1C(=C3)C)(/C=C/C(=O)O)C)C)/C(=C\C)/CO)C)C</t>
  </si>
  <si>
    <t>FDB029926,SN00343412,CHEBI:4621,SN00288390,CHEBI:17132,SN00367037,SN00274339,SN00224049,SN00345475,CHEBI:82449</t>
  </si>
  <si>
    <t>1.00000000,0.98419254,0.93119017,0.72196460,0.72196460,0.71618730,0.67781801,0.67306794,0.59349929,0.03814381</t>
  </si>
  <si>
    <t>CCOC(=O)CCC(O)C(=O)OCC,C(=O)(C(C)C)OC[C@@H](COC(=O)C)O,C(NC(=N)O)N=C(NCNC(=N)O)O,C(=O)([C@@H](CCC(=O)O)O)OCCCC,CCOC(=O)[C@H](C)[C@H](C(=O)OCC)O,C(C(=O)OCC)(C(=O)OCC)OCC,[C@@]1([C@@H]([C@H](O[C@@H](C1)O)C)OC(=O)C)(O)C,[C@]1(OC[C@H]([C@@H]1C)O)(CC(=O)CO)CO,[C@@H]12[C@@H](OC(O2)(C)C)[C@@H](O[C@@H]([C@@H]1O)O)C,c1ccc2c(c1)cc1cccc3CCc2c13</t>
  </si>
  <si>
    <t>FDB021243,FDB021244,FDB018433,FDB016749,FDB016857,FDB009580,SN00235766,FDB016837,FDB016838,SN00160775</t>
  </si>
  <si>
    <t>1.00000000,1.00000000,0.91701731,0.77341483,0.77341483,0.75361981,0.73608419,0.68017687,0.68017687,0.67186784</t>
  </si>
  <si>
    <t>CCCC(=O)OC\C=C/C1=CC=CC=C1,CC(C)C(=O)OC\C=C/C1=CC=CC=C1,CCCC(S)CCOC(=O)CCC,C\C=C(\C)C(=O)OCCC1=CC=CC=C1,CC(C)=CC(=O)OCCC1=CC=CC=C1,CCCCCCOC(=O)CC(C)S,C(C(=O)OC=C)(Cc1ccccc1)(C)C,CCCCOC(=O)\C=C/C1=CC=CC=C1,CC(C)COC(=O)\C=C/C1=CC=CC=C1,CCCC/C=C/OC(=O)c1ccccc1</t>
  </si>
  <si>
    <t>SN00380375,CHEBI:130073,CHEBI:81560,CHEBI:90996,SN00366787,FDB023779,SN00384418,SN00301979,SN00382014,SN00265697</t>
  </si>
  <si>
    <t>1.000000000,0.998292150,0.994682548,0.929067420,0.838493559,0.821919097,0.815514213,0.812240392,0.811085054,0.808350990</t>
  </si>
  <si>
    <t>[C@@H]12[C@@]([C@@H]3C(=CC2)C=C(CC3)C(OO)(C)C)(CCC[C@]1(C(=O)O)C)C,C(/C=C\C/C=C\C=C\C(CCCC(=O)O)O)/C=C\C/C=C\CCO,CC[C@H](/C=C/C=C\C/C=C\C/C=C\C=C\[C@H](CCCC(=O)O)O)O,CC/C=C\C/C=C\C[C@@H](/C=C/C=C\C/C=C\CCCC(=O)O)OO,[C@@]12([C@@H]([C@@H]3[C@@](C[C@@H]2O)(C=C[C@](CC3)(OO)C)C)C(=CC1=O)C(C)C)C,[H]OC(=O)C([H])([H])C([H])([H])C([H])([H])[C@]([H])(O[H])C([H])=C([H])C([H])=C([H])C([H])=C([H])[C@]([H])(O[H])C([H])([H])C([H])=C([H])C([H])([H])C([H])=C([H])C([H])([H])C([H])([H])[H],[C@@H]1([C@@H](/C=C/[C@H](C/C=C\CCCC(=O)O1)O)O)C/C=C\C/C=C\CC,[C@H]12[C@H]([C@@H]([C@H](C2)O)O)/C=C\C/C=C\C/C=C\CCCC(=O)O[C@@H]1CC,[C@@]123[C@H](C(=C)[C@@H]4[C@@](C2)([C@H](C([C@H](C4)O)(C)C)O)O)CC[C@H]([C@H]1O)C(=C3)C,[C@]12([C@@]([C@@H]3[C@@H](CC2)[C@H](C(=C)CC3)C=C)(CC[C@H]([C@@]1(C(=O)O)C)O)C)O</t>
  </si>
  <si>
    <t>DB03861,CHEBI:74823,SN00157448,SN00388033,CHEBI:58122,CHEBI:53014,SN00064130,CHEBI:85894,CHEBI:16770,FDB012089</t>
  </si>
  <si>
    <t>1.00000000,0.96772492,0.94945439,0.92240764,0.92240764,0.92240764,0.92186814,0.90413710,0.90413710,0.90413710</t>
  </si>
  <si>
    <t>CC(=O)NC1C(C(C(CN1)CO)O)O,CC(C)[C@@H](C(=O)O)N=C([C@H](CO)N)O,C[C@@H](C(=O)[O-])[NH2+][C@@H](CCC[NH3+])C(=O)[O-],C(=O)(NCCCC[C@@H](C(=O)O)N)OC,CC(=O)N(CCCC[C@@H](C(=O)O)N)O,C(CCNCC(=O)O)C[C@@H](C(=O)O)N,C(CC[C@H](C(=O)[O-])[NH3+])C[C@H](C(=O)[O-])[NH3+],C[C@@H](CO)N=C(CC[C@@H](C(=O)O)N)O,C[C@@H](C(=O)O)NCCC[C@@H](C(=O)O)N,CC(=O)NCC(O)CCC(N)C(O)=O</t>
  </si>
  <si>
    <t>FDB021243,FDB021244,FDB016837,FDB016838,SN00160282,SN00160775,FDB016749,FDB016857,SN00235766,FDB011412</t>
  </si>
  <si>
    <t>1.000000000,1.000000000,0.796741216,0.796741216,0.747116999,0.747116999,0.742623590,0.742623590,0.693907153,0.693237932</t>
  </si>
  <si>
    <t>CCCC(=O)OC\C=C/C1=CC=CC=C1,CC(C)C(=O)OC\C=C/C1=CC=CC=C1,CCCCOC(=O)\C=C/C1=CC=CC=C1,CC(C)COC(=O)\C=C/C1=CC=CC=C1,CCC/C=C\COC(=O)c1ccccc1,CCCC/C=C/OC(=O)c1ccccc1,C\C=C(\C)C(=O)OCCC1=CC=CC=C1,CC(C)=CC(=O)OCCC1=CC=CC=C1,C(C(=O)OC=C)(Cc1ccccc1)(C)C,CC\C=C/CCOC(=O)C1=CC=CC=C1</t>
  </si>
  <si>
    <t>FDB018433,FDB021243,FDB021244,FDB009580,SN00235766,FDB016837,FDB016838,SN00160775,SN00160282,HMDB0140969</t>
  </si>
  <si>
    <t>1.00000000,0.96976090,0.96976090,0.83154113,0.77106457,0.76131613,0.76131613,0.74698550,0.73994397,0.70149349</t>
  </si>
  <si>
    <t>CCCC(S)CCOC(=O)CCC,CCCC(=O)OC\C=C/C1=CC=CC=C1,CC(C)C(=O)OC\C=C/C1=CC=CC=C1,CCCCCCOC(=O)CC(C)S,C(C(=O)OC=C)(Cc1ccccc1)(C)C,CCCCOC(=O)\C=C/C1=CC=CC=C1,CC(C)COC(=O)\C=C/C1=CC=CC=C1,CCCC/C=C/OC(=O)c1ccccc1,CCC/C=C\COC(=O)c1ccccc1,CC(C(O)=O)C1=CC=C(CC(C)=C)C=C1</t>
  </si>
  <si>
    <t>CHEBI:97990,CCMSLIB00000079969,CHEBI:111962,SN00165262,SN00165261,SN00320620,SN00168399,SN00252903,SN00363012,CHEBI:2746</t>
  </si>
  <si>
    <t>1.0000000,0.7621000,0.7356485,0.6982110,0.6690865,0.6155082,0.6126316,0.5570939,0.5406863,0.5060405</t>
  </si>
  <si>
    <t>C[C@@H]1CN(CC2CCOCC2)[C@@H](C)COc2ccc(cc2C(=O)N(C)C[C@@H]1OC)N=C(c1ccccc1F)O,CC(C)C[C@H](N1C(=O)N2CCc3c([nH]c4ccccc34)[C@@]2(C)C1=O)C(=O)NC5CCN(Cc6ccccc6)CC5,C[C@@H]1CN(Cc2ccc(cc2)F)[C@H](C)COc2cc(ccc2C(=O)N(C)C[C@H]1OC)N=C(C1CCOCC1)O,C[C@H](C[C@@H](/C=C(\C)/C(=O)[O-])O)[C@]12CCC[C@]3([C@@]1(CC(=O)C1=C3[C@@H](C[C@H]3[C@@]1(CCC(=O)C3(C)C)C)O)C)[C@H](C2)O,C[C@H](C[C@@H](/C=C(\C)/C(=O)[O-])O)[C@H]1C[C@]2(CC[C@]3(C[C@H]4[C@](CCC(=O)C4(C)C)(C4=C3[C@]2([C@@]1(CC4=O)C)C)C)O)O,[C@]123[C@H]4[C@]([C@H]([C@@H]1[C@](CN4CC)(CC[C@@H]3OC)C)OC)([C@@]1([C@@H]3[C@H]2C[C@@H]([C@@H]3OC(=O)c2ccccc2)[C@H](C1)OC)O)O,COC1=C(C(=O)O/C/1=C/1\[C@H]([C@@H]2[C@@H]3CCC[C@H]([N@H+]3CCC=C2O1)[C@H]([C@@H]1C[C@@H](CC=C1)C1CCCC1)O)CO)C[O-],[C@]123[C@H]4[C@]5([C@@H]6[C@H]1N(C[C@@]([C@H]2C6)(CC[C@@H]3O)C)CC)[C@@H]([C@@]([C@H](C4)CC5)(COC(=O)c1cc(c(cc1)OC)OC)O)O,[C@@]123[C@H]4[C@](CN([C@@H]1[C@H]([C@@H]4OC)[C@@]1([C@@H]4[C@H]2C[C@@H]([C@@H]4OC(=O)C)[C@H](C1)OC)O)CC)(CC[C@@H]3O)COc1ccccc1,C/C=C(\C)/C(=O)O[C@@H]1C2C(=C)C[C@]34C[C@@H]([C@@]5([C@@]6(C)C[C@@H](C[C@]5([C@@H]4[C@@H]1OC(=O)/C(=C/C)/C)C(C23)N(C)C6)O)O)O</t>
  </si>
  <si>
    <t>SN00288390,FDB029926,SN00343412,SN00345475,CHEBI:17132,SN00367037,SN00224049,CHEBI:4621,SN00274339,SN00127713</t>
  </si>
  <si>
    <t>1.0000000,0.9453206,0.9394667,0.8381994,0.7615513,0.7543721,0.6448276,0.6321390,0.5883570,0.2866815</t>
  </si>
  <si>
    <t>C(=O)([C@@H](CCC(=O)O)O)OCCCC,CCOC(=O)CCC(O)C(=O)OCC,C(=O)(C(C)C)OC[C@@H](COC(=O)C)O,[C@@H]12[C@@H](OC(O2)(C)C)[C@@H](O[C@@H]([C@@H]1O)O)C,CCOC(=O)[C@H](C)[C@H](C(=O)OCC)O,C(C(=O)OCC)(C(=O)OCC)OCC,[C@]1(OC[C@H]([C@@H]1C)O)(CC(=O)CO)CO,C(NC(=N)O)N=C(NCNC(=N)O)O,[C@@]1([C@@H]([C@H](O[C@@H](C1)O)C)OC(=O)C)(O)C,C[C@]1([C@@H]2CC[C@@H](O2)C([C@@H]1O)(C)C)Cl</t>
  </si>
  <si>
    <t>FDB029926,SN00224049,SN00343412,SN00288390,SN00345475,SN00274339,SN00119797,SN00120049,CHEBI:17132,SN00367037</t>
  </si>
  <si>
    <t>1.0000000,0.9976308,0.9846435,0.9604758,0.9201985,0.8958324,0.8100502,0.8090777,0.7490675,0.7379753</t>
  </si>
  <si>
    <t>CCOC(=O)CCC(O)C(=O)OCC,[C@]1(OC[C@H]([C@@H]1C)O)(CC(=O)CO)CO,C(=O)(C(C)C)OC[C@@H](COC(=O)C)O,C(=O)([C@@H](CCC(=O)O)O)OCCCC,[C@@H]12[C@@H](OC(O2)(C)C)[C@@H](O[C@@H]([C@@H]1O)O)C,[C@@]1([C@@H]([C@H](O[C@@H](C1)O)C)OC(=O)C)(O)C,C[n+]1ccc2cc(c(cc2c1)OC)OC,Cc1c2cc(c(cc2cc[n+]1C)OC)O,CCOC(=O)[C@H](C)[C@H](C(=O)OCC)O,C(C(=O)OCC)(C(=O)OCC)OCC</t>
  </si>
  <si>
    <t>Fragment and loss of [proline-H2O] - indicative for conjugated proline or arginine/ornithine ‚Äì EF fits,Fragment ions indicative for alkylamine substructure C5H10N (in beer often pipecolic acid [pipecolate])</t>
  </si>
  <si>
    <t>http://ms2lda.org/motifdb/motif/151030,http://ms2lda.org/motifdb/motif/151024</t>
  </si>
  <si>
    <t>1.00000000,1.00000000,0.77929851,0.65474984,0.61691051,0.58828341,0.58085517,0.52105064,0.51840919,0.48007820</t>
  </si>
  <si>
    <t>CHEBI:79598,CHEBI:79829,SN00122027,SN00135315,SN00022365,CHEBI:104080,SN00022650,SN00012412,SN00003817,SN00098754</t>
  </si>
  <si>
    <t>1.0000000,0.9034282,0.8616388,0.8432450,0.8265464,0.8165787,0.7421230,0.6804485,0.6684090,0.6350948</t>
  </si>
  <si>
    <t>CC(=O)C1=CC[C@H]2[C@@H]3CCC4=CC(=O)CC[C@]4(C)[C@]3([C@H](C[C@]12C)O)F,CC(=O)[C@H]1CC[C@H]2[C@@H]3C[C@@H](C4=CC(=O)CC[C@]4(C)[C@H]3C(=O)C[C@]12C)F,C(CCC(=O)NCCCC(=O)NO)CC(=O)NCCCC(=O)NO,c1ccc(cc1)SCc1ccc(cc1)CCC[NH+](CCO)CCO,Cc1ccc(cc1F)c1nc(on1)[C@@H]1C[C@H](C[N@H+]1C1CCCCC1)O,CCN1CCN(CC1)CC(COc1ccc2c(C)cc(=O)oc2c1)O,c1cc(ccc1c1nc(on1)[C@@H]1C[C@H](C[N@H+]1CC1CCCCC1)O)F,CC[C@H]1CN(CC[C@H]1CC(=O)NCc1ccc2c(c1)OCO2)C(=O)C,CCCNC(=O)N[C@H]1C[C@](C[C@H]([C@@H]1O)O)(C(=O)N[C@H](C)C(=O)N)O,C[C@@]12C[C@]3(C[N@@H+](C1)[C@@H](N(C2)C3)c1ccc(c(c1C(=O)[O-])OC)OC)C</t>
  </si>
  <si>
    <t>diterpene phorbol ester (PE)? 311 293 283 275 265,nan</t>
  </si>
  <si>
    <t>http://ms2lda.org/motifdb/motif/151131,nan</t>
  </si>
  <si>
    <t>SN00016119,SN00015351,CHEBI:81426,SN00285380,SN00015236,SN00012620,SN00015890,CHEBI:121399,CHEBI:116147,SN00015246</t>
  </si>
  <si>
    <t>1.0000000,0.7311849,0.6871132,0.6656479,0.6491402,0.6095489,0.5650605,0.3342694,0.2831562,0.2717119</t>
  </si>
  <si>
    <t>C=C[C@H]1C[N@@H+]2CC[C@H]1C[C@@H]2CNC(=O)CC1(CCCC1)CC(=O)[O-],CC(C)(c1cn(nn1)C[C@H]1C[C@H]2CC[N@@H+]1C[C@@H]2C(=O)NC1CC1)O,C[C@@H]([C@@H]1CC[C@H]([C@H](O1)O[C@@H]1[C@H]([C@@H]([C@H]([C@@H]([C@H]1O)NC)O)O)N)N)N,[C@@H]1([C@H]([C@H]([C@@H]([C@@H]([C@@H]1O)NC)OC)O)N)O[C@@H]1O[C@H](CC[C@@H]1N)CN,CN(CC=C)C(=O)[C@H]1C[N@H+]2CC[C@@H]1C[C@@H]2Cn1cc(nn1)CCO,CC[C@H]1CN(CC[C@H]1CC(=O)NCc1ccco1)C(=O)C(C)(C)C,c1c(nnn1C[C@H]1C[C@H]2CC[N@@H+]1C[C@@H]2C(=O)N1CCCC1)CCO,C1CCC(CC1)C1c2c(CCN1Cc1ncc[nH]1)c1ccccc1[nH]2,CCCCN(CCCC)c1c2ccccc2nc(c2ccncc2)n1,CN(CC=C)C(=O)[C@H]1C[N@H+]2CC[C@@H]1C[C@@H]2Cn1cc(nn1)COC</t>
  </si>
  <si>
    <t>CHEBI:87338,SN00268643,CHEBI:38378,CHEBI:38376,FDB000744,FDB009341,FDB016331,SN00347037,FDB013413,FDB016195</t>
  </si>
  <si>
    <t>1.0000000,0.9976344,0.9976344,0.9976344,0.9976344,0.9976344,0.9976344,0.9602727,0.9602727,0.9602727</t>
  </si>
  <si>
    <t>C=CCCCCCCCC(=O)OCC,C(=O)(O)CCCCCC/C=C/CCC,C/C=C/CCCCCCCCC(=O)O,CC/C=C/CCCCCCCC(=O)O,COC(=O)CCCCCCCCC=C,OC(=O)CCCCCCCCCC=C,COC(=O)CCCCCCC\C=C\C,O(C(=O)C)[C@H]([C@@H](CCC=C(C)C)C)C,C[C@@H](CCOC(C)=O)CCC=C(C)C,CC(CCCC(C)=C)CCOC(C)=O</t>
  </si>
  <si>
    <t>SN00351943,CHEBI:126440,SN00104168,CHEBI:3474,CHEBI:8613,DB01445,CHEBI:189635,CHEBI:125422,CHEBI:120669,SN00118735</t>
  </si>
  <si>
    <t>1.0000000,0.9869121,0.9623507,0.7373685,0.7187849,0.7187849,0.4891485,0.4891485,0.3946664,0.0000000</t>
  </si>
  <si>
    <t>c12c(n(cnc1ncn2)CC=C(C)C)N,CN1[C@@H]2CNc3ccccc3[C@@H]2[C@@H]1CO,CC(C)C[C@@H]1Nc2ccccc2C(=O)N1,CN1CC2CC(C1)c1cccc(=O)n1C2,CN(C)CCc1c[nH]c2cccc(c12)O,CN(C)CCC1=CNC2=C1C=C(C=C2)O,CNCCc1c[nH]c2ccc(cc12)OC,CC(Cc1c[nH]c2ccc(cc12)OC)N,Cc1ccc(cc1)CN1CCCN=C1O,CCC(=O)NN1c2ccccc2C[C@H]1C</t>
  </si>
  <si>
    <t>SN00376239,SN00318797,DB05223,SN00074969,SN00098372,SN00086239,SN00272080,CHEBI:78959,CHEBI:79143,SN00070097</t>
  </si>
  <si>
    <t>1.0000000,0.8160953,0.6889848,0.6187378,0.6049014,0.4826574,0.4377651,0.4268380,0.4268380,0.4171967</t>
  </si>
  <si>
    <t>[N@+]12([C@@H]3[C@@](c4ccccc4)([C@@H](C[C@@H]2CC[C@H]1[C@@H]([C@@](C3)(O)C)C(=O)C)C)O)C,C(=O)([C@@H](N)CO)N(CCC(=O)CCCCCCC(=O)CCCCC)O,CCCCC1=NC2=C(N1CCN(CC)CC)C=CC(=C2)C=CC(=O)NO,CCCCC[N@@+]1(CC[C@@]23C=C[C@@H](C[C@@H]2Oc2c3c(ccc2OC)C1)O)C,CC[N@H+]1C[C@@]2(CC[C@@H]([C@@]34[C@@H]2C[C@@H]([C@@H]13)[C@]12[C@H]4CC(=O)[C@H](C1)C(=C)[C@H]2O)O)C,CC1=C2[C@@H]3[C@@H](CC[C@]2(C=CC1=O)C)[C@H](C(=O)O3)C[N@@H+]1CCCC(C1)(C)C,c12c(NC(C=C1C)(C)C)ccc(c2)Cc1cc2c(cc1)NC(C=C2C)(C)C,C[C@H](CCCCCCCC/C=C/C(=O)O)O[C@H]1[C@@H](C[C@H]([C@H](C)O1)O)O,C[C@H]1[C@@H](C[C@H]([C@H](OCCCCCCCCCC/C=C/C(=O)O)O1)O)O,CC(C)[C@H]1C[C@@](CCO1)(CC[NH2+]Cc1ccco1)c1ccccc1OC</t>
  </si>
  <si>
    <t>CHEBI:3359,DB09015,SN00048444,CHEBI:66427,SN00375605,CHEBI:67078,SN00019509,CHEBI:83796,CHEBI:66428,SN00270241</t>
  </si>
  <si>
    <t>1.0000000,0.9912386,0.9558737,0.9436029,0.9401640,0.9401640,0.9394555,0.9373580,0.9357588,0.9328178</t>
  </si>
  <si>
    <t>CCCCCc1cc(c([C@@H]2C=C(C)CC[C@H]2C(=C)C)c(c1C(=O)O)O)O,CC12CCC(=O)C=C1C=CC3C2CCC4(C3CCC4(CCC(=O)O)O)C,CN1CCc2c3ccccc3n(c2C1=O)C[C@@H](C[NH2+]C[C@@H]1CCCO1)O,CC(=CCCC(C)(C1Cc2cc(cc(CC=C(C)C)c2O1)C(=O)O)O)C,c12c(c(c(cc2OC([C@H]2[C@H]1CC(=CC2)C)(C)C)CCCCC)C(=O)O)O,CCCCCc1cc2c([C@@H]3C=C(C)CC[C@H]3C(C)(C)O2)c(c1C(=O)O)O,CCC(CC)C(=O)NC[C@@H]1[C@H]([C@H]([C@@H](O1)CC(=O)N1CCOCC1)O)O,Cc1ccc(cc1CC[C@H]1[C@@H]2CC[C@H]([C@H](C)C(=O)O)[C@@]2(C)CCC1=O)O,CC(=CCC[C@@]1(C)[C@H](Cc2cc(cc(CC=C(C)C)c2O1)C(=O)O)O)C,C(=O)(N1C(=O)[C@H](CCCC1)N)[C@@H]([C@@H]([C@H]([C@@H](/C=C/C(C)C)O)O)O)OC</t>
  </si>
  <si>
    <t>SN00160770,SN00307015,SN00396230,SN00346982,SN00346859,FDB015602,SN00307944,SN00093934,SN00371157,SN00295750</t>
  </si>
  <si>
    <t>1.0000000,0.9412538,0.9365562,0.9365180,0.8696183,0.8683174,0.8317520,0.8272472,0.8128331,0.8055824</t>
  </si>
  <si>
    <t>CC(=C)[C@@H]1CCC(=CC1)OC(=O)C,C(=O)(C/C=C/C=C/C=C\CC)OC,C(=O)(/C=C\C=C\C=C/CCC)OC,C1(=CC[C@H](CC1)C(=C)C)C(=O)OC,C1(=O)O[C@@H](CC1)CC/C=C/CC=C,CC1(C)C2CC1C(COC=O)=CC2,[C@@H]1(/C(=C/C(=O)O)/C)CCC(=CC1)C,CC1=CC(=O)[C@H](C(C1)(C)C)C(=O)C,c1(ccc(cc1)O)CCC[C@@H](O)C,c1(ccc(cc1)OC)CC[C@@H](O)C</t>
  </si>
  <si>
    <t>CHEBI:7814,CHEBI:36455,FDB008326,SN00250676,SN00236161,SN00377195,SN00121341,SN00156801</t>
  </si>
  <si>
    <t>1.00000000,0.93885214,0.80997966,0.78783661,0.75770685,0.29293027,0.09113232,0.00000000</t>
  </si>
  <si>
    <t>C(CC(=O)O)C(C(=O)C(=O)O)C(=O)O,C(CC(=O)[O-])C(C(C(=O)O)O)C(=O)[O-],OC1C=C(OC(C1O)C(O)=O)C(O)=O,C1(OC(=O)OC1)(CC(=O)O)CC(=O)O,[C@@]1([C@H](OC(=O)C1)C(=O)O)(C(=O)OC)O,c12c(C(=O)C=C(C1=O)SC)cccc2,CC(=O)C(=C(SC)SC)C(=O)C,COC(=O)C(CC(=O)[O-])(CC(=O)[O-])O</t>
  </si>
  <si>
    <t>CHEBI:74823,SN00157448,SN00228696,DB03861,CHEBI:61759,SN00388033,CHEBI:58122,CHEBI:53014,SN00064130,CHEBI:85894</t>
  </si>
  <si>
    <t>1.00000000,0.98041652,0.94665317,0.92959453,0.91354597,0.87674773,0.87674773,0.87674773,0.87616946,0.85716425</t>
  </si>
  <si>
    <t>CC(C)[C@@H](C(=O)O)N=C([C@H](CO)N)O,C[C@@H](C(=O)[O-])[NH2+][C@@H](CCC[NH3+])C(=O)[O-],[C@@H]1([C@@H]([C@H]([C@H](O[C@@H]1C)O)N)O)NC(=O)C,CC(=O)NC1C(C(C(CN1)CO)O)O,C[C@@H]1[C@@H]([C@@H]([C@H](C(O)O1)N=C(C)O)O)N,C(=O)(NCCCC[C@@H](C(=O)O)N)OC,CC(=O)N(CCCC[C@@H](C(=O)O)N)O,C(CCNCC(=O)O)C[C@@H](C(=O)O)N,C(CC[C@H](C(=O)[O-])[NH3+])C[C@H](C(=O)[O-])[NH3+],C[C@@H](CO)N=C(CC[C@@H](C(=O)O)N)O</t>
  </si>
  <si>
    <t>SN00314154,FDB018433,FDB021243,FDB021244,FDB009580,FDB016837,FDB016838,SN00235766,SN00160282,SN00160775</t>
  </si>
  <si>
    <t>1.0000000,0.9232076,0.9232076,0.9232076,0.7086381,0.6772284,0.6772284,0.6718091,0.6014185,0.6014185</t>
  </si>
  <si>
    <t>c12c(O[C@@H](C[C@@H]1O)/C=C/C)ccc(c2)C,CCCC(S)CCOC(=O)CCC,CCCC(=O)OC\C=C/C1=CC=CC=C1,CC(C)C(=O)OC\C=C/C1=CC=CC=C1,CCCCCCOC(=O)CC(C)S,CCCCOC(=O)\C=C/C1=CC=CC=C1,CC(C)COC(=O)\C=C/C1=CC=CC=C1,C(C(=O)OC=C)(Cc1ccccc1)(C)C,CCC/C=C\COC(=O)c1ccccc1,CCCC/C=C/OC(=O)c1ccccc1</t>
  </si>
  <si>
    <t>SN00332663,SN00359715,SN00279889,SN00125823,SN00045965,SN00348556,CHEBI:109554,SN00300548,SN00043357,SN00043075</t>
  </si>
  <si>
    <t>1.00000000,0.97292398,0.97249515,0.96203292,0.96108602,0.94297319,0.85897651,0.84945336,0.84534347,0.84534347</t>
  </si>
  <si>
    <t>c12C(=O)CC(Oc1ccc(c2)C=O)(C)C,c12c(c(cc(c2)C)C=O)C(=O)C[C@H]1OC,c12c(O[C@H]([C@@H]1O)C(=C)C)ccc(c2)C=O,CC(=O)[C@]1(Cc2ccccc2C(=O)O1)C,CC(=O)[C@@H]1C[C@@H](C(=O)O1)c1ccccc1,c12[C@H]3O[C@H]([C@H](O3)C)C=Cc1cccc2O,CC(=O)C(=Cc1ccccc1)CC(=O)O,c12/C(=C\[C@@H](CC)O)/OC(=O)c1cccc2,Cc1c(c(=O)oc2c1ccc(c2C)O)C,Cc1c(c(=O)oc2c1ccc(c2)OC)C</t>
  </si>
  <si>
    <t>Fragment and loss of [proline-H2O] - indicative for conjugated proline or arginine/ornithine ‚Äì EF fits,nan</t>
  </si>
  <si>
    <t>http://ms2lda.org/motifdb/motif/151030,nan</t>
  </si>
  <si>
    <t>SN00025559,SN00051128,SN00066760,SN00069024,SN00068407,SN00068410,SN00267310,SN00100627,SN00055191,SN00101506</t>
  </si>
  <si>
    <t>1.00000000,0.81632265,0.78577976,0.78577976,0.78489972,0.78489972,0.52791756,0.49870912,0.44703734,0.39068048</t>
  </si>
  <si>
    <t>CC(C)NC(=O)NC[C@@H]1[C@@H]([C@@H]([C@@H](O1)CO)O)[NH+]1CCCCC1,CC(C)[C@@H](CC[NH2+]Cc1ccco1)c1ccc(cc1)OC(C)C,Cc1cc(c(c(c1)C)C(=O)OC[C@@H]1CCC[N@@H+]2[C@@H]1CCCC2)C,Cc1cc(c(cc1C)C(=O)OC[C@@H]1CCC[N@@H+]2[C@@H]1CCCC2)C,C[C@H](CC(=O)OC[C@@H]1CCC[N@@H+]2[C@@H]1CCCC2)c1ccccc1,CC[C@H](c1ccccc1)C(=O)OC[C@@H]1CCC[N@@H+]2[C@@H]1CCCC2,c12c3c(ccc1cc(cc2)CCCCCCCCC=C)cccc3,CCC[N@H+]1CCC[C@@]2([C@@H]1CCC[C@@H]2OC(=O)c1ccccc1)C,CC(C)[C@@H](CC[NH2+]Cc1ccc(cc1)OC(C)C)c1ccco1,C[C@]12CC[C@]3(C[C@H]1CC[C@@H]1[C@@H]2CCC2=C1CCC2(C)C)CS3</t>
  </si>
  <si>
    <t>1.0000000,0.3167794,0.2725936,0.2061001,0.0000000</t>
  </si>
  <si>
    <t>FDB029231,FDB024025,SN00300171,SN00360059,SN00228309,SN00326555,SN00027471,SN00248034,SN00398277,SN00385157</t>
  </si>
  <si>
    <t>1.00000000,0.97033036,0.95483934,0.93078865,0.92913214,0.90242972,0.89335854,0.88976129,0.88248642,0.87903316</t>
  </si>
  <si>
    <t>[H]OC(=O)C(\[H])=C(\C(\[H])=C(/[H])C([H])=C(C([H])=C([H])C1=C(C([H])([H])O[H])C([H])([H])C([H])([H])C([H])([H])C1(C([H])([H])[H])C([H])([H])[H])C([H])([H])[H])/C([H])([H])[H],[H]OC(=O)C(\[H])=C(\C(\[H])=C(/[H])C([H])=C(C([H])=C([H])C1=C(C([H])([H])[H])C([H])(O[H])C([H])([H])C([H])([H])C1(C([H])([H])[H])C([H])([H])[H])C([H])([H])[H])/C([H])([H])[H],[C@@H]1([C@@H](C/C=C\CCCC(=O)O1)O)/C=C\C=C\C=C\C/C=C\CC,C(=O)(N(CCCCCNC(=O)CCC(=O)OC)O)CC(C)C,[C@@]12([C@H]([C@@](CC[C@@H]2O)(C(=O)O)C)CCc2c1ccc(c2)C(C)C)C,[C@@H]1([C@@H](/C(=C/C=C/C(=C/C=C/C(C)C)/C)/C(=C[C@H]1O)C)O)C(=O)C,COCCNC(=O)[C@@H]1[C@H](CC[C@H](O1)CCN1CCOCC1)O,[C@@]12(C(=CC[C@@H]([C@@H]1C)OC(=O)[C@@H](CC)C)Cc1c(C2)c(co1)C)C,[C@@]1(c2c(c(c(cc2)O)C(C)C)CC[C@H]1C(=C)C)(CCC(=O)O)C,[C@@]12([C@H]([C@@](C(=O)O)(CCC2)C)CCc2c1ccc(c2)C(O)(C)C)C</t>
  </si>
  <si>
    <t>1.00000000,0.88770339,0.67179169,0.67179169,0.66881360,0.66705043,0.56132041,0.47960843,0.39924489,0.04614408</t>
  </si>
  <si>
    <t>FDB029231,FDB024025,SN00228309,SN00300171,SN00385157,SN00398277,SN00235594,SN00275530,SN00352513,SN00400069</t>
  </si>
  <si>
    <t>1.00000000,0.96448457,0.93888675,0.92535565,0.90703457,0.89860462,0.89052066,0.88937475,0.88937475,0.88322215</t>
  </si>
  <si>
    <t>[H]OC(=O)C(\[H])=C(\C(\[H])=C(/[H])C([H])=C(C([H])=C([H])C1=C(C([H])([H])O[H])C([H])([H])C([H])([H])C([H])([H])C1(C([H])([H])[H])C([H])([H])[H])C([H])([H])[H])/C([H])([H])[H],[H]OC(=O)C(\[H])=C(\C(\[H])=C(/[H])C([H])=C(C([H])=C([H])C1=C(C([H])([H])[H])C([H])(O[H])C([H])([H])C([H])([H])C1(C([H])([H])[H])C([H])([H])[H])C([H])([H])[H])/C([H])([H])[H],[C@@]12([C@H]([C@@](CC[C@@H]2O)(C(=O)O)C)CCc2c1ccc(c2)C(C)C)C,[C@@H]1([C@@H](C/C=C\CCCC(=O)O1)O)/C=C\C=C\C=C\C/C=C\CC,[C@@]12([C@H]([C@@](C(=O)O)(CCC2)C)CCc2c1ccc(c2)C(O)(C)C)C,[C@@]1(c2c(c(c(cc2)O)C(C)C)CC[C@H]1C(=C)C)(CCC(=O)O)C,[C@H]12[C@@](c3c(cc(cc3)C(C)C)[C@@H](C2)O)(CCC[C@@]1(C(=O)O)C)C,[C@@H]12[C@@](c3c(CC2)cc(c(c3)O)C(C)C)(CCC[C@@]1(C(=O)O)C)C,[C@@H]12[C@@](c3c(CC2)cc(c(c3)C(C)C)O)(CCC[C@@]1(C(=O)O)C)C,[C@@H]12[C@@](c3c(CC2)c(c(cc3)O)C(C)C)(CCC[C@@]1(C(=O)O)C)C</t>
  </si>
  <si>
    <t>CHEBI:131124,CHEBI:95214,CHEBI:130262,SN00312819,SN00014303,CHEBI:127719,SN00024194,SN00012472,SN00014709,DB08013</t>
  </si>
  <si>
    <t>1.00000000,0.95694758,0.94190725,0.90970870,0.90690920,0.89086136,0.76084018,0.76084018,0.70166827,0.67648019</t>
  </si>
  <si>
    <t>CN1CC2(CN(C2)C(=O)C2CCC2)c2c3ccc(cc3n(C)c2[C@H]1CO)OC,CC(C)Oc1cccc(c1)C(=O)C1CCCN(C1)C(=O)Cn1c(C)cc(C)n1,COc1ccc2c(c1)[nH]c1[C@H](CO)NCC3(CCN(CC3)C(=O)C3CCC3)c21,n1(c2c(c(c1)C[C@H]1C(=O)N[C@H](C(=O)N1)C[C@H](CO)C)cccc2)C(C=C)(C)C,c1ccnc(c1)c1cn(nn1)C[C@H]1C[C@H]2CC[N@@H+]1C[C@@H]2C(=O)N1CCOCC1,Cc1ccc(cc1)c1cc2c(nc1)O[C@H](CNC)[C@H](C)CN([C@H](C)CO)C2=O,CC(C)NC(=O)N1CCN([C@@H](C1)C(=O)N[C@H]1CCCNC1=O)C(=O)COC,CC(C)NC(=O)N1CCN(C[C@H]1C(=O)N[C@H]1CCCNC1=O)C(=O)COC,CC(C)C/N=C\1/N([C@H]2[C@H]([C@@H](C[C@@H]([C@H]2S1)C(=O)N)O)O)CC1CCCCC1,CCOC(=O)C1=CC=C(C=C1)OCCCC2CCN(CC2)C3=NN=C(C=C3)C</t>
  </si>
  <si>
    <t>SN00153338,SN00360118,SN00295767,SN00026950,SN00026781,SN00007750,SN00007746,SN00005027,SN00009102,SN00009129</t>
  </si>
  <si>
    <t>1.0000000,0.9295780,0.8302390,0.6883697,0.6337878,0.6259923,0.6259923,0.6036815,0.6036815,0.6036815</t>
  </si>
  <si>
    <t>CCc1cc2c(=O)c(c(oc2c(c1O)C[NH+]1CCN(CC1)CCO)C(C)C)c1nc2ccccc2n1C,C1(C(=O)[C@@H]([C@H]([C@H](CCCCC/C=C\C[C@H](OC(=O)C[C@@H]1O)/C(=C/c1nc(sc1)C)/C)C)O)C)(C)C,C1(=O)[C@@H]([C@H]([C@H](C[C@@H](CCC/C=C\C[C@H](OC(=O)C[C@@H]([C@H]1C)O)/C(=C/c1nc(sc1)C)/C)C)C)O)C,Cn1c2ccccc2nc1CN1CC[C@@H]2[C@H]1C(=O)NC[C@@H]([N@H+]2C)CCC(=O)NCc1ccc(cc1)OC,C[C@@H]1c2c(sc(n2)COC(=O)C(C)(C)C)C[C@]2([C@H]1[C@H]([C@H](CC2)[C@H](C)C(=O)N1CCN(CC1)C)O)C,C[C@@H]1CCN(CC1)C(=O)C[C@@H]1c2c(sc(n2)NC(=O)C(C)(C)C)C[C@H]2[C@]1(CC[C@H]([C@@]2(C)CO)O)C,C[C@@]12CC[C@H]([C@@]([C@H]1Cc1c(nc(s1)NC(=O)C(C)(C)C)[C@H]2CC(=O)NC1CCCCC1)(C)CO)O,C[C@@]12CC[C@H]([C@@]([C@H]1Cc1c(nc(s1)NC(=O)CC(C)(C)C)[C@H]2CC(=O)NC1CCCC1)(C)CO)O,C[C@@]12CC[C@H]([C@@]([C@H]1Cc1c(nc(s1)NC(=O)CC(C)(C)C)[C@H]2CC(=O)N1CCCCC1)(C)CO)O,CCCCCC(=O)Nc1nc2c(s1)C[C@H]1[C@]([C@@H]2CC(=O)NC2CCCC2)(CC[C@H]([C@@]1(C)CO)O)C</t>
  </si>
  <si>
    <t>SN00380375,CHEBI:81560,CHEBI:130073,CHEBI:90996,FDB023779,SN00369878,SN00252879,SN00301979,SN00366787,SN00358677</t>
  </si>
  <si>
    <t>1.000000000,0.994282336,0.992790891,0.975511102,0.868546372,0.859339926,0.850124117,0.833006943,0.831423887,0.829660502</t>
  </si>
  <si>
    <t>[C@@H]12[C@@]([C@@H]3C(=CC2)C=C(CC3)C(OO)(C)C)(CCC[C@]1(C(=O)O)C)C,CC[C@H](/C=C/C=C\C/C=C\C/C=C\C=C\[C@H](CCCC(=O)O)O)O,C(/C=C\C/C=C\C=C\C(CCCC(=O)O)O)/C=C\C/C=C\CCO,CC/C=C\C/C=C\C[C@@H](/C=C/C=C\C/C=C\CCCC(=O)O)OO,[H]OC(=O)C([H])([H])C([H])([H])C([H])([H])[C@]([H])(O[H])C([H])=C([H])C([H])=C([H])C([H])=C([H])[C@]([H])(O[H])C([H])([H])C([H])=C([H])C([H])([H])C([H])=C([H])C([H])([H])C([H])([H])[H],[C@@]123[C@H]([C@]([C@@H](C2)C(=CC3)C)(CCC[C@H](C(=O)O)C)C)CC[C@@H]1C(=O)O,[C@@H]12[C@@]3(C[C@](CC2)(C=C3)C)CC[C@@H]([C@]1(CC(=O)O)C)C(C(=O)O)(C)C,[C@H]12[C@H]([C@@H]([C@H](C2)O)O)/C=C\C/C=C\C/C=C\CCCC(=O)O[C@@H]1CC,[C@@]12([C@@H]([C@@H]3[C@@](C[C@@H]2O)(C=C[C@](CC3)(OO)C)C)C(=CC1=O)C(C)C)C,[C@@H]1(C(=C)CO)CC/C(=C/CC/C(=C/CC/C(=C/C1)/C)/C(=O)O)/CO</t>
  </si>
  <si>
    <t>SN00353594,SN00270483,SN00026673,SN00018186,SN00074877,SN00048457,SN00249958,SN00348804,SN00029128,FDB006628</t>
  </si>
  <si>
    <t>1.0000000,0.9996099,0.9593170,0.9453655,0.9385299,0.9146134,0.8787585,0.8647331,0.8117264,0.8082468</t>
  </si>
  <si>
    <t>c12c(ccc(c1)/C=C/CCCCCC/C=C/C=C/C(=O)N[C@H](CC)C)OCO2,[C@@]123[C@H]([C@@H](NC2=O)CC(C)C)[C@@H](C(=C[C@@H]1/C=C(/CC[C@@H]1[C@@H](/C=C/C3=O)O1)\C)C)C,CN1CCN(CC1)C(=O)C[C@@H]1CC[NH2+]C[C@@H]1Cc1cc(on1)c1ccccc1,CN(Cc1cc(no1)C[C@H]1C[NH2+]CC[C@H]1CC(=O)NC1CC1)c1ccccc1,C1C[C@@H](C(=O)N2CC[C@@H](CC2)C(=O)N[C@H](CCCNC(=[NH2+])N)C(=O)[O-])[NH2+]C1,CC(=O)N(CC[C@H](Cc1ccccc1)[C@H]1CCOC(C1)(C)C)Cc1ccco1,[C@H]1([C@@H](C(=O)NCC(C)C)CC(=CC1)CCC=C(C)C)c1cc2c(cc1)OCO2,[C@H]1([C@@](C(=O)C(=CN1CCc1ccccc1)C(=O)CC)(O)C)/C(=C/[C@H](CC)C)/C,C[C@@H]1C(=O)N[C@H](C(=O)NCCCC(=O)O[C@@H](C(=O)N1)CC(C)C)CC(C)C,CC(C)CNC(=O)\C=C\C=C\CCCCCC\C=C\C1=CC=C2OCOC2=C1</t>
  </si>
  <si>
    <t>nan,Fragments indicative of a glycosylation ‚Äì i.e. indicative for a sugar conjugation (in beer often related to glucose)</t>
  </si>
  <si>
    <t>nan,http://ms2lda.org/motifdb/motif/151058</t>
  </si>
  <si>
    <t>SN00009129,SN00005027,SN00009102,SN00009142,SN00007746,SN00007750,CHEBI:95881,CHEBI:96735,SN00026781,SN00025174</t>
  </si>
  <si>
    <t>1.0000000,0.9946875,0.9830031,0.9830031,0.9774776,0.9574581,0.8870951,0.8739732,0.8479262,0.7874334</t>
  </si>
  <si>
    <t>CCCCCC(=O)Nc1nc2c(s1)C[C@H]1[C@]([C@@H]2CC(=O)NC2CCCC2)(CC[C@H]([C@@]1(C)CO)O)C,C[C@@]12CC[C@H]([C@@]([C@H]1Cc1c(nc(s1)NC(=O)CC(C)(C)C)[C@H]2CC(=O)NC1CCCC1)(C)CO)O,C[C@@]12CC[C@H]([C@@]([C@H]1Cc1c(nc(s1)NC(=O)CC(C)(C)C)[C@H]2CC(=O)N1CCCCC1)(C)CO)O,CCCCCC(=O)Nc1nc2c(s1)C[C@H]1[C@]([C@@H]2CC(=O)N2CCCCC2)(CC[C@H]([C@@]1(C)CO)O)C,C[C@@]12CC[C@H]([C@@]([C@H]1Cc1c(nc(s1)NC(=O)C(C)(C)C)[C@H]2CC(=O)NC1CCCCC1)(C)CO)O,C[C@@H]1CCN(CC1)C(=O)C[C@@H]1c2c(sc(n2)NC(=O)C(C)(C)C)C[C@H]2[C@]1(CC[C@H]([C@@]2(C)CO)O)C,C[C@@H]1CN([C@@H](C)CO)C(=O)CCCn2c(cnn2)CO[C@H]1CN(C)Cc1ccc(cc1)c1ccccc1,C[C@@H]1CN([C@@H](C)CO)C(=O)CCCn2cc(CO[C@H]1CN(C)Cc1ccc(cc1)c1ccccc1)nn2,C[C@@H]1c2c(sc(n2)COC(=O)C(C)(C)C)C[C@]2([C@H]1[C@H]([C@H](CC2)[C@H](C)C(=O)N1CCN(CC1)C)O)C,C[C@@]1(CC[C@]2([C@@H](C1)C(C[C@@H]2NC(=O)Cc1cccs1)(C)C)CCC(=O)NCCN1CCOCC1)O</t>
  </si>
  <si>
    <t>CHEBI:79611,CHEBI:79585,CHEBI:34510,SN00308362,SN00100030,CHEBI:76267,SN00014621,CHEBI:117427,SN00100041,SN00027484</t>
  </si>
  <si>
    <t>1.00000000,0.94285298,0.86603700,0.67622088,0.55692351,0.53794134,0.51240868,0.50010424,0.43431895,0.42645870</t>
  </si>
  <si>
    <t>C[C@@H]1C[C@H]2[C@@H]3CCC4=CC(=O)C=C[C@]4(C)[C@]3([C@H](C[C@]2(C)[C@H]1O)O)F,CC(=O)[C@H]1CC[C@H]2[C@@H]3CCC4=CC(=O)C[C@]4(C)[C@]3([C@H](C[C@]12C)O)F,C[C@]12CCC(=O)C=C1CC[C@H]1[C@@H]3CC[C@@](C)([C@@]3(C)CC(=O)[C@]21F)O,[C@@]123[C@H]([C@]4([C@@H]5[C@H]([C@@H]1O)OC(=O)[C@@]5(CCC4)C)C)CC[C@H](C3)C(=C)[C@@H]2F,C[C@]12CCCC(=C)[C@@H]1C[C@H]1[C@@H](C2)OC(=O)[C@H]1CN[C@@H]1CONC1=O,CCCN(CCC)C(=O)[C@@H](CCC(=O)O)N=C(c1ccccc1)O,CC[C@H]1CN(CC[C@H]1CC(=O)OC)C(=O)Nc1cccc(c1)OC,CN(C)c1ccc2c(c1)[C@H]1C[C@H](CC(=O)N(C)C)O[C@H](CO)[C@H]1O2,C[C@H]1CCC[C@]2(C1=C[C@H]1[C@@H](C2)OC(=O)[C@@H]1C[NH2+][C@@H]1CON=C1[O-])C,c1ccc(cc1)NC(=O)[C@@H]1[C@H](CC[C@H](O1)CCN1CCOCC1)O</t>
  </si>
  <si>
    <t>DSF (JE Group A) benzoyl cation (105),nan</t>
  </si>
  <si>
    <t>http://ms2lda.org/motifdb/motif/151105,nan</t>
  </si>
  <si>
    <t>SN00295767,SN00360118,SN00153338,SN00026950,CHEBI:60822,SN00310178,SN00088408,SN00022064,SN00168453,SN00016465</t>
  </si>
  <si>
    <t>1.0000000,0.9994711,0.9629167,0.9281018,0.8963393,0.7019250,0.6735126,0.6396038,0.6361760,0.5812113</t>
  </si>
  <si>
    <t>C1(=O)[C@@H]([C@H]([C@H](C[C@@H](CCC/C=C\C[C@H](OC(=O)C[C@@H]([C@H]1C)O)/C(=C/c1nc(sc1)C)/C)C)C)O)C,C1(C(=O)[C@@H]([C@H]([C@H](CCCCC/C=C\C[C@H](OC(=O)C[C@@H]1O)/C(=C/c1nc(sc1)C)/C)C)O)C)(C)C,CCc1cc2c(=O)c(c(oc2c(c1O)C[NH+]1CCN(CC1)CCO)C(C)C)c1nc2ccccc2n1C,Cn1c2ccccc2nc1CN1CC[C@@H]2[C@H]1C(=O)NC[C@@H]([N@H+]2C)CCC(=O)NCc1ccc(cc1)OC,C(C[C@@H](CC(=N[C@@H]1[C@@H]([C@H]([C@@H](CO)O[C@H]1NC1=N[C@@H]2[C@@H](CN=C([C@H]2N1)O)O)OC(=[NH2+])O)O)O)[NH3+])C[NH3+],[C@@H]12[C@H]3[C@H]4C(=O)[C@@]5(C[C@@](NC5=O)(Cc5ccc(O[C@@H]3[C@H]3[C@]1(C[C@@H](C[C@@H]3C)C)C)cc5)O)C[C@@H]([C@H]4C=C2C)O,C[C@]12CC/C(=N\OCC(=O)N[C@@H](CCSC)C(=O)[O-])/C=C1CC[C@@H]1[C@@H]2CC[C@]2([C@H]1CC[C@]2(C)O)C,COc1ccccc1N1CCN(CC1)C(=O)C[C@@H]1CC[NH2+]C[C@@H]1Cc1cc(on1)COc1ccccc1,C[C@H]1CC=C[C@H](C1)[C@]1(CC[C@H]2[C@H]3C=C[C@@]4(N2[C@H]1CCC4)[C@H]1[C@@H](/C(=C\2/C(=C(C(=O)O2)C)OC)/OC1=C3)C)O,COc1ccc(cc1)c1cc(no1)C[C@H]1C[NH2+]CC[C@H]1CC(=O)N1CCN(CC1)c1ccccc1OC</t>
  </si>
  <si>
    <t>SN00024761,SN00025624,SN00060169,SN00061760,SN00052063,SN00027701,SN00012433,CHEBI:130264,SN00288264,CHEBI:103712</t>
  </si>
  <si>
    <t>1.000000000,0.817608279,0.714726250,0.689995322,0.660455506,0.618254851,0.612983356,0.560996396,0.415761963,0.388812972</t>
  </si>
  <si>
    <t>CC(=O)N1CC[C@H]([C@H](C1)CC[NH+]1CCN(CC1)c1ccccn1)CC(=O)[O-],C[N@H+](CCc1ccccn1)[C@H]1[C@H](O[C@H]([C@H]1O)CO)C[NH2+]Cc1ccccn1,Cc1ccc2c(c1)C([C@]1(N2CCC(=N1)O)/C=C/c1ccc(cc1)C(C)C)(C)C,CCCNC(=O)[C@H](C(C)C)NC(=O)N1C[C@H]2C[C@@H](C1)c1cccc(=O)n1C2,CC1=CCC[C@]2(C1=C[C@H]1[C@@H](C2)OC(=O)[C@H]1C[NH+]1CCC2(CC1)OCCO2)C,CC1=C[C@H]([C@@H](C[C@H]1CC(=O)NCc1ccc(cc1)F)C(C)C)CNC(=O)C,CC[C@H]1CN(CC[C@H]1CC(=O)NC1CCCCC1)C(=O)c1ccc(cc1)F,c1ccc(cc1)C=Cc1ccc(cc1)C1[C@@H]2CNC[C@H]1N2CC1CCOCC1,[C@H]12[C@](O1)(c1c(NC2(C)C)ccc(c1)Cc1cc2c(cc1)NC(C=C2C)(C)C)C,C[C@H]1CN([C@H](C)CO)C(=O)c2cc(C#CCN(C)C)cnc2O[C@H]1CNC</t>
  </si>
  <si>
    <t>CHEBI:79611,CHEBI:79585,CHEBI:34510,SN00044921,SN00308362,SN00045737,SN00097722,CHEBI:132043,SN00068631,SN00024867</t>
  </si>
  <si>
    <t>1.00000000,0.92645382,0.87138528,0.70426667,0.69760639,0.54486598,0.42390695,0.40695534,0.37498728,0.35383218</t>
  </si>
  <si>
    <t>C[C@@H]1C[C@H]2[C@@H]3CCC4=CC(=O)C=C[C@]4(C)[C@]3([C@H](C[C@]2(C)[C@H]1O)O)F,CC(=O)[C@H]1CC[C@H]2[C@@H]3CCC4=CC(=O)C[C@]4(C)[C@]3([C@H](C[C@]12C)O)F,C[C@]12CCC(=O)C=C1CC[C@H]1[C@@H]3CC[C@@](C)([C@@]3(C)CC(=O)[C@]21F)O,c1ccc2c(c1)CC1(CCCCC1)c1c2nc2n(c1=O)CCCCC2,[C@@]123[C@H]([C@]4([C@@H]5[C@H]([C@@H]1O)OC(=O)[C@@]5(CCC4)C)C)CC[C@H](C3)C(=C)[C@@H]2F,CC(C)(C)C(=O)C[C@@H]1c2c(cc3c(c2OC)OCO3)CC[N+]1(C)C,Cc1cc(=O)oc2c1ccc(c2C)OC[C@H](C[NH2+]CCC(C)C)O,CCCCCCCCCCCCCC(=NCCS(=O)(=O)O)[O-],Cc1cc(=O)oc(c1C(=O)OC[C@@H]1CCC[N@@+]2([C@@H]1CCCC2)C)C,c1ccc(cc1)O[C@@H]1[C@H]([C@@H]([C@H]2CO[C@@H]1O2)[NH2+]CC1CCCCC1)O</t>
  </si>
  <si>
    <t>CHEBI:120140,CHEBI:126378,DB06982,SN00024636,SN00015386,SN00015375,SN00021946,SN00021945,SN00017303,SN00017320</t>
  </si>
  <si>
    <t>1.000000000,0.886267421,0.830339712,0.689339388,0.688019749,0.672976280,0.557414334,0.448191736,0.390416586,0.382691451</t>
  </si>
  <si>
    <t>C[C@H](c1ccccc1)N=C(C[C@@H]1CC[C@@H]([C@H](CO)O1)N=C(C1CCC1)O)O,CC(=O)N(CCOC)C[C@@H]1[C@@H](c2ccccc2)[C@H](CO)N1C(=O)C1CCC1,CC(C)(C)OC(=O)NCCCCCCC(C1=CNC2=CC=CC=C21)C(=O)O,COc1ccc(cc1)C(=O)N1CC[C@H]([C@H](C1)CC[NH+]1CCCC1)CC(=O)[O-],c1cc(ccc1CNC(=O)[C@H]1C[N@H+]2CC[C@@H]1C[C@@H]2Cn1cc(nn1)C[NH3+])F,CC(C)(c1cn(nn1)C[C@H]1C[C@H]2CC[N@@H+]1C[C@@H]2C(=O)NCc1ccco1)O,CCN(CC)C(=O)C[C@@H]1CC[NH2+]C[C@@H]1Cc1cc(on1)c1ccc(cc1)F,CC(C)(C)NC(=O)C[C@@H]1CC[NH2+]C[C@@H]1Cc1cc(on1)c1ccc(cc1)F,Cc1c(c(n(n1)c1ccc(cc1)OC)C)[C@H]1C[C@@H](C=C1)[NH2+]Cc1ccccc1,Cc1c(c(n(n1)c1ccccc1)C)[C@H]1C[C@@H](C=C1)[NH2+]Cc1ccc(cc1)OC</t>
  </si>
  <si>
    <t>CHEBI:79611,CHEBI:79585,CHEBI:34510,SN00308362,SN00045737,SN00044921,SN00012681,SN00012425,SN00097722,CHEBI:132043</t>
  </si>
  <si>
    <t>1.000000000,0.978848828,0.924832625,0.895597003,0.662396250,0.657683505,0.633733389,0.633733389,0.533022485,0.478808853</t>
  </si>
  <si>
    <t>C[C@@H]1C[C@H]2[C@@H]3CCC4=CC(=O)C=C[C@]4(C)[C@]3([C@H](C[C@]2(C)[C@H]1O)O)F,CC(=O)[C@H]1CC[C@H]2[C@@H]3CCC4=CC(=O)C[C@]4(C)[C@]3([C@H](C[C@]12C)O)F,C[C@]12CCC(=O)C=C1CC[C@H]1[C@@H]3CC[C@@](C)([C@@]3(C)CC(=O)[C@]21F)O,[C@@]123[C@H]([C@]4([C@@H]5[C@H]([C@@H]1O)OC(=O)[C@@]5(CCC4)C)C)CC[C@H](C3)C(=C)[C@@H]2F,CC(C)(C)C(=O)C[C@@H]1c2c(cc3c(c2OC)OCO3)CC[N+]1(C)C,c1ccc2c(c1)CC1(CCCCC1)c1c2nc2n(c1=O)CCCCC2,CCCNC(=O)C[C@@H]1CCN(C[C@@H]1CC)C(=O)c1ccc(cc1)F,CC[C@H]1CN(CC[C@H]1CC(=O)NC(C)C)C(=O)c1ccc(cc1)F,Cc1cc(=O)oc2c1ccc(c2C)OC[C@H](C[NH2+]CCC(C)C)O,CCCCCCCCCCCCCC(=NCCS(=O)(=O)O)[O-]</t>
  </si>
  <si>
    <t>SN00360059,SN00027471,DB04126,DB08090,CHEBI:67324,DB06929,SN00143136,SN00159093,SN00103611,SN00060293</t>
  </si>
  <si>
    <t>1.0000000,0.9806782,0.8931767,0.7171774,0.6177868,0.5840129,0.2773963,0.1961778,0.1896792,0.1839772</t>
  </si>
  <si>
    <t>C(=O)(N(CCCCCNC(=O)CCC(=O)OC)O)CC(C)C,COCCNC(=O)[C@@H]1[C@H](CC[C@H](O1)CCN1CCOCC1)O,CC(C)CCNC(=O)C(CC(C)C)NC(=O)C(CC(=O)O)O,CCCCCCCCN=C1N2C(CO1)C(C(C(C2O)O)O)O,c1ccc2c(c1)c(c[nH]2)C(=O)C(=O)NCCCNCCCCN,CCCC(=O)N1CCCC1C(=O)NCC2=CC=C(C=C2)C(=N)N,c1ccc(cc1)OCc1ccc(cc1)CC[NH+](CCO)CCO,COc1cc2c(cc1O)[C@]13C[C@H](CC=C1CC[N@@H+]3CCC2)OC,Cc1ccc2c(c1)c1c3n2CCN([C@@H]3CCC1)Cc1ccccc1,Cc1c(c(=O)oc2c1cc(c(c2C)O)C[N@H+]1CC[C@@H](CC1)C)C</t>
  </si>
  <si>
    <t>DSF Jatrophane Group A 299 281 263 253 with benzoyl cation 105,nan,nan</t>
  </si>
  <si>
    <t>http://ms2lda.org/motifdb/motif/151120,nan,nan</t>
  </si>
  <si>
    <t>SN00239549,SN00309346,SN00319285,SN00236931,SN00393013,SN00356183,SN00262611,SN00357827,SN00334524,SN00343693</t>
  </si>
  <si>
    <t>1.00000000,0.99361754,0.97476098,0.91479417,0.90651375,0.87239935,0.85112003,0.70098896,0.70098896,0.68525514</t>
  </si>
  <si>
    <t>[C@@]12([C@H]3[C@@H](C(C3)(C)C)CCC(=CCC2)C(=O)O1)COC(=O)C,[C@@]12(C(=C(C(=O)O2)C)[C@H]([C@]2(C(=CCC[C@@H]2C)C1)C)O)OCC,C1(C2=C(C(=O)C([C@@H]1OC(=O)C)(C)C)C=CC(O2)(C)C)(C)C,c1(c(c2c(OC(C=C2)(C)C)cc1OC)OC)[C@H](OCC)C,[C@@]12(C(=CC[C@H](C2)C(=C)C(=O)O)[C@@H](CC[C@@H]1C)OC(=O)C)C,[C@@]12(C(=CCC[C@@H]1COC(=O)C)CC[C@H](C2)C(=C)C(=O)O)C,[C@]12([C@H]([C@H](CCC1=CC[C@H](C2)C(=C)C(=O)O)OC(=O)C)C)C,C\1(=C(\COC(=O)C)/C)/C(=O)C/C(=C/CC[C@@H](C(=O)C1)C)/C,[C@@]12([C@@H](O1)C/C(=C(\COC(=O)C)/C)/C(=O)C/C(=C/CC2)/C)C,[C@]12([C@H](O1)CC/C(=C\[C@H]1[C@@H](CC2)C1(C)C)/C=O)COC(=O)C</t>
  </si>
  <si>
    <t>CHEBI:38378,CHEBI:38376,FDB009341,SN00268643,SN00351003,FDB022260,SN00288380,SN00123991,SN00348524,CHEBI:38374</t>
  </si>
  <si>
    <t>1.0000000,1.0000000,1.0000000,0.9944006,0.9714839,0.9132065,0.8632376,0.8316348,0.8120317,0.8120317</t>
  </si>
  <si>
    <t>C/C=C/CCCCCCCCC(=O)O,CC/C=C/CCCCCCCC(=O)O,OC(=O)CCCCCCCCCC=C,C(=O)(O)CCCCCC/C=C/CCC,C(=O)(O)CCCCC/C=C/CCCC,[H]OC(=O)C([H])([H])C([H])([H])C([H])([H])C([H])=C([H])C([H])([H])C([H])([H])C([H])([H])C([H])([H])C([H])([H])C([H])([H])[H],C(=C\CC/C(=C/CO)/C)(/CCCO)\C,C[C@]12CC[C@H](C1(C)C)[C@H]([C@H]2O)CCO,C(C(=O)O)C/C=C/CCCCCCC,CCCCCCCC/C=C/CC(=O)O</t>
  </si>
  <si>
    <t>CHEBI:38378,CHEBI:38376,FDB009341,SN00268643,FDB022260,SN00351003,SN00348524,CHEBI:38374,FDB028039,SN00347037</t>
  </si>
  <si>
    <t>1.0000000,1.0000000,1.0000000,0.9959431,0.9907955,0.9688213,0.8551646,0.8551646,0.8280831,0.8175203</t>
  </si>
  <si>
    <t>C/C=C/CCCCCCCCC(=O)O,CC/C=C/CCCCCCCC(=O)O,OC(=O)CCCCCCCCCC=C,C(=O)(O)CCCCCC/C=C/CCC,[H]OC(=O)C([H])([H])C([H])([H])C([H])([H])C([H])=C([H])C([H])([H])C([H])([H])C([H])([H])C([H])([H])C([H])([H])C([H])([H])[H],C(=O)(O)CCCCC/C=C/CCCC,C(C(=O)O)C/C=C/CCCCCCC,CCCCCCCC/C=C/CC(=O)O,[H]OC(=O)C([H])=C([H])C([H])([H])C([H])([H])C([H])([H])C([H])([H])C([H])([H])C([H])([H])C([H])([H])C([H])([H])C([H])([H])[H],O(C(=O)C)[C@H]([C@@H](CCC=C(C)C)C)C</t>
  </si>
  <si>
    <t>nan,Creatinine related Mass2Motif,nitrogen containing substructure [C5H12N] (in beer related to Leucine),Fragment ions indicative for alkylamine substructure C5H10N (in beer often pipecolic acid [pipecolate]),Fragments indicative for histidine (C6H10N3O2) substructure (MzCloud)</t>
  </si>
  <si>
    <t>nan,http://ms2lda.org/motifdb/motif/150956,http://ms2lda.org/motifdb/motif/151029,http://ms2lda.org/motifdb/motif/151024,http://ms2lda.org/motifdb/motif/151077</t>
  </si>
  <si>
    <t>1.0000000,0.8921079,0.8755887,0.8553125,0.8553125,0.8429196,0.8087927,0.8031029,0.8022027,0.7682629</t>
  </si>
  <si>
    <t>CHEBI:38378,CHEBI:38376,FDB009341,SN00268643,SN00351003,FDB022260,SN00288380,CHEBI:87338,FDB000744,FDB016331</t>
  </si>
  <si>
    <t>1.0000000,1.0000000,1.0000000,0.9925425,0.9576510,0.9023918,0.8091739,0.8016957,0.8016957,0.8016957</t>
  </si>
  <si>
    <t>C/C=C/CCCCCCCCC(=O)O,CC/C=C/CCCCCCCC(=O)O,OC(=O)CCCCCCCCCC=C,C(=O)(O)CCCCCC/C=C/CCC,C(=O)(O)CCCCC/C=C/CCCC,[H]OC(=O)C([H])([H])C([H])([H])C([H])([H])C([H])=C([H])C([H])([H])C([H])([H])C([H])([H])C([H])([H])C([H])([H])C([H])([H])[H],C(=C\CC/C(=C/CO)/C)(/CCCO)\C,C=CCCCCCCCC(=O)OCC,COC(=O)CCCCCCCCC=C,COC(=O)CCCCCCC\C=C\C</t>
  </si>
  <si>
    <t>SN00342369,HMDB0126516,HMDB0126517,SN00156423,HMDB0133180,CHEBI:5440,SN00285005,SN00338310,SN00119969,FDB016726</t>
  </si>
  <si>
    <t>1.0000000,0.9799920,0.9799920,0.9696725,0.9089914,0.8827418,0.8807979,0.8683051,0.8297605,0.8236905</t>
  </si>
  <si>
    <t>C(=C\C(=O)C)(/C=C/C=C/C=C/[C@H](CC)C)\O,[H]\C(=C(\CO)CCCCC)C1=CC(O)=CC=C1,[H]\C(=C(\CO)CCCCC)C1=CC=C(O)C=C1,c1cc(ccc1C1CCCCC1)OCCO,CCCCCC(CC1=CC=CC=C1)C(O)=O,C=C(C)[C@@H]1CCC2=CC(=O)[C@@H]([C@@H](C)[C@@H]2C1)O,[C@@H]1([C@@H](CC=CC1=O)/C=C/C=C/CCC)CO,[C@@H]1(c2ccccc2)[C@@H](OCCO)CCCC1,CCCCCCCC(=O)c1ccc(cc1)O,CC1CCCC2CC(=O)C(=CC12C)C(C)=O</t>
  </si>
  <si>
    <t>1.0000000,0.6469614,0.2411206</t>
  </si>
  <si>
    <t>SN00268643,CHEBI:38378,CHEBI:38376,FDB009341,SN00351003,FDB022260,SN00288380,SN00123991,SN00227131,SN00348524</t>
  </si>
  <si>
    <t>1.0000000,1.0000000,1.0000000,1.0000000,0.9648514,0.9327167,0.8750211,0.8575494,0.8100964,0.8100964</t>
  </si>
  <si>
    <t>C(=O)(O)CCCCCC/C=C/CCC,C/C=C/CCCCCCCCC(=O)O,CC/C=C/CCCCCCCC(=O)O,OC(=O)CCCCCCCCCC=C,C(=O)(O)CCCCC/C=C/CCCC,[H]OC(=O)C([H])([H])C([H])([H])C([H])([H])C([H])=C([H])C([H])([H])C([H])([H])C([H])([H])C([H])([H])C([H])([H])C([H])([H])[H],C(=C\CC/C(=C/CO)/C)(/CCCO)\C,C[C@]12CC[C@H](C1(C)C)[C@H]([C@H]2O)CCO,[C@H](CCCC/C=C/CCC(=O)C)(O)C,C(C(=O)O)C/C=C/CCCCCCC</t>
  </si>
  <si>
    <t>SN00027435,DB03223,CHEBI:132350,CHEBI:133794,SN00354662,SN00390938,CHEBI:79731,CHEBI:34895,DB00717,SN00260512</t>
  </si>
  <si>
    <t>1.000000000,0.886032754,0.772481281,0.771531936,0.763131926,0.762174807,0.633653799,0.625228135,0.624821652,0.616683502</t>
  </si>
  <si>
    <t>C1C[C@@H]([C@H](O[C@@H]1CCN1CCOCC1)C(=O)NC1CC1)O,C[N+](C)(C)C(CCC1=NC=C(N1)CC(C(=O)O)N)C(=O)N,CC(C)c1ccc2c(CC[C@H]3C(=C(CC[C@]23C)C(=O)O)C)c1,C/C(=C\C=C\C(=C\C(=O)O)\C)/C=C/C1=C(C)C=CCC1(C)C,[C@@H]12[C@@](c3c(CC2)cc(cc3)C(=C)C)(CCC[C@]1(C(=O)O)C)C,C12=CCc3c([C@]1(CCC[C@@]2(C(=O)O)C)C)ccc(c3)C(C)C,CCC(c1ccc(cc1)O)C(CC)c1c(C)cc(cc1C)O,C#C[C@@]1(CC[C@H]2[C@@H]3CCC4=C(CCC(=O)C4)[C@H]3CC[C@]12C)O,CC12CCC3C(C1CCC2(C#C)O)CCC4=CC(=O)CCC34,[C@@H]1([C@H](c2ccccc2)CC=C([C@H]1CC=C(C)C)C)C(=O)OC</t>
  </si>
  <si>
    <t>SN00018093,SN00031836,CHEBI:78861,SN00024810,SN00399442,FDB023449,SN00344671,DB04276,SN00339310,SN00304948</t>
  </si>
  <si>
    <t>1.00000000,0.97012468,0.86179651,0.82603402,0.82115946,0.80214651,0.77136283,0.76948187,0.74076123,0.73491679</t>
  </si>
  <si>
    <t>c1cc2n(c(=O)c1)C[C@H]1C[C@@H]2C[N@@H+](C1)CC[C@H]1C[NH2+]CC[C@H]1CC(=O)[O-],Cc1ccc(cc1)CN1CC[C@@H]2[C@H]1C(=O)NC[C@@H]([N@H+]2C)CCC(=O)OC,CC/C=C\C/C=C\C[C@@H](/C=C/C=C\C/C=C\C/C=C\CCC(=O)O)OO,CC(C)NC(=O)N1CC[C@H]([C@H](C1)CCN(C)c1ccccc1)CC(=O)[O-],[C@H]1(/C(=C\C=C(\CC/C=C(/[C@H]([C@@H](/C=C(/C1)\C)O)O)\C)/C)/C(=C)C)OC(=O)C,[H]OC(=O)C([H])([H])C([H])([H])C([H])([H])C([H])=C([H])[C@]([H])(O[H])C(\[H])=C(/[H])C([H])=C([H])C([H])([H])C([H])=C([H])C([H])=C([H])[C@@]([H])(O[H])C([H])([H])C([H])=C([H])C([H])([H])C([H])([H])[H],[C@H]1(C(=CC[C@@]1(O)C)/C(=C\CC=C(C)C)/C)CC1=C([C@H](CCC1=O)OC)O,CC(C)CC(C(=O)NCCCC[NH+]=C(N)N)NC(=O)C(CC(=O)O)O,[C@]1(C(=O)C(=C(O1)/C=C/CC/C(=C/C=C/[C@H]([C@H](/C(=C/C)/C)O)C)/C)C)(O)C,[C@@]12([C@@H]3C(=C([C@H]([C@@H]1O)O)[C@H](C[C@H](C/C=C/C(=C)[C@@H]3CC2)C)OC(=O)C)C)C</t>
  </si>
  <si>
    <t>Double water loss i.e. 2*H20 ‚Äì Generic feature for metabolites containing several free OH groups attached to a aliphatic chain like sugars.</t>
  </si>
  <si>
    <t>http://ms2lda.org/motifdb/motif/151048</t>
  </si>
  <si>
    <t>CHEBI:78861,SN00018093,SN00031836,SN00304948,SN00399442,SN00339310,SN00396450,FDB023449,DB04276,SN00344671</t>
  </si>
  <si>
    <t>1.0000000,0.9940284,0.8864610,0.8794038,0.8663814,0.8535121,0.8497686,0.8250017,0.8083737,0.8020292</t>
  </si>
  <si>
    <t>CC/C=C\C/C=C\C[C@@H](/C=C/C=C\C/C=C\C/C=C\CCC(=O)O)OO,c1cc2n(c(=O)c1)C[C@H]1C[C@@H]2C[N@@H+](C1)CC[C@H]1C[NH2+]CC[C@H]1CC(=O)[O-],Cc1ccc(cc1)CN1CC[C@@H]2[C@H]1C(=O)NC[C@@H]([N@H+]2C)CCC(=O)OC,[C@@]12([C@@H]3C(=C([C@H]([C@@H]1O)O)[C@H](C[C@H](C/C=C/C(=C)[C@@H]3CC2)C)OC(=O)C)C)C,[C@H]1(/C(=C\C=C(\CC/C=C(/[C@H]([C@@H](/C=C(/C1)\C)O)O)\C)/C)/C(=C)C)OC(=O)C,[C@]1(C(=O)C(=C(O1)/C=C/CC/C(=C/C=C/[C@H]([C@H](/C(=C/C)/C)O)C)/C)C)(O)C,[C@H]12[C@]([C@H]3C(=C[C@@H](C[C@@H]3O)C(=C)CO)C=C2)(CC[C@@H](C1(C)C)OC(=O)C)C,[H]OC(=O)C([H])([H])C([H])([H])C([H])([H])C([H])=C([H])[C@]([H])(O[H])C(\[H])=C(/[H])C([H])=C([H])C([H])([H])C([H])=C([H])C([H])=C([H])[C@@]([H])(O[H])C([H])([H])C([H])=C([H])C([H])([H])C([H])([H])[H],CC(C)CC(C(=O)NCCCC[NH+]=C(N)N)NC(=O)C(CC(=O)O)O,[C@H]1(C(=CC[C@@]1(O)C)/C(=C\CC=C(C)C)/C)CC1=C([C@H](CCC1=O)OC)O</t>
  </si>
  <si>
    <t>SN00018093,SN00031836,SN00031738,SN00015738,SN00015740,CHEBI:78861,FDB023449,SN00024810,SN00399442,SN00344671</t>
  </si>
  <si>
    <t>1.00000000,0.93554977,0.93381976,0.89158642,0.84729306,0.81101568,0.79920147,0.75257561,0.73477057,0.73386522</t>
  </si>
  <si>
    <t>c1cc2n(c(=O)c1)C[C@H]1C[C@@H]2C[N@@H+](C1)CC[C@H]1C[NH2+]CC[C@H]1CC(=O)[O-],Cc1ccc(cc1)CN1CC[C@@H]2[C@H]1C(=O)NC[C@@H]([N@H+]2C)CCC(=O)OC,CC(C)NC(=O)CC[C@@H]1CNC(=O)[C@H]2[N@H+]1C[C@H](C2)NCc1ccccn1,c1c(nnn1C[C@H]1C[C@H]2CC[N@@H+]1C[C@@H]2C(=O)NC1CC1)C1(CCCC1)O,CC(=O)c1cn(nn1)C[C@H]1C[C@H]2CC[N@@H+]1C[C@@H]2C(=O)NC1CCCCC1,CC/C=C\C/C=C\C[C@@H](/C=C/C=C\C/C=C\C/C=C\CCC(=O)O)OO,[H]OC(=O)C([H])([H])C([H])([H])C([H])([H])C([H])=C([H])[C@]([H])(O[H])C(\[H])=C(/[H])C([H])=C([H])C([H])([H])C([H])=C([H])C([H])=C([H])[C@@]([H])(O[H])C([H])([H])C([H])=C([H])C([H])([H])C([H])([H])[H],CC(C)NC(=O)N1CC[C@H]([C@H](C1)CCN(C)c1ccccc1)CC(=O)[O-],[C@H]1(/C(=C\C=C(\CC/C=C(/[C@H]([C@@H](/C=C(/C1)\C)O)O)\C)/C)/C(=C)C)OC(=O)C,[C@H]1(C(=CC[C@@]1(O)C)/C(=C\CC=C(C)C)/C)CC1=C([C@H](CCC1=O)OC)O</t>
  </si>
  <si>
    <t>nan,Double water loss i.e. 2*H20 ‚Äì Generic feature for metabolites containing several free OH groups attached to a aliphatic chain like sugars.</t>
  </si>
  <si>
    <t>nan,http://ms2lda.org/motifdb/motif/151048</t>
  </si>
  <si>
    <t>CHEBI:107123,SN00068483,CHEBI:93078,SN00270128,SN00118252,CHEBI:113088,CHEBI:121054,SN00102749,CHEBI:92135,FDB011269</t>
  </si>
  <si>
    <t>1.00000000,0.75416206,0.74217224,0.67730200,0.63159162,0.57730129,0.55105738,0.47176136,0.45933563,0.42891712</t>
  </si>
  <si>
    <t>c1ccc(cc1)C(=NC(=Nc1cccc2c1cccn2)S)O,CC(=O)Oc1ccc2c(c1)c(=O)oc(n2)/C=C/c1ccccc1,COc1ccc(cc1)c1cnc2c(cnn2c1)c1ccsc1,c12c3c4c(cc1C=CC(=O)C2=O)N(CCc4cc1c3OCO1)C,CC(=O)Oc1ccc(cc1)/C=C\1/C(=O)OC(=N1)c1ccccc1,c1ccc(cc1)N1CC(=O)C(=C1N)c1nc2ccccc2s1,COc1ccc(cc1OC)C=NNc1c(c(Cl)ncn1)N,CC(C)[C@@H](C(=O)[O-])NC(=O)Cn1ccc2c1cc(cc2)Cl,c1cc(CN=c2c3cc(ccc3nc[nH]2)c2ccoc2)sc1,COC1=C(O)C=C2C(=O)C(=O)N(C)C3=CC4=CC=CC=C4C1=C23</t>
  </si>
  <si>
    <t>1,1</t>
  </si>
  <si>
    <t>Small nitrogen containing fragment ion ‚Äì often proline or ornithine derived ‚Äì most abundant fragment in beer data,nitrogen containing substructure [C5H12N] (in beer related to Leucine),nan</t>
  </si>
  <si>
    <t>http://ms2lda.org/motifdb/motif/151013,http://ms2lda.org/motifdb/motif/151029,nan</t>
  </si>
  <si>
    <t>SN00343412,FDB029926,SN00288390,CHEBI:17132,SN00367037,SN00345475,CHEBI:4621,SN00224049,SN00274339,SN00120049</t>
  </si>
  <si>
    <t>1.00000000,0.98469129,0.95567815,0.80373849,0.79783867,0.70097692,0.61825429,0.48440126,0.47617419,0.47348755</t>
  </si>
  <si>
    <t>C(=O)(C(C)C)OC[C@@H](COC(=O)C)O,CCOC(=O)CCC(O)C(=O)OCC,C(=O)([C@@H](CCC(=O)O)O)OCCCC,CCOC(=O)[C@H](C)[C@H](C(=O)OCC)O,C(C(=O)OCC)(C(=O)OCC)OCC,[C@@H]12[C@@H](OC(O2)(C)C)[C@@H](O[C@@H]([C@@H]1O)O)C,C(NC(=N)O)N=C(NCNC(=N)O)O,[C@]1(OC[C@H]([C@@H]1C)O)(CC(=O)CO)CO,[C@@]1([C@@H]([C@H](O[C@@H](C1)O)C)OC(=O)C)(O)C,Cc1c2cc(c(cc2cc[n+]1C)OC)O</t>
  </si>
  <si>
    <t>CHEBI:91287,SN00379487,FDB029300,SN00354624,SN00293481,SN00025352,SN00245096,FDB018104,FDB016704,SN00325142</t>
  </si>
  <si>
    <t>1.000000000,0.913139844,0.855168372,0.851670079,0.831449890,0.830249625,0.828673391,0.828293873,0.782434923,0.778231469</t>
  </si>
  <si>
    <t>CCC(/C=C/C=C\C/C=C\C/C=C\C=C\[C@H](CCCC(=O)O)OO)O,C(=O)(O)CCC[C@@H]([C@@H](/C=C/C=C/C=C\C=C\[C@@H](O)C/C=C\CC)O)O,[H]OC(=O)C([H])([H])C([H])([H])C([H])([H])[C@@]([H])(O[H])[C@]([H])(O[H])C(\[H])=C(/[H])\C(\[H])=C(/[H])\C(\[H])=C(\[H])/C(/[H])=C(\[H])C(=O)C([H])([H])C([H])([H])C([H])([H])C([H])([H])C([H])([H])[H],C1(=CC[C@H](OC1=O)/C(=C/CC/C(=C\CO)/C)/C)CC[C@@H](C(=C)C)OO,C1(=O)O[C@@H]([C@H]([C@H]1CC/C=C(/CC/C=C(/CC(=O)C=C(C)C)\C)\C)O)O,C[N@@H+]1CCN(CC1)[C@H]1[C@H](O[C@H]([C@H]1O)CO)CNC(=O)c1ccccc1,[C@]1([C@H]2[C@@]3(C[C@@]([C@H](C2)C=C3)(O)C)CC[C@@H]1C(C(=O)O)(C)C)(CC(=O)O)C,CC(C)(C1CCC23CC(CCC2C1(C)CC(O)=O)C(=C)C3O)C(O)=O,CC(C)(C1CCC23CC(CCC2C1(C)CC(O)=O)C1(C)OC31)C(O)=O,[C@@]12([C@H]([C@@]([C@H](CC2)OC/C=C(\C(=O)O)/C)(O)C)C=C(C(=O)C1)C(C)C)C</t>
  </si>
  <si>
    <t>CHEBI:88135,SN00137560,SN00213346,FDB023468,CHEBI:35181,CHEBI:133779,SN00127253,HMDB0129380,FDB018424,CHEBI:49194</t>
  </si>
  <si>
    <t>1.0000000,0.6838558,0.6591262,0.6591262,0.6495954,0.5311340,0.5124652,0.5024129,0.4760846,0.4722833</t>
  </si>
  <si>
    <t>CC(=N[C@@H](CCS(=O)(=O)C)C(=O)O)O,C1CC2(C1)CC(=[NH+]C(=N)S2)C(F)(F)F,c1(C(=O)CC(=O)C(=O)O)c(ccc(c1)O)N,[H]OC(=O)C(=O)C([H])([H])C(=O)C1=C(N([H])[H])C(O[H])=C([H])C([H])=C1[H],C=C(C(=O)[O-])O[C@@H]1C=C(C=C[C@H]1N)C(=O)[O-],C/C=C/c1c(c(=O)c2c([C@H](N=C2O)O)o1)O,CC(=O)c1cc2c(cc1[N+](=O)[O-])OCCO2,OC(=O)CN=C(O)C1=CC2=C(OCO2)C=C1,OC(=O)CC1(O)C(=O)NC2=CC=C(O)C=C12,C=C(C(=O)O)Oc1cccc(c1N)C(=O)O</t>
  </si>
  <si>
    <t>CHOOH loss - indicative for free carboxylic acid group</t>
  </si>
  <si>
    <t>http://ms2lda.org/motifdb/motif/150872</t>
  </si>
  <si>
    <t>FDB011234,CCMSLIB00004699979,CCMSLIB00000579076,FDB013772,FDB011745,SN00282536,SN00300227,CHEBI:79272,CHEBI:79228,FDB019656</t>
  </si>
  <si>
    <t>1.0000000,0.7452926,0.7452926,0.7297069,0.7018606,0.6902997,0.6902997,0.6856819,0.6856819,0.6837684</t>
  </si>
  <si>
    <t>CC(C)(O)C(O)CCC(=C)C(O)CO,CCCCCC(O)CC(O)CC(=O)O,OCCOCC(CCCC)CC(=O)O,C\C(C(O)CO)=C/CC(O)C(C)(C)O,C\C(CO)=C/CCC(C)(O)C(O)CO,[C@]1([C@@H]([C@@H]([C@@H](C[C@@H]1O)C(C)C)O)O)(O)C,[C@@]1([C@H]([C@H]([C@@H]([C@@H](C1)O)C(C)C)O)O)(O)C,C(CCC[C@H](CC(=O)O)O)CCCO,C[C@H](CCCCC[C@H](CC(=O)O)O)O,CC(O)(CO)C1CCC(C)(O)C(O)C1</t>
  </si>
  <si>
    <t>Fragments indicative of a glycosylation ‚Äì i.e. indicative for a sugar conjugation (in beer often related to glucose)</t>
  </si>
  <si>
    <t>http://ms2lda.org/motifdb/motif/151058</t>
  </si>
  <si>
    <t>CHEBI:109276,SN00120667,SN00003003,CHEBI:105141,SN00142620,SN00117185,DB07431,DB03577,SN00132159,SN00000479</t>
  </si>
  <si>
    <t>1.0000000,0.7043599,0.5755093,0.5499148,0.5092827,0.4972461,0.4792171,0.3986843,0.3875461,0.3363688</t>
  </si>
  <si>
    <t>C1CCC(CC1)c1n[nH]c(=NC(=O)c2ccco2)s1,CC(C(=O)N1CCCCC1)(C(F)(F)F)C(F)(F)F,CSc1nc2n(n1)CC=C(N2N)c1ccc(cc1)F,C=CCn1c(c2cc(cc(c2)OC)OC)nnc1S,Cc1c2c(=O)c3cccnc3oc2n(n1)c1ccccc1,Cc1cc(n2c(n1)cc(n2)c1ccccc1)C(F)(F)F,COC1=CC2=C(C=C1)SC3=C2NCC(NC3=O)CN,C1=CC=C(C=C1)CNC(C2=CC=CC=C2)P(=O)(O)O,C1CCC(CC1)NC(=O)C(C(F)(F)F)C(F)(F)F,CC(C)(C)[NH2+]C[C@H](c1cc(c(c(c1)Cl)N)Cl)O</t>
  </si>
  <si>
    <t>SN00231615,DB01170,SN00142862</t>
  </si>
  <si>
    <t>1.0000000,0.8928725,0.3469119</t>
  </si>
  <si>
    <t>C(=N)(NCC=C(C)C)NCCCCN,C1CCCN(CCC1)CCN=C(N)N,C1/C=N/CC[NH2+]CC/C=N\CC[NH2+]C1</t>
  </si>
  <si>
    <t>SN00135877,SN00159379,SN00135880,SN00098495,CHEBI:120600,SN00044142,SN00044144,SN00070179,CHEBI:113225,SN00034768</t>
  </si>
  <si>
    <t>1.0000000,0.9787790,0.9191018,0.8598036,0.7649622,0.7403000,0.7403000,0.7392271,0.6933495,0.6905031</t>
  </si>
  <si>
    <t>C[C@@]1(CC[C@](C1(C)C)(C[C@@H](c1ccccc1)O)O)C(=O)[O-],C[C@]12CCC[C@@]([C@@H]1C[C@H](C1=CC(=O)CC[C@H]21)O)(C)C(=O)[O-],C[C@]1(CC[C@@H](C1(C)C)[C@@H]([C@@H](c1ccccc1)O)O)C(=O)[O-],CC1(Cc2ccccc2/C(=C/C(=O)c2ccccc2)/N1C)C,CCn1c(C)c(C=NN=C(Cn2c(=N)nn[nH]2)O)c(C)n1,CC1(C[C@@H](CCO1)[C@H](CC(=O)[O-])c1ccccc1OC)C,CC1(C[C@@H](CCO1)[C@@H](CC(=O)[O-])c1ccc(cc1)OC)C,CC(C)[C@H]1C[C@@](CCO1)(CC(=O)[O-])c1ccccc1OC,c1ccc2c(c1)cc1ccccc1c2CN1CCCC(C1)O,Cn1c2ccccc2c2c1CCc1ccccc1[C@H]2COC</t>
  </si>
  <si>
    <t>Unknown</t>
  </si>
  <si>
    <t>http://ms2lda.org/motifdb/motif/151087</t>
  </si>
  <si>
    <t>CHEBI:38376,SN00268643,SN00351003,CHEBI:87338,FDB009341,FDB016331,CHEBI:38378,FDB000744,FDB022260,FDB021412</t>
  </si>
  <si>
    <t>1.0000000,0.9921866,0.9636050,0.9597396,0.9329345,0.9286218,0.9230217,0.9230217,0.9188499,0.9005613</t>
  </si>
  <si>
    <t>CC/C=C/CCCCCCCC(=O)O,C(=O)(O)CCCCCC/C=C/CCC,C(=O)(O)CCCCC/C=C/CCCC,C=CCCCCCCCC(=O)OCC,OC(=O)CCCCCCCCCC=C,COC(=O)CCCCCCC\C=C\C,C/C=C/CCCCCCCCC(=O)O,COC(=O)CCCCCCCCC=C,[H]OC(=O)C([H])([H])C([H])([H])C([H])([H])C([H])=C([H])C([H])([H])C([H])([H])C([H])([H])C([H])([H])C([H])([H])C([H])([H])[H],CC(CCOCC=O)CCC=C(C)C</t>
  </si>
  <si>
    <t>SN00160770,SN00307015,SN00346982,SN00396230,FDB015602,SN00352655,SN00346859,SN00307944,FDB006131,CHEBI:131336</t>
  </si>
  <si>
    <t>1.0000000,0.9586743,0.9341086,0.9266823,0.8965303,0.8476343,0.8422547,0.8195545,0.8148754,0.7989076</t>
  </si>
  <si>
    <t>CC(=C)[C@@H]1CCC(=CC1)OC(=O)C,C(=O)(C/C=C/C=C/C=C\CC)OC,C1(=CC[C@H](CC1)C(=C)C)C(=O)OC,C(=O)(/C=C\C=C\C=C/CCC)OC,CC1(C)C2CC1C(COC=O)=CC2,C1(=C[C@H](OC1=O)C)/C=C\CCCC,C1(=O)O[C@@H](CC1)CC/C=C/CC=C,[C@@H]1(/C(=C/C(=O)O)/C)CCC(=CC1)C,[H][C@@]1(CC=C(C)[C@@]([H])(C1)OC=O)C(C)=C,CC/C=C/C(C#CCC(C=C)O)O</t>
  </si>
  <si>
    <t>DB12160,SN00317313,SN00292796,SN00229189,SN00137866,FDB010924,CHEBI:82186</t>
  </si>
  <si>
    <t>1.000000000,0.866021783,0.786078934,0.756022603,0.381807655,0.155070906,0.003136851</t>
  </si>
  <si>
    <t>CC(C)(C(=O)NC(CS)C(=O)O)S,N1(C(=N)N(CC(=O)O)CC1)P(=O)(O)O,C(S(=O)(=O)C)C[C@@H](CCN=C=S)O,S(=O)(=O)(CC[C@@H]1OC(=S)NCC1)C,c1nncn1NC(=O)NC(=O)C(F)(F)F,COC(=O)CC1=CNC2=CC=CC(Cl)=C12,C#CC(C)OC(=Nc1cccc(c1)Cl)O</t>
  </si>
  <si>
    <t>DB12883,SN00385299,SN00127398,SN00124251,CHEBI:31993,CHEBI:17156,SN00051305,SN00117684,SN00123740,SN00305697</t>
  </si>
  <si>
    <t>1.00000000,0.99677980,0.98519936,0.95028687,0.95028687,0.71937914,0.62961476,0.46023032,0.46023032,0.41058068</t>
  </si>
  <si>
    <t>C1CN(CCN1)C2=C3C(=CC=C2)OCCO3,c1(ccc(cc1)OC)/C=C/C(=O)NCCN,CC(C)(C(=O)N)N(C)C(=O)c1ccccc1,CC(=O)N(C)c1cccc(c1)N(C)C(=O)C,CC(=O)N(CC(=O)N(C)C)c1ccccc1,[C@@H]1([C@@H]([C@H]([C@@H]([C@H]([C@@H]1O)O)O)NC(=N)N)O)N,C[C@H](c1nc2ccccc2n1CCOC)O,Cc1cc(c(cc1NC(=O)C)NC(=O)C)C,CC(=O)NCCc1ccccc1NC(=O)C,[n+]1(c2c([n+](c3c1CCCC3)[O-])CCCC2)[O-]</t>
  </si>
  <si>
    <t>FDB011610,SN00360351,FDB019223,FDB003201,CHEBI:87592,SN00233800,SN00059225,SN00066693,FDB017340,SN00274883</t>
  </si>
  <si>
    <t>1.0000000,0.9887810,0.9177318,0.9116785,0.8247956,0.8101606,0.8076528,0.8032646,0.8014038,0.7805929</t>
  </si>
  <si>
    <t>CCCCC\C=C/CC\C=C\C=O,C(=C\CCCC=O)\C=C\CCCC,CCCCCCC\C=C\C=C\C=O,CCCCCCC1=C(C)CCC1=O,CCCCCCCCc1ccco1,[C@@H]12[C@H](C(=C)CCCC2)CC[C@@]1(O)C,C/C=C/[C@@H]1[C@H](CC[C@@H](O1)C)C(=C)C,CC1=CC[C@@H]2C[C@H]1[C@@H](OC2)C(C)C,CC1CCCOC(C1)\C=C/C(C)=C,[C@@H]1(C([C@H](CCC1=C)C)(C)C)CC=O</t>
  </si>
  <si>
    <t>SN00385299,CHEBI:17156,CHEBI:31993,SN00124251,DB12883,SN00051305,SN00127398,SN00123740,SN00117684,SN00305697</t>
  </si>
  <si>
    <t>1.0000000,0.9164264,0.9024487,0.9022818,0.8886081,0.7627870,0.7292327,0.5545418,0.5246961,0.5014262</t>
  </si>
  <si>
    <t>c1(ccc(cc1)OC)/C=C/C(=O)NCCN,[C@@H]1([C@@H]([C@H]([C@@H]([C@H]([C@@H]1O)O)O)NC(=N)N)O)N,CC(=O)N(CC(=O)N(C)C)c1ccccc1,CC(=O)N(C)c1cccc(c1)N(C)C(=O)C,C1CN(CCN1)C2=C3C(=CC=C2)OCCO3,C[C@H](c1nc2ccccc2n1CCOC)O,CC(C)(C(=O)N)N(C)C(=O)c1ccccc1,CC(=O)NCCc1ccccc1NC(=O)C,Cc1cc(c(cc1NC(=O)C)NC(=O)C)C,[n+]1(c2c([n+](c3c1CCCC3)[O-])CCCC2)[O-]</t>
  </si>
  <si>
    <t>SN00352953,SN00389176,CHEBI:32401,SN00313155,SN00335672</t>
  </si>
  <si>
    <t>1.0000000,0.8230855,0.8112595,0.6648898,0.0372556</t>
  </si>
  <si>
    <t>[C@@]([C@H](CCC(=C)[C@@H](CO)O)O)(CO)(O)C,[C@@H]1([C@@H](O[C@H]([C@@H]([C@H]1O)O)C)OCCCC)O,C1COCCOCCOCCOCCO1,[C@]1([C@@H]([C@H](O[C@H]([C@@H]1OC)C)O)OC)(OC)C,C(=C\C/C=C/c1ccccc1)/c1ccccc1</t>
  </si>
  <si>
    <t>DB12883,SN00385299,SN00127398,SN00124251,CHEBI:31993,CHEBI:17156,SN00051305,SN00123740,SN00117684,SN00305697</t>
  </si>
  <si>
    <t>1.0000000,0.9912455,0.9626723,0.9312610,0.9307958,0.7003537,0.5925648,0.4458495,0.4192688,0.3421494</t>
  </si>
  <si>
    <t>C1CN(CCN1)C2=C3C(=CC=C2)OCCO3,c1(ccc(cc1)OC)/C=C/C(=O)NCCN,CC(C)(C(=O)N)N(C)C(=O)c1ccccc1,CC(=O)N(C)c1cccc(c1)N(C)C(=O)C,CC(=O)N(CC(=O)N(C)C)c1ccccc1,[C@@H]1([C@@H]([C@H]([C@@H]([C@H]([C@@H]1O)O)O)NC(=N)N)O)N,C[C@H](c1nc2ccccc2n1CCOC)O,CC(=O)NCCc1ccccc1NC(=O)C,Cc1cc(c(cc1NC(=O)C)NC(=O)C)C,[n+]1(c2c([n+](c3c1CCCC3)[O-])CCCC2)[O-]</t>
  </si>
  <si>
    <t>FDB011234,CCMSLIB00004699979,CCMSLIB00000579076,SN00357460,FDB013772,FDB011745,CHEBI:79272,CHEBI:79228,SN00282536,SN00300227</t>
  </si>
  <si>
    <t>1.0000000,0.9782964,0.9740591,0.8455991,0.7673566,0.7352815,0.7325260,0.7325260,0.7193978,0.7158997</t>
  </si>
  <si>
    <t>CC(C)(O)C(O)CCC(=C)C(O)CO,CCCCCC(O)CC(O)CC(=O)O,OCCOCC(CCCC)CC(=O)O,[C@H]1([C@H](C[C@](C[C@H]1O)(O)CCCC)O)O,C\C(C(O)CO)=C/CC(O)C(C)(C)O,C\C(CO)=C/CCC(C)(O)C(O)CO,C(CCC[C@H](CC(=O)O)O)CCCO,C[C@H](CCCCC[C@H](CC(=O)O)O)O,[C@]1([C@@H]([C@@H]([C@@H](C[C@@H]1O)C(C)C)O)O)(O)C,[C@@]1([C@H]([C@H]([C@@H]([C@@H](C1)O)C(C)C)O)O)(O)C</t>
  </si>
  <si>
    <t>SN00050666,SN00119990,SN00119988,SN00029704,SN00050770,SN00055536,SN00349972,SN00160161,SN00352953,SN00313155</t>
  </si>
  <si>
    <t>1.00000000,0.98289036,0.98289036,0.94628425,0.91039708,0.81922299,0.81554975,0.77848665,0.04113246,0.03892882</t>
  </si>
  <si>
    <t>C[NH+](C)CCOC(=O)/C=C/c1ccccc1,CCC[N@@H+]1CCc2cc3c(cc2C1)OCO3,CC(C)[N@@H+]1CCc2cc3c(cc2C1)OCO3,c1ccc(c(c1)CCCCCCC(=O)[O-])N,CC1=[N+](CCc2c1cc(c(c2)OC)OC)C,CCCCCCCc1ccc(nc1)C(=O)[O-],[NH+]1=C(c2c(cc(cc2OC)OC)C[C@@H]1C)C,C1CC[N@H+]2[C@@H](C1)[C@@]13C[C@@H]2CC=C1CC(=O)O3,[C@@]([C@H](CCC(=C)[C@@H](CO)O)O)(CO)(O)C,[C@]1([C@@H]([C@H](O[C@H]([C@@H]1OC)C)O)OC)(OC)C</t>
  </si>
  <si>
    <t>SN00382439,SN00159318,CHEBI:31036,SN00375398,SN00336959,SN00401082,SN00277612,SN00233341,CHEBI:68156,SN00304263</t>
  </si>
  <si>
    <t>1.00000000,0.74524054,0.72924681,0.70897567,0.63197454,0.63056324,0.62995499,0.62380505,0.62348641,0.60391591</t>
  </si>
  <si>
    <t>c12c(ccc(c1)CCCCC(=O)C)OCO2,C[C@]12CCC3=C([C@@H]1CCC(=O)C2)COC3=O,C=CCO/C=C/c1ccc(c(c1)OC)OC,[C@@]12([C@H]3C=C([C@H](CC3)CCC1=CC(=O)O2)C)O,C(=C\c1ccc(cc1)O)/C(=O)CC(O)(C)C,c12c(O[C@@H](C1)[C@@H](CO)C)ccc(c2)C(=O)C,c12c(O[C@@H](C1)C(O)(C)C)ccc(c2)C(=O)C,c1(c(ccc(c1)C(=O)C)O)C/C=C(/CO)\C,C[C@@H]1Cc2cc(c(cc2C(=O)[C@@H]1C)O)OC,c1(c(cc(c(c1)C)O)O)C(=O)CC/C=C/C</t>
  </si>
  <si>
    <t>1.00000000,0.79691359,0.75379401,0.74580400,0.70901864,0.70782692,0.69390276,0.69390276,0.68952052,0.68542648</t>
  </si>
  <si>
    <t>1.00000000,0.74035531,0.74035531,0.72806824,0.70611549,0.68765797,0.68765797,0.68301218,0.68301218,0.68250906</t>
  </si>
  <si>
    <t>1,0</t>
  </si>
  <si>
    <t>1.0000000,0.8888451,0.8809306,0.8446985,0.8446985,0.8320339,0.8249703,0.8188439,0.8134505,0.7377217</t>
  </si>
  <si>
    <t>CHEBI:5122,CHEBI:75004,CHEBI:73608,SN00021695,SN00003971,CHEBI:73469,SN00076015,SN00126011,CHEBI:73647,FDB002142</t>
  </si>
  <si>
    <t>1.0000000,0.9348422,0.8945706,0.8818409,0.8501830,0.8448638,0.8181245,0.7406652,0.7375047,0.7311438</t>
  </si>
  <si>
    <t>CN1CCN(CC1)C1=Nc2cc(ccc2Cc2ccccc12)F,C(CCN)C[C@@H](C(=O)O)N=C([C@H](Cc1ccc(cc1)O)N)O,C(CCN)C[C@@H](C(=N[C@@H](Cc1ccc(cc1)O)C(=O)O)O)N,CC(C)NC(=O)C[C@@H]1CC[NH2+]C[C@@H]1Cc1cc(on1)C(=O)[O-],CC(C)[C@@H]1C(=O)N2CC[C@@H]([C@H]2C(=O)N1)NC(=O)CCC(=O)C,CN1CCC(CC1)OC(=O)C(c1ccccc1)c1ccccc1,CCCCC1(C(=O)NC(=O)NC1=O)CN1CCCCCC1=O,CCN(CC)C(=O)c1ccccc1CC(=O)c1ccccc1C,C1C[C@@H](C(=O)N2CCC[C@H]2C(=O)N2CCC[C@H]2C(=O)O)NC1,COC1=C(OC)C2=C(C=CC3=CC=CC=C23)C(CCN(C)C)=C1</t>
  </si>
  <si>
    <t>nan,Creatinine related Mass2Motif,Fragment ions indicative for alkylamine substructure C5H10N (in beer often pipecolic acid [pipecolate]),nan</t>
  </si>
  <si>
    <t>nan,http://ms2lda.org/motifdb/motif/150956,http://ms2lda.org/motifdb/motif/151024,nan</t>
  </si>
  <si>
    <t>FDB011234,FDB013772,CCMSLIB00000579076,CCMSLIB00004699979,FDB011745,FDB019656,CHEBI:79272,CHEBI:79228,SN00282536,SN00300227</t>
  </si>
  <si>
    <t>1.0000000,0.7496321,0.7423411,0.7381479,0.7140516,0.6924577,0.6911872,0.6911872,0.6817300,0.6817300</t>
  </si>
  <si>
    <t>CC(C)(O)C(O)CCC(=C)C(O)CO,C\C(C(O)CO)=C/CC(O)C(C)(C)O,OCCOCC(CCCC)CC(=O)O,CCCCCC(O)CC(O)CC(=O)O,C\C(CO)=C/CCC(C)(O)C(O)CO,CC(O)(CO)C1CCC(C)(O)C(O)C1,C(CCC[C@H](CC(=O)O)O)CCCO,C[C@H](CCCCC[C@H](CC(=O)O)O)O,[C@]1([C@@H]([C@@H]([C@@H](C[C@@H]1O)C(C)C)O)O)(O)C,[C@@]1([C@H]([C@H]([C@@H]([C@@H](C1)O)C(C)C)O)O)(O)C</t>
  </si>
  <si>
    <t>SN00360351,FDB011610,FDB019223,FDB003201,CHEBI:87592,SN00066693,SN00233800,FDB017340,SN00059225,SN00274883</t>
  </si>
  <si>
    <t>1.0000000,1.0000000,1.0000000,0.9315855,0.8473695,0.8208872,0.8121243,0.8108336,0.8090835,0.7875182</t>
  </si>
  <si>
    <t>C(=C\CCCC=O)\C=C\CCCC,CCCCC\C=C/CC\C=C\C=O,CCCCCCC\C=C\C=C\C=O,CCCCCCC1=C(C)CCC1=O,CCCCCCCCc1ccco1,CC1=CC[C@@H]2C[C@H]1[C@@H](OC2)C(C)C,[C@@H]12[C@H](C(=C)CCCC2)CC[C@@]1(O)C,CC1CCCOC(C1)\C=C/C(C)=C,C/C=C/[C@@H]1[C@H](CC[C@@H](O1)C)C(=C)C,[C@@H]1(C([C@H](CCC1=C)C)(C)C)CC=O</t>
  </si>
  <si>
    <t>FDB011234,FDB011745,CCMSLIB00004699979,SN00282536,SN00300227,SN00331355,FDB018558,FDB019656,SN00357460,CCMSLIB00000579076</t>
  </si>
  <si>
    <t>1.0000000,0.9649676,0.8531902,0.8425298,0.8425298,0.8425298,0.8113509,0.8113509,0.7614077,0.7219646</t>
  </si>
  <si>
    <t>CC(C)(O)C(O)CCC(=C)C(O)CO,C\C(CO)=C/CCC(C)(O)C(O)CO,CCCCCC(O)CC(O)CC(=O)O,[C@]1([C@@H]([C@@H]([C@@H](C[C@@H]1O)C(C)C)O)O)(O)C,[C@@]1([C@H]([C@H]([C@@H]([C@@H](C1)O)C(C)C)O)O)(O)C,[C@]1([C@@H]([C@H]([C@](CC1)(O)C)O)O)(C(C)C)O,CC1C(O)CC(CC1O)C(C)(O)CO,CC(O)(CO)C1CCC(C)(O)C(O)C1,[C@H]1([C@H](C[C@](C[C@H]1O)(O)CCCC)O)O,OCCOCC(CCCC)CC(=O)O</t>
  </si>
  <si>
    <t>FDB029926,SN00343412,CHEBI:4621,SN00288390,CHEBI:17132,SN00367037,SN00274339,SN00224049,SN00345475,SN00127713</t>
  </si>
  <si>
    <t>1.0000000,0.9844742,0.9529083,0.7219646,0.7219646,0.7162912,0.6888166,0.6839237,0.5973232,0.0000000</t>
  </si>
  <si>
    <t>CCOC(=O)CCC(O)C(=O)OCC,C(=O)(C(C)C)OC[C@@H](COC(=O)C)O,C(NC(=N)O)N=C(NCNC(=N)O)O,C(=O)([C@@H](CCC(=O)O)O)OCCCC,CCOC(=O)[C@H](C)[C@H](C(=O)OCC)O,C(C(=O)OCC)(C(=O)OCC)OCC,[C@@]1([C@@H]([C@H](O[C@@H](C1)O)C)OC(=O)C)(O)C,[C@]1(OC[C@H]([C@@H]1C)O)(CC(=O)CO)CO,[C@@H]12[C@@H](OC(O2)(C)C)[C@@H](O[C@@H]([C@@H]1O)O)C,C[C@]1([C@@H]2CC[C@@H](O2)C([C@@H]1O)(C)C)Cl</t>
  </si>
  <si>
    <t>1.0000000,1.0000000,1.0000000,1.0000000,0.9641301,0.9039806,0.8099419,0.7999495,0.7999495,0.7999495</t>
  </si>
  <si>
    <t>1.0000000,1.0000000,1.0000000,0.9973604,0.9629451,0.9071121,0.8264246,0.8130532,0.8111794,0.8111794</t>
  </si>
  <si>
    <t>FDB011234,FDB013772,CCMSLIB00004699979,CCMSLIB00000579076,FDB011745,SN00282536,SN00300227,SN00331355,FDB018558,FDB019656</t>
  </si>
  <si>
    <t>1.00000000,0.74622642,0.72196460,0.72196460,0.71811229,0.68167031,0.68167031,0.68167031,0.68167031,0.68167031</t>
  </si>
  <si>
    <t>CC(C)(O)C(O)CCC(=C)C(O)CO,C\C(C(O)CO)=C/CC(O)C(C)(C)O,CCCCCC(O)CC(O)CC(=O)O,OCCOCC(CCCC)CC(=O)O,C\C(CO)=C/CCC(C)(O)C(O)CO,[C@]1([C@@H]([C@@H]([C@@H](C[C@@H]1O)C(C)C)O)O)(O)C,[C@@]1([C@H]([C@H]([C@@H]([C@@H](C1)O)C(C)C)O)O)(O)C,[C@]1([C@@H]([C@H]([C@](CC1)(O)C)O)O)(C(C)C)O,CC1C(O)CC(CC1O)C(C)(O)CO,CC(O)(CO)C1CCC(C)(O)C(O)C1</t>
  </si>
  <si>
    <t>1.0000000,0.9153050,0.6083972,0.3974757,0.3035519,0.2723802,0.0000000</t>
  </si>
  <si>
    <t>1.0000000,0.5511939,0.1620425</t>
  </si>
  <si>
    <t>1.0000000,0.9947620,0.9659941,0.9216730,0.9216730,0.9141360,0.8638620,0.8201812,0.8077092,0.8007539</t>
  </si>
  <si>
    <t>SN00020524,SN00127164,CHEBI:30023,SN00310830,CHEBI:131436,SN00158975,CHEBI:34973,FDB008480,SN00119268,CHEBI:32266</t>
  </si>
  <si>
    <t>1.000000000,0.977776157,0.900137416,0.871009709,0.859677961,0.754908432,0.727795658,0.606643849,0.601610577,0.515674328</t>
  </si>
  <si>
    <t>CC(=O)c1c(cc(cc1O)OC)CC(=O)[O-],COc1ccc(c(c1)C(=O)[O-])CC(=O)OC,COc1cc(/C=C/C(=O)[O-])cc(c1O)OC,c1(C2=N[C@H]([C@@H](S2)C)CO)c(cccc1)O,CC(=N[C@@H](CCP(=O)(C)O)C(=O)O)O,C[C@@H](CC(=O)[O-])C(=O)c1cccc(c1O)O,C1CN[C@@H](C[C@@H]1CP(=O)(O)O)C(=O)O,CNC(=O)\C=C(/C)OP(=O)(OC)OC,CNc1nc(nc(n1)OCC(F)(F)F)N,c1ccc2c(c1)c1cc3c(cc1cn2)OCO3</t>
  </si>
  <si>
    <t>1.0000000,0.7448715,0.7448715,0.7295671,0.7022234,0.6900744,0.6900744,0.6854542,0.6854542,0.6836610</t>
  </si>
  <si>
    <t>1.0000000,0.6845159,0.2607787,0.0000000</t>
  </si>
  <si>
    <t>CHEBI:104585,CHEBI:81778,FDB017986,CHEBI:82218,DB01827,CHEBI:42603,CHEBI:116168,CHEBI:38219,DB07176,CHEBI:20700</t>
  </si>
  <si>
    <t>1.00000000,0.77520207,0.71957409,0.64513391,0.57624474,0.45300456,0.39985876,0.37415643,0.25688589,0.17180432</t>
  </si>
  <si>
    <t>c1ccc(c(c1)C1=NC(CS1)C(=O)O)O,C=CCOC1=NS(=O)(=O)c2ccccc12,COS(=O)C1=C(C=O)C2=CC=CC=C2N1,CCN(CC)C(=S)SCC(=C)Cl,COC1=C(C(=C(C(=C1F)F)C(=O)N)F)F,c1cc(N(=O)=O)oc1/C=N/n1ccoc1=O,CC(C(=O)O)Sc1nc2ccccc2o1,c1ccc2c(c1)c(ccc2S(=O)(=O)O)N,C1=CC2=C(C=CC=C2S(=O)(=O)O)C(=C1)N,c1cc(cc2ccc(cc12)S(=O)(=O)O)N</t>
  </si>
  <si>
    <t>1.0000000,0.9753385,0.9064510,0.7717041,0.5826089,0.3463319</t>
  </si>
  <si>
    <t>1.000000,0.601183,0.000000</t>
  </si>
  <si>
    <t>1.00000000,0.69150308,0.57961242,0.57512034,0.01023713</t>
  </si>
  <si>
    <t>SN00127164,SN00020524,SN00158975,CHEBI:34973,CHEBI:30023,CHEBI:131436,CHEBI:32266,FDB008480,SN00120075,CCMSLIB00000079648</t>
  </si>
  <si>
    <t>1.0000000,0.9162262,0.9162262,0.8838296,0.7787982,0.7241990,0.6039044,0.5034590,0.2580777,0.2504088</t>
  </si>
  <si>
    <t>COc1ccc(c(c1)C(=O)[O-])CC(=O)OC,CC(=O)c1c(cc(cc1O)OC)CC(=O)[O-],C[C@@H](CC(=O)[O-])C(=O)c1cccc(c1O)O,C1CN[C@@H](C[C@@H]1CP(=O)(O)O)C(=O)O,COc1cc(/C=C/C(=O)[O-])cc(c1O)OC,CC(=N[C@@H](CCP(=O)(C)O)C(=O)O)O,c1ccc2c(c1)c1cc3c(cc1cn2)OCO3,CNC(=O)\C=C(/C)OP(=O)(OC)OC,c1ccc(cc1)C1=[N+]([O-])c2ccccc2C1=O,O=C1N(C(=O)c2ccccc12)c3ccccc3</t>
  </si>
  <si>
    <t>Loss of CH2O2 - indicative for underivatized carboxilic acid group</t>
  </si>
  <si>
    <t>http://ms2lda.org/motifdb/motif/151045</t>
  </si>
  <si>
    <t>SN00053353,CHEBI:91519,SN00116967,SN00251724,CHEBI:62240,CCMSLIB00000224014,SN00134950,CHEBI:78038,SN00117218,CHEBI:107898</t>
  </si>
  <si>
    <t>1.0000000,0.9587934,0.8917454,0.7630557,0.6437416,0.6391844,0.4707335,0.3507187,0.3293011,0.3068064</t>
  </si>
  <si>
    <t>Cn1c2c(c(=O)n(c1=O)C)nnc(n2)NN,c1ccc(c(c1)C1(CCCCC1=O)N)Cl,c1cc(ccc1C(=S)N1CCCCC1)F,c12c3c4cc(c1ncn2ccc3ncc4)OC,c1ccc2c(c1)nc1cccc(c1n2)C(=N)O,FC(C=C1)=CC=C1C2=NC=CC3=CC=CC=C32,c1cc(ccc1C[C@H]1C(=[NH+]N=C1N)N)Cl,c1ccc(cc1)c1c(N=O)n2ccccc2n1,c1ccc(cc1)C(=O)n1c2ccccc2nn1,c1ccc2c(c1)c(=O)nc(c1ccncc1)[nH]2</t>
  </si>
  <si>
    <t>1.0000000,0.6534175,0.6288802,0.4884744,0.1991280</t>
  </si>
  <si>
    <t>1.0000000,0.9617808,0.8422510,0.6869619,0.5352464,0.4393942</t>
  </si>
  <si>
    <t>1.0000000,0.9721708,0.9721708,0.9298019,0.8730829,0.8396153,0.8396153,0.8375374,0.8375374,0.8284410</t>
  </si>
  <si>
    <t>1.0000000,0.9794404,0.8749860,0.8630172,0.8630172,0.8501936,0.8262554,0.8161028,0.7877574,0.7315049</t>
  </si>
  <si>
    <t>CHEBI:38378,CHEBI:38376,SN00268643,CHEBI:87338,SN00351003,FDB020097,FDB018759,SN00288380,SN00348524,CHEBI:38374</t>
  </si>
  <si>
    <t>1.0000000,1.0000000,0.9940837,0.9666165,0.9399739,0.9061777,0.8429063,0.8055508,0.7970078,0.7970078</t>
  </si>
  <si>
    <t>C/C=C/CCCCCCCCC(=O)O,CC/C=C/CCCCCCCC(=O)O,C(=O)(O)CCCCCC/C=C/CCC,C=CCCCCCCCC(=O)OCC,C(=O)(O)CCCCC/C=C/CCCC,COC(OC)\C=C(\C)CCC=C(C)C,CCCCC\C=C\CCC(=O)OCC,C(=C\CC/C(=C/CO)/C)(/CCCO)\C,C(C(=O)O)C/C=C/CCCCCCC,CCCCCCCC/C=C/CC(=O)O</t>
  </si>
  <si>
    <t>1.0000000,1.0000000,1.0000000,0.9957769,0.9682171,0.9215595,0.8072350,0.8072350,0.8072350,0.8046813</t>
  </si>
  <si>
    <t>SN00165532,CHEBI:87601,SN00274894,SN00402056,SN00230442,SN00349323,SN00359090,SN00169049,SN00240604,SN00162138</t>
  </si>
  <si>
    <t>1,1,0,0,0,0,0,0,0,0</t>
  </si>
  <si>
    <t>CCCCc1cc(cc(c1C)CCCC)C,CCCCCCCC(CC)c1ccccc1,[C@]12([C@@]3([C@@H]([C@H]1[C@@H](CC3)C(C)C)C(=CC2)C)C)C,[C@@H]12[C@@H](C1(C)C)CCCC(=C)[C@@H]1[C@@H]2[C@H](CC1)C,[C@@]12([C@@H]3C([C@@H]3CCC(=C)[C@H]1CC[C@H]2C)(C)C)C,[C@]1([C@H](CC(=C(C)C)CC1)C(=C)C)(C(=C)C)C,C1([C@H]2[C@H](C(=C)[C@@H](CC1)C)CCC(=C2)C)(C)C,CC(=C)[C@@H]1CCC2=CCCC([C@@]2(C1)C)(C)C,[C@@]12(CC(=C(C)C)CC[C@]1(CCCC2=C)C)C,CC1=CCC[C@@]2([C@@]1(C[C@H](CC2)C(=C)C)C)C</t>
  </si>
  <si>
    <t>Fragment and loss of [proline-H2O] - indicative for conjugated proline or arginine/ornithine ‚Äì EF fits,Creatinine related Mass2Motif,nitrogen containing substructure [C5H12N] (in beer related to Leucine),Fragment ions indicative for alkylamine substructure C5H10N (in beer often pipecolic acid [pipecolate]),Fragments indicative for histidine (C6H10N3O2) substructure (MzCloud)</t>
  </si>
  <si>
    <t>http://ms2lda.org/motifdb/motif/151030,http://ms2lda.org/motifdb/motif/150956,http://ms2lda.org/motifdb/motif/151029,http://ms2lda.org/motifdb/motif/151024,http://ms2lda.org/motifdb/motif/151077</t>
  </si>
  <si>
    <t>SN00268643,CHEBI:38378,CHEBI:38376,FDB009341,SN00351003,FDB022260,CHEBI:87338,FDB000744,FDB016331,SN00288380</t>
  </si>
  <si>
    <t>1.0000000,1.0000000,1.0000000,1.0000000,0.9685692,0.9129310,0.8114336,0.8114336,0.8114336,0.8037660</t>
  </si>
  <si>
    <t>C(=O)(O)CCCCCC/C=C/CCC,C/C=C/CCCCCCCCC(=O)O,CC/C=C/CCCCCCCC(=O)O,OC(=O)CCCCCCCCCC=C,C(=O)(O)CCCCC/C=C/CCCC,[H]OC(=O)C([H])([H])C([H])([H])C([H])([H])C([H])=C([H])C([H])([H])C([H])([H])C([H])([H])C([H])([H])C([H])([H])C([H])([H])[H],C=CCCCCCCCC(=O)OCC,COC(=O)CCCCCCCCC=C,COC(=O)CCCCCCC\C=C\C,C(=C\CC/C(=C/CO)/C)(/CCCO)\C</t>
  </si>
  <si>
    <t>SN00268643,CHEBI:38378,CHEBI:38376,FDB009341,SN00351003,FDB022260,SN00288380,SN00123991,CHEBI:87338,FDB000744</t>
  </si>
  <si>
    <t>1.0000000,1.0000000,1.0000000,1.0000000,0.9629844,0.9126071,0.8156773,0.7914209,0.7878576,0.7878576</t>
  </si>
  <si>
    <t>C(=O)(O)CCCCCC/C=C/CCC,C/C=C/CCCCCCCCC(=O)O,CC/C=C/CCCCCCCC(=O)O,OC(=O)CCCCCCCCCC=C,C(=O)(O)CCCCC/C=C/CCCC,[H]OC(=O)C([H])([H])C([H])([H])C([H])([H])C([H])=C([H])C([H])([H])C([H])([H])C([H])([H])C([H])([H])C([H])([H])C([H])([H])[H],C(=C\CC/C(=C/CO)/C)(/CCCO)\C,C[C@]12CC[C@H](C1(C)C)[C@H]([C@H]2O)CCO,C=CCCCCCCCC(=O)OCC,COC(=O)CCCCCCCCC=C</t>
  </si>
  <si>
    <t>1.0000000,1.0000000,1.0000000,1.0000000,0.9664158,0.9142854,0.8315068,0.8036856,0.8017572,0.8017572</t>
  </si>
  <si>
    <t>1.00000000,0.74775704,0.72196460,0.72196460,0.71786926,0.68191334,0.68191334,0.68191334,0.68191334,0.68191334</t>
  </si>
  <si>
    <t>CHEBI:38378,CHEBI:38376,FDB009341,SN00268643,SN00351003,FDB022260,SN00288380,SN00123991,SN00227131,SN00348524</t>
  </si>
  <si>
    <t>1.0000000,1.0000000,1.0000000,0.9965151,0.9574796,0.9282000,0.8235848,0.8083167,0.7858845,0.7858845</t>
  </si>
  <si>
    <t>C/C=C/CCCCCCCCC(=O)O,CC/C=C/CCCCCCCC(=O)O,OC(=O)CCCCCCCCCC=C,C(=O)(O)CCCCCC/C=C/CCC,C(=O)(O)CCCCC/C=C/CCCC,[H]OC(=O)C([H])([H])C([H])([H])C([H])([H])C([H])=C([H])C([H])([H])C([H])([H])C([H])([H])C([H])([H])C([H])([H])C([H])([H])[H],C(=C\CC/C(=C/CO)/C)(/CCCO)\C,C[C@]12CC[C@H](C1(C)C)[C@H]([C@H]2O)CCO,[C@H](CCCC/C=C/CCC(=O)C)(O)C,C(C(=O)O)C/C=C/CCCCCCC</t>
  </si>
  <si>
    <t>SN00268643,CHEBI:38378,CHEBI:38376,FDB009341,SN00351003,FDB022260,SN00288380,SN00227131,SN00352269,SN00123991</t>
  </si>
  <si>
    <t>1.0000000,1.0000000,1.0000000,1.0000000,0.9752491,0.9341297,0.8700325,0.8536363,0.8445049,0.8414154</t>
  </si>
  <si>
    <t>C(=O)(O)CCCCCC/C=C/CCC,C/C=C/CCCCCCCCC(=O)O,CC/C=C/CCCCCCCC(=O)O,OC(=O)CCCCCCCCCC=C,C(=O)(O)CCCCC/C=C/CCCC,[H]OC(=O)C([H])([H])C([H])([H])C([H])([H])C([H])=C([H])C([H])([H])C([H])([H])C([H])([H])C([H])([H])C([H])([H])C([H])([H])[H],C(=C\CC/C(=C/CO)/C)(/CCCO)\C,[C@H](CCCC/C=C/CCC(=O)C)(O)C,[C@H](C(C)C)(CCC(=O)C)/C=C/[C@@H](O)C,C[C@]12CC[C@H](C1(C)C)[C@H]([C@H]2O)CCO</t>
  </si>
  <si>
    <t>CHEBI:79617,CHEBI:79915,SN00026934,CHEBI:79814,SN00330607,CHEBI:79610,SN00243538,SN00283772,SN00351233,SN00054422</t>
  </si>
  <si>
    <t>1.000000000,0.929359292,0.900074849,0.820198376,0.775934364,0.752741913,0.728986804,0.718118948,0.716395649,0.716055902</t>
  </si>
  <si>
    <t>C[C@]12CCC(=O)C=C1CC[C@H]1[C@@H]3CC[C@H](C(=O)CF)[C@@]3(C)C[C@@H]([C@H]21)O,CC(=O)O[C@H]1CC[C@H]2[C@@H]3C[C@@H](C4=CC(=O)CC[C@]4(C)[C@H]3CC[C@]12C)F,C[N@H+]1[C@@H]2CC[N@H+]([C@@H]2C(=O)NC[C@@H]1CCC(=O)OC)Cc1ccccn1,CC(=O)[C@H]1CC[C@H]2[C@@H]3CCC4=CC(=O)CC[C@]4(C)[C@]3([C@H](C[C@]12C)O)F,c1(c(c(cc(c1CC=C(C)C)O)O)CC=C(C)C)/C=C/c1ccccc1,C[C@H]1C[C@H]2[C@@H]3CC[C@@](C)([C@@]3(C)CC(=O)[C@@]2([C@@]2(C)CCC(=O)C=C12)F)O,C1([C@@H]2[C@H](c3c(O1)cc(cc3O)CCc1ccccc1)C=C(CC2)C)(C)C,[C@@]1(Oc2c(C=C1)c(cc(c2)O)CCc1ccccc1)(CCC=C(C)C)C,c1(c(c(cc(c1CC=C(C)C)O)/C=C/c1ccccc1)CC=C(C)C)O,CC(C)[C@@H](CC(=O)c1ccccc1)[C@H](C=C(C)C)C(=O)c1ccccc1</t>
  </si>
  <si>
    <t>DSF (dPE/IE or JE Group B)</t>
  </si>
  <si>
    <t>http://ms2lda.org/motifdb/motif/151132</t>
  </si>
  <si>
    <t>CHEBI:68009,FDB020433,SN00294902,SN00396540,SN00367465,CHEBI:73270,SN00237534,SN00067839,SN00019419,SN00265976</t>
  </si>
  <si>
    <t>1.00000000,0.77776568,0.75404358,0.70521921,0.69197277,0.69130263,0.67602115,0.64729069,0.63346805,0.63032245</t>
  </si>
  <si>
    <t>Cc1c(CCCCCCCCCCSC)oc(=O)c(c1OC)OC,CC(C)=CCC\C(C)=C/CCC1OC2=C(O)C=C(C=C2CC1=C)C(O)=O,c1(c(C/C=C(/CC/C=C(\C=O)/CCC=C(C)C)\C)cc(cc1)O)C(=O)O,c1(c(cccc1O)OC)C(=O)CCCCCCCCc1ccc(cc1)O,c12c(cc(c(c1O)C(=O)O)C)O[C@@H](C=C2)CC[C@@H]1C(CCCC1=C)(C)C,CC(C)C[C@@H](C(=N[C@@H](CCC(=N)O)C(=O)N1CCC[C@H]1C(=O)O)O)N,[C@]1(c2c(c(=O)c(c(o2)OC)C)C)([C@@H](C(=CC(=C1)C)C)/C(=C/C(=O)C)/C)C,CC(=O)Oc1ccc2c(c1)CC[C@H]1[C@@H]2CC[C@]2([C@@H]1CCC12OCCO1)C,Cc1c(c(n(n1)c1ccc(cc1)F)C)[C@H]1C[C@@H](C=C1)NC(=O)NC(C)C,[C@@]1(C(=C2[C@H](C1)[C@@H](OC(=O)c1ccc(cc1)O)CC(=CC2)C)C)(C(C)C)O</t>
  </si>
  <si>
    <t>SN00268643,SN00351003,FDB022260,CHEBI:38378,CHEBI:38376,SN00288380,SN00348524,CHEBI:38374,SN00227131,SN00275257</t>
  </si>
  <si>
    <t>1.0000000,0.9705676,0.9462325,0.9185783,0.9185783,0.9067930,0.8436223,0.8436223,0.8422394,0.8381647</t>
  </si>
  <si>
    <t>C(=O)(O)CCCCCC/C=C/CCC,C(=O)(O)CCCCC/C=C/CCCC,[H]OC(=O)C([H])([H])C([H])([H])C([H])([H])C([H])=C([H])C([H])([H])C([H])([H])C([H])([H])C([H])([H])C([H])([H])C([H])([H])[H],C/C=C/CCCCCCCCC(=O)O,CC/C=C/CCCCCCCC(=O)O,C(=C\CC/C(=C/CO)/C)(/CCCO)\C,C(C(=O)O)C/C=C/CCCCCCC,CCCCCCCC/C=C/CC(=O)O,[C@H](CCCC/C=C/CCC(=O)C)(O)C,[C@@H]1([C@H](C(=C)CCCO)CC[C@]1(O)C)C</t>
  </si>
  <si>
    <t>1.0000000,1.0000000,1.0000000,0.9963622,0.9706406,0.9111972,0.8131615,0.8131615,0.8131615,0.8026441</t>
  </si>
  <si>
    <t>CHEBI:87338,SN00268643,CHEBI:38378,CHEBI:38376,FDB000744,FDB009341,FDB016331,SN00351003,SN00343631,SN00347037</t>
  </si>
  <si>
    <t>1.0000000,0.9979232,0.9979232,0.9979232,0.9979232,0.9979232,0.9979232,0.9557847,0.9557847,0.9551739</t>
  </si>
  <si>
    <t>C=CCCCCCCCC(=O)OCC,C(=O)(O)CCCCCC/C=C/CCC,C/C=C/CCCCCCCCC(=O)O,CC/C=C/CCCCCCCC(=O)O,COC(=O)CCCCCCCCC=C,OC(=O)CCCCCCCCCC=C,COC(=O)CCCCCCC\C=C\C,C(=O)(O)CCCCC/C=C/CCCC,C(=O)(OCCCC/C=C\CCCC)C,O(C(=O)C)[C@H]([C@@H](CCC=C(C)C)C)C</t>
  </si>
  <si>
    <t>1.0000000,0.9649396,0.8831783,0.8654259,0.8654259,0.8379049,0.8262543,0.8044656,0.7968850,0.7424392</t>
  </si>
  <si>
    <t>SN00351003,FDB022260,CHEBI:38378,CHEBI:38376,FDB009341,SN00268643,SN00348524,CHEBI:38374,FDB028039,SN00343631</t>
  </si>
  <si>
    <t>1.0000000,0.9737172,0.8716500,0.8716500,0.8716500,0.8677703,0.8480967,0.8480967,0.8178688,0.8130671</t>
  </si>
  <si>
    <t>C(=O)(O)CCCCC/C=C/CCCC,[H]OC(=O)C([H])([H])C([H])([H])C([H])([H])C([H])=C([H])C([H])([H])C([H])([H])C([H])([H])C([H])([H])C([H])([H])C([H])([H])[H],C/C=C/CCCCCCCCC(=O)O,CC/C=C/CCCCCCCC(=O)O,OC(=O)CCCCCCCCCC=C,C(=O)(O)CCCCCC/C=C/CCC,C(C(=O)O)C/C=C/CCCCCCC,CCCCCCCC/C=C/CC(=O)O,[H]OC(=O)C([H])=C([H])C([H])([H])C([H])([H])C([H])([H])C([H])([H])C([H])([H])C([H])([H])C([H])([H])C([H])([H])C([H])([H])[H],C(=O)(OCCCC/C=C\CCCC)C</t>
  </si>
  <si>
    <t>SN00018304,SN00025348,SN00069063,SN00044272,SN00051167,SN00051484,SN00311246,FDB020745,SN00333596,SN00297934</t>
  </si>
  <si>
    <t>1.0000000,0.9710967,0.7522630,0.7522630,0.7464664,0.6260370,0.5965908,0.5941490,0.5675907,0.5530944</t>
  </si>
  <si>
    <t>CC[NH+](CC)[C@@H]1[C@H]([C@@H]([C@H]2CO[C@@H]1O2)NC(=O)NC1CCCCC1)O,C[N@@H+]1CCN(CC1)[C@H]1[C@H](O[C@H]([C@H]1O)CO)CNC(=O)C1CCCC1,c1ccc(cc1)C1(CCCC1)C(=O)OC[C@@H]1CCC[N@@H+]2[C@@H]1CCCC2,C[N@+]12CCCC[C@@H]1[C@@H](CCC2)OC(=O)C1(CCCC1)c1ccccc1,CC1(C[C@H](CCO1)[C@H](CC[NH2+]Cc1ccco1)Cc1ccccc1)C,Cc1ccc(cc1)[C@]1(CCO[C@H](C1)C(C)C)CC[NH2+]Cc1ccco1,[C@@H]([C@@H](/C=C\CCCCCCCC(=O)OC)O)([C@@H](O)C/C=C\CC)O,CCCCCC(O)\C=C\C(=O)C(CCCCCCCC(O)=O)OC,C(=C\[C@@H](O)CCCCCCCC(=O)OC)/[C@@H]([C@@H](O)C/C=C\CC)O,C(=C(\C(=O)O)/CO)(\C(=O)O)/CCCCCCCCCCCCCC</t>
  </si>
  <si>
    <t>CHEBI:38376,SN00268643,SN00351003,CHEBI:38378,FDB009341,FDB022260,SN00288380,SN00348524,CHEBI:38374,SN00227131</t>
  </si>
  <si>
    <t>1.0000000,0.9973863,0.9643561,0.9398669,0.9398669,0.9113417,0.8282419,0.7907611,0.7907611,0.7903862</t>
  </si>
  <si>
    <t>CC/C=C/CCCCCCCC(=O)O,C(=O)(O)CCCCCC/C=C/CCC,C(=O)(O)CCCCC/C=C/CCCC,C/C=C/CCCCCCCCC(=O)O,OC(=O)CCCCCCCCCC=C,[H]OC(=O)C([H])([H])C([H])([H])C([H])([H])C([H])=C([H])C([H])([H])C([H])([H])C([H])([H])C([H])([H])C([H])([H])C([H])([H])[H],C(=C\CC/C(=C/CO)/C)(/CCCO)\C,C(C(=O)O)C/C=C/CCCCCCC,CCCCCCCC/C=C/CC(=O)O,[C@H](CCCC/C=C/CCC(=O)C)(O)C</t>
  </si>
  <si>
    <t>1.0000000,1.0000000,1.0000000,0.9980621,0.9720020,0.9166291,0.8608395,0.8331153,0.8074850,0.8074850</t>
  </si>
  <si>
    <t>SN00275535,CCMSLIB00000427285,SN00386981,SN00239589,FDB020755,FDB010618,SN00381198,SN00394129,SN00231053,SN00025255</t>
  </si>
  <si>
    <t>1.0000000,0.8667435,0.8110966,0.7896100,0.7835210,0.7767255,0.7738781,0.7720105,0.7720105,0.7643545</t>
  </si>
  <si>
    <t>[n+]1(cc(c(cc1)C)CCC(=O)NCCCC[C@@H](C(=O)O)N)C,OCCCCCCCCC1=CC=CC(OC(C(O)=O)(C)C)=C1,[C@]12([C@@](C[C@@H](C2)O)(/C=C/CCC[C@@H](OC(=O)/C=C/[C@H]1O)C)C)C,[C@@]12([C@H]([C@]([C@@H](CC2)O)(C(=O)O)C)CCC(=C)[C@@H]1CCC(=O)C)C,CCC(O)\C=C\C=C\C=C\C(=O)CCCCCCCC(O)=O,CCC(=O)\C=C\C=C\C=C\C(O)CCCCCCCC(O)=O,[C@@H]12[C@H]([C@H]([C@@H](C=C1CCCC2)O)C)CC[C@H]1OC(=O)C[C@@H](C1)O,[C@@]1(C(=O)C=C[C@H]1CCCCCCCC(=O)O)(O)C/C=C/CC,[C@@]1(C(=CCC1=O)CCCCCCCC(=O)O)(O)C/C=C\CC,c1ccc(cc1)N1CCN(CC1)[C@H]1[C@H](O[C@H]([C@H]1O)CO)C[NH3+]</t>
  </si>
  <si>
    <t>FDB011234,FDB013772,CCMSLIB00000579076,CCMSLIB00004699979,FDB011745,FDB018558,FDB019656,CHEBI:79272,CHEBI:79228,SN00331355</t>
  </si>
  <si>
    <t>1.00000000,0.75875360,0.73400617,0.72742848,0.72672074,0.69570096,0.69570096,0.69071861,0.69071861,0.67656007</t>
  </si>
  <si>
    <t>CC(C)(O)C(O)CCC(=C)C(O)CO,C\C(C(O)CO)=C/CC(O)C(C)(C)O,OCCOCC(CCCC)CC(=O)O,CCCCCC(O)CC(O)CC(=O)O,C\C(CO)=C/CCC(C)(O)C(O)CO,CC1C(O)CC(CC1O)C(C)(O)CO,CC(O)(CO)C1CCC(C)(O)C(O)C1,C(CCC[C@H](CC(=O)O)O)CCCO,C[C@H](CCCCC[C@H](CC(=O)O)O)O,[C@]1([C@@H]([C@H]([C@](CC1)(O)C)O)O)(C(C)C)O</t>
  </si>
  <si>
    <t>1.00000000,0.77508880,0.74421962,0.73870964,0.71256158,0.69880261,0.68706112,0.68706112,0.68585360,0.68344053</t>
  </si>
  <si>
    <t>SN00268643,SN00351003,FDB022260,CHEBI:38376,CHEBI:38378,FDB009341,SN00288380,SN00348524,CHEBI:38374,SN00227131</t>
  </si>
  <si>
    <t>1.0000000,0.9740364,0.9481508,0.9282279,0.8779990,0.8779990,0.8771941,0.8344303,0.8344303,0.8252836</t>
  </si>
  <si>
    <t>C(=O)(O)CCCCCC/C=C/CCC,C(=O)(O)CCCCC/C=C/CCCC,[H]OC(=O)C([H])([H])C([H])([H])C([H])([H])C([H])=C([H])C([H])([H])C([H])([H])C([H])([H])C([H])([H])C([H])([H])C([H])([H])[H],CC/C=C/CCCCCCCC(=O)O,C/C=C/CCCCCCCCC(=O)O,OC(=O)CCCCCCCCCC=C,C(=C\CC/C(=C/CO)/C)(/CCCO)\C,C(C(=O)O)C/C=C/CCCCCCC,CCCCCCCC/C=C/CC(=O)O,[C@H](CCCC/C=C/CCC(=O)C)(O)C</t>
  </si>
  <si>
    <t>CHEBI:38378,CHEBI:38376,SN00268643,CHEBI:87338,SN00351003,FDB018759,FDB022260,FDB000744,FDB009341,FDB016331</t>
  </si>
  <si>
    <t>1.0000000,1.0000000,0.9959676,0.9773438,0.9638360,0.9050190,0.9014286,0.8455395,0.8455395,0.8455395</t>
  </si>
  <si>
    <t>C/C=C/CCCCCCCCC(=O)O,CC/C=C/CCCCCCCC(=O)O,C(=O)(O)CCCCCC/C=C/CCC,C=CCCCCCCCC(=O)OCC,C(=O)(O)CCCCC/C=C/CCCC,CCCCC\C=C\CCC(=O)OCC,[H]OC(=O)C([H])([H])C([H])([H])C([H])([H])C([H])=C([H])C([H])([H])C([H])([H])C([H])([H])C([H])([H])C([H])([H])C([H])([H])[H],COC(=O)CCCCCCCCC=C,OC(=O)CCCCCCCCCC=C,COC(=O)CCCCCCC\C=C\C</t>
  </si>
  <si>
    <t>1.00000000,0.74483712,0.72196460,0.72196460,0.71833289,0.68144972,0.68144972,0.68144972,0.68144972,0.68144972</t>
  </si>
  <si>
    <t>FDB028426,FDB028456,SN00027441,SN00335837,SN00299196,CHEBI:125479,SN00167040,SN00375796,SN00391399,SN00027461</t>
  </si>
  <si>
    <t>1.00000000,1.00000000,0.76938612,0.73176922,0.71762017,0.70933916,0.64845553,0.63057031,0.62590265,0.62278990</t>
  </si>
  <si>
    <t>[H]OC([H])([H])C([H])(OC(=O)C([H])([H])C([H])([H])C([H])([H])C([H])=C([H])C([H])([H])C([H])=C([H])C([H])([H])C([H])=C([H])C([H])([H])C([H])=C([H])C([H])([H])C([H])=C([H])C([H])([H])C([H])([H])[H])C([H])([H])O[H],[H]OC([H])([H])[C@]([H])(O[H])C([H])([H])OC(=O)C([H])([H])C([H])([H])C([H])([H])C([H])=C([H])C([H])([H])C([H])=C([H])C([H])([H])C([H])=C([H])C([H])([H])C([H])=C([H])C([H])([H])C([H])=C([H])C([H])([H])C([H])([H])[H],CC(C)NC(=O)[C@@H]1[C@H](CC[C@H](O1)CC[NH+]1CCN(CC1)c1ccccc1)O,C1(C2=C(C/C(=C\CC[C@@]3(OO[C@H](CC3)[C@@H](C(=O)O)C)C)/CC2)CCC1)(C)C,C12=CCC[C@@]([C@H]1CC[C@H]([C@@]2(CC/C(=C/COC(=O)CC)/C)C)C)(C(=O)O)C,CC[C@H](C)C(=O)O[C@H]1CCC=C2C=C[C@H](C)[C@H](CC[C@@H]3C[C@H](CCO3)O)[C@@H]12,CC[C@H](CCc1ccc(cc1)C[C@H]1C=C([C@H](C[C@@H]1[C@](C)(CO)O)O)C)OC,[C@@]123[C@H]([C@]4([C@H](CC3)[C@](C(=O)O)(CCC4)C)C)CC[C@H](C2)[C@@]2(C1)OC(OC2)(C)C,[C@]12([C@@H]([C@@]3([C@@H](CC2)OC(OC3)(C)C)C)CC=C2[C@H]1CC[C@H]([C@H]2O)C(=C)CO)C,C[N@H+](CC[C@@H]1CC[C@@H]([C@H](O1)C(=O)NC1CCCCC1)O)Cc1cccnc1</t>
  </si>
  <si>
    <t>1.0000000,1.0000000,1.0000000,0.9914508,0.9633856,0.9104258,0.8148548,0.8038272,0.8038272,0.8038272</t>
  </si>
  <si>
    <t>CHEBI:38378,CHEBI:38376,FDB009341,SN00268643,SN00351003,FDB022260,CHEBI:38374,SN00348524,CHEBI:87338,FDB000744</t>
  </si>
  <si>
    <t>1.0000000,1.0000000,1.0000000,0.9966312,0.9695880,0.9143990,0.8533517,0.8356561,0.8280933,0.8277991</t>
  </si>
  <si>
    <t>C/C=C/CCCCCCCCC(=O)O,CC/C=C/CCCCCCCC(=O)O,OC(=O)CCCCCCCCCC=C,C(=O)(O)CCCCCC/C=C/CCC,C(=O)(O)CCCCC/C=C/CCCC,[H]OC(=O)C([H])([H])C([H])([H])C([H])([H])C([H])=C([H])C([H])([H])C([H])([H])C([H])([H])C([H])([H])C([H])([H])C([H])([H])[H],CCCCCCCC/C=C/CC(=O)O,C(C(=O)O)C/C=C/CCCCCCC,C=CCCCCCCCC(=O)OCC,COC(=O)CCCCCCCCC=C</t>
  </si>
  <si>
    <t>DB03112,SN00365418,SN00069611,SN00135284,SN00044247,CHEBI:132289,SN00349905,CHEBI:108134,SN00126080,SN00101973</t>
  </si>
  <si>
    <t>1.0000000,0.9946790,0.9052707,0.4967007,0.4775312,0.4317682,0.4291933,0.3722882,0.3502768,0.3212874</t>
  </si>
  <si>
    <t>C1C2C(C(S1)CCCCCC(=O)O)NC(=O)N2,[C@H]12[C@@H](NC(=O)N2)CS[C@H]1CCC[C@@H](C(=O)O)C,COC(=O)CCCC[C@@H]1[C@H]2[C@@H](CS1)NC(=O)N2,Cc1ccc(c([nH+]1)CCc1ccc(cc1)[N+](=O)[O-])[O-],CCOC(=O)[C@H]1CCc2n1c(=O)c1ccccc1n2,CCC1C2CC(C(C(=O)O)N2C1=O)SCCN,c1(c(nc2c(c1O)cccc2)C(=O)O)[C@H]1NCCC1,c1cc(cc(c1)N(=O)=O)C=C1C(=O)C2CCN1CC2,c1ccc(cc1)[C@@H](CC(=O)Cc1cccc(c1)F)O,CC(=O)N1c2ccccc2C(=O)N2CCC[C@@H]2C1=O</t>
  </si>
  <si>
    <t>CHEBI:38376,SN00268643,SN00351003,FDB022260,CHEBI:38378,CHEBI:87338,SN00288380,SN00348524,CHEBI:38374,SN00227131</t>
  </si>
  <si>
    <t>1.0000000,0.9981305,0.9700928,0.9171708,0.8682880,0.8422679,0.8213054,0.8089514,0.8089514,0.8028335</t>
  </si>
  <si>
    <t>CC/C=C/CCCCCCCC(=O)O,C(=O)(O)CCCCCC/C=C/CCC,C(=O)(O)CCCCC/C=C/CCCC,[H]OC(=O)C([H])([H])C([H])([H])C([H])([H])C([H])=C([H])C([H])([H])C([H])([H])C([H])([H])C([H])([H])C([H])([H])C([H])([H])[H],C/C=C/CCCCCCCCC(=O)O,C=CCCCCCCCC(=O)OCC,C(=C\CC/C(=C/CO)/C)(/CCCO)\C,C(C(=O)O)C/C=C/CCCCCCC,CCCCCCCC/C=C/CC(=O)O,[C@H](CCCC/C=C/CCC(=O)C)(O)C</t>
  </si>
  <si>
    <t>SN00157175,SN00000295,DB03653,FDB012754,SN00074336,SN00117467</t>
  </si>
  <si>
    <t>1.0000000,0.9822959,0.7853797,0.6511046,0.4179365,0.4038653</t>
  </si>
  <si>
    <t>C[C@H]1C[N@H+](C[C@@H]2C1=CC(=O)[C@H]2C)C,Cc1cccc(c1OC[C@@H](C)[NH3+])C,CCN(C)CC1=CN=C(N=C1N)C,C[N+](C)(C)CCC1=CC=C(O)C=C1,CC(C)[C@H](c1ccc(cc1)OC)[NH3+],C[C@H]([C@@H](c1ccccc1)O)[NH+](C)C</t>
  </si>
  <si>
    <t>SN00268643,SN00351003,CHEBI:38378,CHEBI:38376,FDB022260,SN00288380,FDB009341,SN00348524,CHEBI:38374,SN00227131</t>
  </si>
  <si>
    <t>1.0000000,0.9772413,0.9548165,0.9548165,0.9317253,0.8776332,0.8336087,0.8308418,0.8308418,0.8247985</t>
  </si>
  <si>
    <t>C(=O)(O)CCCCCC/C=C/CCC,C(=O)(O)CCCCC/C=C/CCCC,C/C=C/CCCCCCCCC(=O)O,CC/C=C/CCCCCCCC(=O)O,[H]OC(=O)C([H])([H])C([H])([H])C([H])([H])C([H])=C([H])C([H])([H])C([H])([H])C([H])([H])C([H])([H])C([H])([H])C([H])([H])[H],C(=C\CC/C(=C/CO)/C)(/CCCO)\C,OC(=O)CCCCCCCCCC=C,C(C(=O)O)C/C=C/CCCCCCC,CCCCCCCC/C=C/CC(=O)O,[C@H](CCCC/C=C/CCC(=O)C)(O)C</t>
  </si>
  <si>
    <t>1.0000000,0.8622128,0.8482582,0.8244198,0.8244198,0.8133868,0.7850178,0.7803499,0.7797918,0.7619795</t>
  </si>
  <si>
    <t>SN00275535,SN00025255,CCMSLIB00000427285,SN00386981,SN00381198,CHEBI:80104,SN00239589,SN00394129,SN00231053,FDB010618</t>
  </si>
  <si>
    <t>1.00000000,0.75128977,0.71105142,0.66092101,0.62768314,0.60534359,0.58779093,0.56330139,0.56330139,0.56330139</t>
  </si>
  <si>
    <t>[n+]1(cc(c(cc1)C)CCC(=O)NCCCC[C@@H](C(=O)O)N)C,c1ccc(cc1)N1CCN(CC1)[C@H]1[C@H](O[C@H]([C@H]1O)CO)C[NH3+],OCCCCCCCCC1=CC=CC(OC(C(O)=O)(C)C)=C1,[C@]12([C@@](C[C@@H](C2)O)(/C=C/CCC[C@@H](OC(=O)/C=C/[C@H]1O)C)C)C,[C@@H]12[C@H]([C@H]([C@@H](C=C1CCCC2)O)C)CC[C@H]1OC(=O)C[C@@H](C1)O,CCC(=O)C[C@@H]([C@H](CCCC[C@H](c1ccccc1)O)OC)O,[C@@]12([C@H]([C@]([C@@H](CC2)O)(C(=O)O)C)CCC(=C)[C@@H]1CCC(=O)C)C,[C@@]1(C(=O)C=C[C@H]1CCCCCCCC(=O)O)(O)C/C=C/CC,[C@@]1(C(=CCC1=O)CCCCCCCC(=O)O)(O)C/C=C\CC,CCC(=O)\C=C\C=C\C=C\C(O)CCCCCCCC(O)=O</t>
  </si>
  <si>
    <t>SN00237107,FDB015577,FDB005460,SN00396988,SN00066998,CHEBI:9173,SN00374192,SN00036053,SN00136721,SN00119769</t>
  </si>
  <si>
    <t>1.0000000,0.8469578,0.8253524,0.4763323,0.4536992,0.4401205,0.3983714,0.3801197,0.2957556,0.0000000</t>
  </si>
  <si>
    <t>c12c(c(ccc1ccc(c2)C)C)C(C)C,CC(C)C1=CC2=C(C)C=CC2=C(C)C=C1,CC(C)C1=CC=C(C)C2=C1C=C(C)C=C2,[C@H]12[C@@H](CCN1CCC[C@@H]2N)OC(=O)C,CC(C)[C@H]1C(=O)N[C@H](C(=O)N1)C(C)C,CC(=O)O[C@H]1CCN2C[C@H](CCC12)N,c12c(cc(c1)C(C)C)c(cccc2C)C,Cc1cc(cc(c1)[C@H]1C(=CC=C1C)C)C,Cc1ccc(c2c(ccc(c1C2)C)C)C,C1Cc2c3c(c4c(c2C1)CCC4)CCC3</t>
  </si>
  <si>
    <t>1.0000000,0.7364924,0.7184443,0.6972281,0.3617640,0.3174970,0.2470693,0.0000000</t>
  </si>
  <si>
    <t>1.0000000,1.0000000,1.0000000,0.9962769,0.9683421,0.9142496,0.8085937,0.8024210,0.8024210,0.8024210</t>
  </si>
  <si>
    <t>SN00237107,FDB015577,FDB005460,SN00374192,SN00036053,SN00136721,SN00119769</t>
  </si>
  <si>
    <t>1.00000000,0.85655977,0.83523276,0.41375265,0.36871266,0.28987860,0.01621091</t>
  </si>
  <si>
    <t>c12c(c(ccc1ccc(c2)C)C)C(C)C,CC(C)C1=CC2=C(C)C=CC2=C(C)C=C1,CC(C)C1=CC=C(C)C2=C1C=C(C)C=C2,c12c(cc(c1)C(C)C)c(cccc2C)C,Cc1cc(cc(c1)[C@H]1C(=CC=C1C)C)C,Cc1ccc(c2c(ccc(c1C2)C)C)C,C1Cc2c3c(c4c(c2C1)CCC4)CCC3</t>
  </si>
  <si>
    <t>SN00282745,CHEBI:91293,SN00068310,CHEBI:132228,SN00354716,SN00361078,DB13129,SN00022397,SN00022510,CHEBI:67893</t>
  </si>
  <si>
    <t>1.0000000,0.9430392,0.9190138,0.8984661,0.8560877,0.8560877,0.8198050,0.7831422,0.7803644,0.7718543</t>
  </si>
  <si>
    <t>[C@H]([C@H](/C=C(/C=C(/C=C/c1ccccc1)\C)\CC)C)([C@H](C(=O)OC)C)O,CC/C=C\C/C=C\CC(=O)/C=C/C=C\C/C=C\C/C=C\CCC(=O)O,C[C@]12CC[C@H](C=C1C=C[C@H]1[C@@H]2CC[C@]2([C@@H]1CC[C@]12CCC(=O)O1)C)O,CC/C=C\C/C=C\C[C@H]1[C@H](/C=C/C=C/C=C\C/C=C\CCC(=O)O)O1,c12c3c(c(c(c1C)O)OC(=O)C)[C@H](CC[C@@H]3[C@H](C[C@H]2C=C(C)C)C)C,c12c3c(c(c(c1C)OC(=O)C)O)[C@H](CC[C@@H]3[C@H](C[C@H]2C=C(C)C)C)C,CC(C(=O)C1(CCC2C1(CCC3=C4CCC(=O)C=C4CCC23)C)C)O,Cc1cccc(c1)c1nc(on1)[C@@H]1C[C@H](C[N@H+]1CC1CCCCC1)O,c1ccc(cc1)Cc1nc(on1)[C@@H]1C[C@H](C[N@H+]1CC1CCCCC1)O,C=C(C)C(CCC(=C)[C@@H]1CCC(=C[C@H]1c1c(cc(C)cc1O)O)C)O</t>
  </si>
  <si>
    <t>FDB011234,CCMSLIB00000579076,FDB011745,FDB019656,CHEBI:79228,SN00282536,FDB018558,SN00300227,SN00331355,SN00357460</t>
  </si>
  <si>
    <t>1.0000000,0.8963930,0.8622142,0.8416101,0.8333433,0.8266751,0.8264154,0.8207958,0.7964276,0.7484474</t>
  </si>
  <si>
    <t>CC(C)(O)C(O)CCC(=C)C(O)CO,OCCOCC(CCCC)CC(=O)O,C\C(CO)=C/CCC(C)(O)C(O)CO,CC(O)(CO)C1CCC(C)(O)C(O)C1,C[C@H](CCCCC[C@H](CC(=O)O)O)O,[C@]1([C@@H]([C@@H]([C@@H](C[C@@H]1O)C(C)C)O)O)(O)C,CC1C(O)CC(CC1O)C(C)(O)CO,[C@@]1([C@H]([C@H]([C@@H]([C@@H](C1)O)C(C)C)O)O)(O)C,[C@]1([C@@H]([C@H]([C@](CC1)(O)C)O)O)(C(C)C)O,[C@H]1([C@H](C[C@](C[C@H]1O)(O)CCCC)O)O</t>
  </si>
  <si>
    <t>1.0000000,1.0000000,1.0000000,0.9979028,0.9645080,0.9100080,0.8319615,0.8019575,0.8001296,0.8001296</t>
  </si>
  <si>
    <t>SN00170610,CHEBI:79136,CHEBI:78905,CHEBI:58164,FDB010947,CHEBI:93866,SN00035576,SN00011881,SN00049520,DB00719</t>
  </si>
  <si>
    <t>1.0000000,0.7175002,0.6965596,0.6558727,0.6444835,0.6258593,0.5667155,0.5243199,0.5053412,0.4390522</t>
  </si>
  <si>
    <t>C[C@H](c1ccc(cc1)C=O)[C@H]1C[C@H]([C@@]2([N@H+]1C2)O)CCCO,C[C@H]1[C@@H](C[C@H]([C@H](OCCCCCCCC(=O)O)O1)O)O,C[C@H](CCCCCC(=O)O)O[C@H]1[C@@H](C[C@H]([C@H](C)O1)O)O,C[NH+]1[C@@H]2CC[C@H]1C[C@H](C2)OC(=O)[C@H](CO)c1ccccc1,CCCCCC(OC1OC(CO)C(O)C(O)C1O)C=C,C[N+]1(C)[C@H]2CCC1CC(C2)OC(=O)C(c1ccccc1)O,C[N@H+]1CC[C@]23CC[C@@H](C[C@@H]2Oc2c3c(ccc2OC)C1)O,c1ccc(cc1)CO[C@@H]1CO[C@H]2[C@@H]1OC[C@@H]2[NH2+]CC1CC1,c1cc2c(cc1C1CCCCC1)c1c3n2ccnc3CCC1,CN1CCC(=C2C3=CC=CC=C3CCC4=C2N=CC=C4)CC1</t>
  </si>
  <si>
    <t>FDB011234,CCMSLIB00000579076,CCMSLIB00004699979,SN00331355,SN00282536,SN00300227,FDB013772,SN00357460,FDB011745,FDB018558</t>
  </si>
  <si>
    <t>1.0000000,0.8791613,0.8692997,0.7890513,0.7841563,0.7841563,0.7771209,0.7451511,0.7290953,0.7046292</t>
  </si>
  <si>
    <t>CC(C)(O)C(O)CCC(=C)C(O)CO,OCCOCC(CCCC)CC(=O)O,CCCCCC(O)CC(O)CC(=O)O,[C@]1([C@@H]([C@H]([C@](CC1)(O)C)O)O)(C(C)C)O,[C@]1([C@@H]([C@@H]([C@@H](C[C@@H]1O)C(C)C)O)O)(O)C,[C@@]1([C@H]([C@H]([C@@H]([C@@H](C1)O)C(C)C)O)O)(O)C,C\C(C(O)CO)=C/CC(O)C(C)(C)O,[C@H]1([C@H](C[C@](C[C@H]1O)(O)CCCC)O)O,C\C(CO)=C/CCC(C)(O)C(O)CO,CC1C(O)CC(CC1O)C(C)(O)CO</t>
  </si>
  <si>
    <t>1.0000000,0.9385665,0.7004251,0.6851315,0.5011542,0.4319531</t>
  </si>
  <si>
    <t>FDB011234,CCMSLIB00004699979,CCMSLIB00000579076,FDB013772,FDB011745,SN00282536,SN00300227,FDB019656,CHEBI:79272,CHEBI:79228</t>
  </si>
  <si>
    <t>1.00000000,0.73036961,0.73036961,0.72475411,0.71472116,0.68231512,0.68231512,0.67996194,0.67761271,0.67761271</t>
  </si>
  <si>
    <t>CC(C)(O)C(O)CCC(=C)C(O)CO,CCCCCC(O)CC(O)CC(=O)O,OCCOCC(CCCC)CC(=O)O,C\C(C(O)CO)=C/CC(O)C(C)(C)O,C\C(CO)=C/CCC(C)(O)C(O)CO,[C@]1([C@@H]([C@@H]([C@@H](C[C@@H]1O)C(C)C)O)O)(O)C,[C@@]1([C@H]([C@H]([C@@H]([C@@H](C1)O)C(C)C)O)O)(O)C,CC(O)(CO)C1CCC(C)(O)C(O)C1,C(CCC[C@H](CC(=O)O)O)CCCO,C[C@H](CCCCC[C@H](CC(=O)O)O)O</t>
  </si>
  <si>
    <t>1.0000000,1.0000000,1.0000000,0.9959337,0.9719597,0.9110753,0.8141867,0.8141867,0.8141867,0.8022739</t>
  </si>
  <si>
    <t>1.00000000,0.74197304,0.74197304,0.72860514,0.70472133,0.68852354,0.68852354,0.68388692,0.68388692,0.68292170</t>
  </si>
  <si>
    <t>nitrogen containing substructure [C5H12N] (in beer related to Leucine)</t>
  </si>
  <si>
    <t>http://ms2lda.org/motifdb/motif/151029</t>
  </si>
  <si>
    <t>FDB011234,CCMSLIB00004699979,CCMSLIB00000579076,FDB013772,FDB011745,CHEBI:79272,CHEBI:79228,SN00282536,SN00300227,FDB019656</t>
  </si>
  <si>
    <t>1.00000000,0.75615428,0.75439708,0.74092374,0.71517210,0.69926733,0.69926733,0.69816075,0.69702914,0.69050020</t>
  </si>
  <si>
    <t>CC(C)(O)C(O)CCC(=C)C(O)CO,CCCCCC(O)CC(O)CC(=O)O,OCCOCC(CCCC)CC(=O)O,C\C(C(O)CO)=C/CC(O)C(C)(C)O,C\C(CO)=C/CCC(C)(O)C(O)CO,C(CCC[C@H](CC(=O)O)O)CCCO,C[C@H](CCCCC[C@H](CC(=O)O)O)O,[C@]1([C@@H]([C@@H]([C@@H](C[C@@H]1O)C(C)C)O)O)(O)C,[C@@]1([C@H]([C@H]([C@@H]([C@@H](C1)O)C(C)C)O)O)(O)C,CC(O)(CO)C1CCC(C)(O)C(O)C1</t>
  </si>
  <si>
    <t>1.0000000,1.0000000,1.0000000,0.9970214,0.9685453,0.9106567,0.8077102,0.8043006,0.8043006,0.8043006</t>
  </si>
  <si>
    <t>1.00000000,0.77348112,0.75110072,0.74270692,0.71616706,0.70415084,0.70303763,0.70303763,0.68949724,0.67941395</t>
  </si>
  <si>
    <t>1.0000000,0.7529775,0.7529775,0.7529775,0.7529775,0.7274602,0.7274602,0.7248659,0.7137551,0.7137551</t>
  </si>
  <si>
    <t>1.0000000,0.6155191</t>
  </si>
  <si>
    <t>1.00000000,0.90420979,0.90116563,0.77411885,0.75538052,0.72872646,0.71717487,0.71717487,0.70916010,0.70666607</t>
  </si>
  <si>
    <t>1.00000000,0.74220716,0.74220716,0.72868284,0.70451957,0.68864881,0.68864881,0.68401352,0.68401352,0.68298142</t>
  </si>
  <si>
    <t>1.0000000,0.9271537,0.8327701,0.8168989,0.8168989,0.8168989,0.7905717,0.7905717,0.7357767,0.7219646</t>
  </si>
  <si>
    <t>Creatinine related Mass2Motif,nitrogen containing substructure [C5H12N] (in beer related to Leucine),Fragment ions indicative for alkylamine substructure C5H10N (in beer often pipecolic acid [pipecolate]),Fragments indicative for histidine (C6H10N3O2) substructure (MzCloud)</t>
  </si>
  <si>
    <t>http://ms2lda.org/motifdb/motif/150956,http://ms2lda.org/motifdb/motif/151029,http://ms2lda.org/motifdb/motif/151024,http://ms2lda.org/motifdb/motif/151077</t>
  </si>
  <si>
    <t>1.0000000,0.7350758,0.7219646,0.7219646,0.7198828,0.6798998,0.6798998,0.6798998,0.6798998,0.6798998</t>
  </si>
  <si>
    <t>1.0000000,0.7721040,0.7515969,0.7435123,0.7150280,0.7035810,0.7027822,0.7027822,0.6877970,0.6801950</t>
  </si>
  <si>
    <t>1.00000000,0.78009492,0.75130588,0.74159911,0.71901106,0.70715967,0.70537212,0.70537212,0.69484563,0.67733486</t>
  </si>
  <si>
    <t>1.00000000,0.76376382,0.75953074,0.75417448,0.74055894,0.71424849,0.71424849,0.70511999,0.70239396,0.69802248</t>
  </si>
  <si>
    <t>Fragment ions indicative for alkylamine substructure C5H10N (in beer often pipecolic acid [pipecolate]),nan</t>
  </si>
  <si>
    <t>http://ms2lda.org/motifdb/motif/151024,nan</t>
  </si>
  <si>
    <t>SN00367673,SN00047295,DB01170,SN00231615,SN00067793,SN00072511,SN00142862</t>
  </si>
  <si>
    <t>1.0000000,0.8963383,0.5397172,0.4207998,0.3460357,0.2448852,0.1162427</t>
  </si>
  <si>
    <t>[C@]12([C@@H](C[N+](C[C@@H]1C)(C)C)[C@@H](CC2)C)O,CC[C@@]1(C[C@]2(CCC[NH2+]C2)CCO1)C,C1CCCN(CCC1)CCN=C(N)N,C(=N)(NCC=C(C)C)NCCCCN,C[N@+]12CCCC[C@@H]1[C@@H](CCC2)CCO,CC[N@+]12CCCC[C@@H]1[C@@H](CCC2)CO,C1/C=N/CC[NH2+]CC/C=N\CC[NH2+]C1</t>
  </si>
  <si>
    <t>Creatinine related Mass2Motif,nitrogen containing substructure [C5H12N] (in beer related to Leucine),Fragment ions indicative for alkylamine substructure C5H10N (in beer often pipecolic acid [pipecolate]),nan</t>
  </si>
  <si>
    <t>http://ms2lda.org/motifdb/motif/150956,http://ms2lda.org/motifdb/motif/151029,http://ms2lda.org/motifdb/motif/151024,nan</t>
  </si>
  <si>
    <t>SN00268643,SN00351003,CHEBI:38378,CHEBI:38376,FDB009341,FDB022260,SN00288380,SN00348524,CHEBI:38374,SN00227131</t>
  </si>
  <si>
    <t>1.0000000,0.9746026,0.9380172,0.9380172,0.9380172,0.9222328,0.8283896,0.8030838,0.8030838,0.7959286</t>
  </si>
  <si>
    <t>C(=O)(O)CCCCCC/C=C/CCC,C(=O)(O)CCCCC/C=C/CCCC,C/C=C/CCCCCCCCC(=O)O,CC/C=C/CCCCCCCC(=O)O,OC(=O)CCCCCCCCCC=C,[H]OC(=O)C([H])([H])C([H])([H])C([H])([H])C([H])=C([H])C([H])([H])C([H])([H])C([H])([H])C([H])([H])C([H])([H])C([H])([H])[H],C(=C\CC/C(=C/CO)/C)(/CCCO)\C,C(C(=O)O)C/C=C/CCCCCCC,CCCCCCCC/C=C/CC(=O)O,[C@H](CCCC/C=C/CCC(=O)C)(O)C</t>
  </si>
  <si>
    <t>1.0000000,0.9664223,0.9307293,0.9307293,0.9307293,0.9131540,0.8396416,0.7990261,0.7990261,0.7985943</t>
  </si>
  <si>
    <t>Fragments indicative for histidine (C6H10N3O2) substructure (MzCloud),Fragment ions indicative for alkylamine substructure C5H10N (in beer often pipecolic acid [pipecolate])</t>
  </si>
  <si>
    <t>http://ms2lda.org/motifdb/motif/151077,http://ms2lda.org/motifdb/motif/151024</t>
  </si>
  <si>
    <t>SN00307015,SN00396230,SN00346982,SN00160770,SN00352655,FDB001341,SN00306913,SN00307944,FDB015602,CHEBI:131336</t>
  </si>
  <si>
    <t>1.0000000,0.9983740,0.9914235,0.9446370,0.8885231,0.8646013,0.8589602,0.8529749,0.8508254,0.8322973</t>
  </si>
  <si>
    <t>C(=O)(C/C=C/C=C/C=C\CC)OC,C(=O)(/C=C\C=C\C=C/CCC)OC,C1(=CC[C@H](CC1)C(=C)C)C(=O)OC,CC(=C)[C@@H]1CCC(=CC1)OC(=O)C,C1(=C[C@H](OC1=O)C)/C=C\CCCC,CC\C=C\CC1=C(C)C(O)CC1=O,C1(=C[C@@H](C(=CC1(C)C)C)OC)C=O,[C@@H]1(/C(=C/C(=O)O)/C)CCC(=CC1)C,CC1(C)C2CC1C(COC=O)=CC2,CC/C=C/C(C#CCC(C=C)O)O</t>
  </si>
  <si>
    <t>1.0000000,0.7791244,0.7489736,0.7393062,0.7209304,0.7064760,0.7040443,0.7040443,0.6965672,0.6761527</t>
  </si>
  <si>
    <t>1.00000000,0.74085162,0.74085162,0.72823296,0.70568776,0.68792353,0.68792353,0.68328055,0.68328055,0.68263566</t>
  </si>
  <si>
    <t>1.00000000,1.00000000,1.00000000,0.99323690,0.95710095,0.90721503,0.81475094,0.81475094,0.81475094,0.80210922</t>
  </si>
  <si>
    <t>SN00268643,SN00351003,FDB022260,CHEBI:38376,SN00288380,SN00275257,SN00348524,CHEBI:38374,SN00227131,SN00352269</t>
  </si>
  <si>
    <t>1.0000000,0.9767363,0.9564154,0.9481968,0.9257282,0.8701249,0.8698039,0.8698039,0.8668416,0.8539737</t>
  </si>
  <si>
    <t>C(=O)(O)CCCCCC/C=C/CCC,C(=O)(O)CCCCC/C=C/CCCC,[H]OC(=O)C([H])([H])C([H])([H])C([H])([H])C([H])=C([H])C([H])([H])C([H])([H])C([H])([H])C([H])([H])C([H])([H])C([H])([H])[H],CC/C=C/CCCCCCCC(=O)O,C(=C\CC/C(=C/CO)/C)(/CCCO)\C,[C@@H]1([C@H](C(=C)CCCO)CC[C@]1(O)C)C,C(C(=O)O)C/C=C/CCCCCCC,CCCCCCCC/C=C/CC(=O)O,[C@H](CCCC/C=C/CCC(=O)C)(O)C,[C@H](C(C)C)(CCC(=O)C)/C=C/[C@@H](O)C</t>
  </si>
  <si>
    <t>1.0000000,0.7783657,0.7510410,0.7416635,0.7184818,0.7063508,0.7046714,0.7046714,0.6936772,0.6777420</t>
  </si>
  <si>
    <t>CHEBI:38378,CHEBI:38376,SN00268643,CHEBI:87338,SN00351003,FDB018759,FDB022260,FDB020097,FDB000744,FDB009341</t>
  </si>
  <si>
    <t>1.0000000,1.0000000,0.9908136,0.9741654,0.9640118,0.9147877,0.9077306,0.8602356,0.8399225,0.8399225</t>
  </si>
  <si>
    <t>C/C=C/CCCCCCCCC(=O)O,CC/C=C/CCCCCCCC(=O)O,C(=O)(O)CCCCCC/C=C/CCC,C=CCCCCCCCC(=O)OCC,C(=O)(O)CCCCC/C=C/CCCC,CCCCC\C=C\CCC(=O)OCC,[H]OC(=O)C([H])([H])C([H])([H])C([H])([H])C([H])=C([H])C([H])([H])C([H])([H])C([H])([H])C([H])([H])C([H])([H])C([H])([H])[H],COC(OC)\C=C(\C)CCC=C(C)C,COC(=O)CCCCCCCCC=C,OC(=O)CCCCCCCCCC=C</t>
  </si>
  <si>
    <t>nitrogen containing substructure [C5H12N] (in beer related to Leucine),Fragment ions indicative for alkylamine substructure C5H10N (in beer often pipecolic acid [pipecolate]),Fragments indicative for histidine (C6H10N3O2) substructure (MzCloud)</t>
  </si>
  <si>
    <t>http://ms2lda.org/motifdb/motif/151029,http://ms2lda.org/motifdb/motif/151024,http://ms2lda.org/motifdb/motif/151077</t>
  </si>
  <si>
    <t>SN00050191,SN00140190,SN00140475,SN00140325,SN00140493,SN00140166,SN00140371,SN00140322,SN00135333,SN00135270</t>
  </si>
  <si>
    <t>1.0000000,0.4126089,0.4039310,0.4039310,0.4039310,0.4039310,0.4039310,0.4039310,0.1725235,0.1725235</t>
  </si>
  <si>
    <t>Cc1c2ccccc2cc2c1C[N@@H+](C2)C,Cc1cc(cc(c1)C[n+]1ccccc1)C,Cc1cccc(c1)C[n+]1cccc(c1)C,Cc1cccc(c1)C[n+]1ccccc1C,Cc1ccc[n+](c1)Cc1ccccc1C,Cc1cc[n+](cc1)Cc1cccc(c1)C,Cc1ccccc1C[n+]1ccccc1C,Cc1cc[n+](cc1)Cc1ccccc1C,Cc1cc(c[n+](c1)Cc1ccccc1)C,Cc1cc[n+](cc1C)Cc1ccccc1</t>
  </si>
  <si>
    <t>SN00117669,SN00118735,SN00104168,CHEBI:120669,CHEBI:109280,CHEBI:3474,CHEBI:189635,CHEBI:125422,CHEBI:8613,DB01445</t>
  </si>
  <si>
    <t>1.00000000,0.82489532,0.76945504,0.66618925,0.62497669,0.11919398,0.11840169,0.11840169,0.11206572,0.11206572</t>
  </si>
  <si>
    <t>Cc1cc(c(c(c1)C)N1CCC(=O)N1)C,CCC(=O)NN1c2ccccc2C[C@H]1C,CC(C)C[C@@H]1Nc2ccccc2C(=O)N1,Cc1ccc(cc1)CN1CCCN=C1O,Cc1cccc(c1)NN=C(C1CCC1)O,CN1CC2CC(C1)c1cccc(=O)n1C2,CNCCc1c[nH]c2ccc(cc12)OC,CC(Cc1c[nH]c2ccc(cc12)OC)N,CN(C)CCc1c[nH]c2cccc(c12)O,CN(C)CCC1=CNC2=C1C=C(C=C2)O</t>
  </si>
  <si>
    <t>SN00012661,CHEBI:132045,SN00140772,SN00068746,SN00012995,SN00176955,SN00175576,SN00014616,SN00291061,CHEBI:79230</t>
  </si>
  <si>
    <t>1.00000000,0.73722052,0.56577867,0.51252056,0.49733486,0.45372983,0.42927398,0.31065542,0.09334107,0.03250503</t>
  </si>
  <si>
    <t>CC[C@H]1CN(CC[C@H]1CC(=O)NCc1ccc(cc1)F)C(=O)C(C)(C)C,CCCCCCCCCCCCCCCC(=NCCS(=O)(=O)O)[O-],Cc1ccc(cc1)N(C(=O)NCCCCNC(=O)NC1CCCCC1)O,CCCCCc1ccc(c(=O)o1)C(=O)OC[C@@H]1CCC[N@@H+]2[C@@H]1CCCC2,CC(C)(C)c1ccnc(n1)N[C@H]1CO[C@H]2[C@@H]1OC[C@@H]2NC(=O)C(C)(C)C,C[C@H](CCCCCC(=O)CC(=O)/C=C/c1ccc(c(c1)OC)O)C[NH2+]C,COc1cc(ccc1O)CCc1cc(c(o1)CCCCCCC[NH3+])CO,C1CCC(CC1)NC(=O)N1CCN2[C@H](C1)C(=O)N(C2=O)C1CCCCC1,[C@H]1(C(C[C@H](C[C@H]1C)O)(C)C)CC[C@H](O[C@H]1[C@@H]([C@H]([C@@H](CO1)O)O)O)CO,C[C@H](CCCCCCC[C@H](CC(=O)O)O)O[C@H]1[C@@H](C[C@H]([C@H](C)O1)O)O</t>
  </si>
  <si>
    <t>1.0000000,0.7450236</t>
  </si>
  <si>
    <t>SN00374192,FDB005460,FDB015577,SN00036053,SN00237107,SN00136721,SN00119769</t>
  </si>
  <si>
    <t>1.0000000,1.0000000,1.0000000,0.9637623,0.8636469,0.7310100,0.0000000</t>
  </si>
  <si>
    <t>c12c(cc(c1)C(C)C)c(cccc2C)C,CC(C)C1=CC=C(C)C2=C1C=C(C)C=C2,CC(C)C1=CC2=C(C)C=CC2=C(C)C=C1,Cc1cc(cc(c1)[C@H]1C(=CC=C1C)C)C,c12c(c(ccc1ccc(c2)C)C)C(C)C,Cc1ccc(c2c(ccc(c1C2)C)C)C,C1Cc2c3c(c4c(c2C1)CCC4)CCC3</t>
  </si>
  <si>
    <t>SN00160770,SN00307015,SN00346982,SN00396230,FDB015602,SN00352655,SN00346859,SN00093934,SN00307944,SN00306913</t>
  </si>
  <si>
    <t>1.0000000,0.9496523,0.9328229,0.9259494,0.8946749,0.8564204,0.8393973,0.8223086,0.8190769,0.8151902</t>
  </si>
  <si>
    <t>CC(=C)[C@@H]1CCC(=CC1)OC(=O)C,C(=O)(C/C=C/C=C/C=C\CC)OC,C1(=CC[C@H](CC1)C(=C)C)C(=O)OC,C(=O)(/C=C\C=C\C=C/CCC)OC,CC1(C)C2CC1C(COC=O)=CC2,C1(=C[C@H](OC1=O)C)/C=C\CCCC,C1(=O)O[C@@H](CC1)CC/C=C/CC=C,CC1=CC(=O)[C@H](C(C1)(C)C)C(=O)C,[C@@H]1(/C(=C/C(=O)O)/C)CCC(=CC1)C,C1(=C[C@@H](C(=CC1(C)C)C)OC)C=O</t>
  </si>
  <si>
    <t>CHEBI:15960,SN00104168,CHEBI:189635,CHEBI:125422,CHEBI:3474,SN00351943,CHEBI:8613,DB01445,SN00117669,SN00047392</t>
  </si>
  <si>
    <t>1.00000000,0.13698233,0.11528137,0.11528137,0.11375947,0.10771155,0.10635015,0.10635015,0.09234886,0.07570119</t>
  </si>
  <si>
    <t>CC(=O)O[C@H](CC(=O)O)C[N+](C)(C)C,CC(C)C[C@@H]1Nc2ccccc2C(=O)N1,CNCCc1c[nH]c2ccc(cc12)OC,CC(Cc1c[nH]c2ccc(cc12)OC)N,CN1CC2CC(C1)c1cccc(=O)n1C2,c12c(n(cnc1ncn2)CC=C(C)C)N,CN(C)CCc1c[nH]c2cccc(c12)O,CN(C)CCC1=CNC2=C1C=C(C=C2)O,Cc1cc(c(c(c1)C)N1CCC(=O)N1)C,Cc1c2c(n(n1)C(=O)C)C[C@@H]1[C@H]2C1(C)C</t>
  </si>
  <si>
    <t>DB12133,SN00016654,FDB023382,FDB029333,SN00293004,SN00004756,SN00251004,CHEBI:133836,FDB029324,SN00272964</t>
  </si>
  <si>
    <t>1.00000000,0.99522396,0.99188055,0.98559981,0.97479867,0.88067455,0.84357453,0.83636918,0.82588125,0.82508536</t>
  </si>
  <si>
    <t>CCCCCC(C=CC1=CC=CC=C1C=CC(C(CCCC(=O)O)O)O)O,Cc1c(c(n(n1)Cc1ccccc1)C)[C@H]1C[C@@H](C=C1)[NH2+]Cc1ccc(cc1)F,[H]OC(=O)C([H])([H])C([H])([H])C([H])=C([H])C([H])([H])[C@]([H])(O[H])C([H])(O[H])C(\[H])=C(/[H])\C(\[H])=C(/[H])C([H])=C([H])C([H])=C([H])[C@@]([H])(O[H])C([H])([H])C([H])=C([H])C([H])([H])C([H])([H])[H],[H]OC(=O)C([H])([H])C([H])([H])C([H])(O[H])C(\[H])=C(/[H])C1([H])C([H])(O[H])C([H])([H])C(=O)C1([H])C([H])([H])C(\[H])=C(\[H])C([H])([H])C(\[H])=C(\[H])C([H])([H])C(\[H])=C(\[H])C([H])([H])C([H])([H])[H],[C@@H]1([C@H](NC(=O)[C@H]2N(C[C@@H](C2)CCC)C)[C@@H](O)C)[C@@H]([C@@H]([C@H]([C@H](O1)O)O)O)O,Cc1nc2c(s1)C[C@@]1(CC[C@@H]([C@@H]([C@H]1[C@@H]2C)O)[C@H](C)C(=O)N(C)CC=C)C,[C@H]12[C@@]([C@H](C(=C)CC2)CC/C(=C\C(=O)O)/C)(CCC(=O)[C@]1(COC(=O)C)C)C,C/C(=C\CC/C(=C/C[C@]12C(=O)C=C(CO)[C@H]([C@H]1O2)O)/C)/CC/C=C(\C)/CO,[H]OC(=O)C([H])([H])C([H])([H])C(\[H])=C(\[H])C([H])([H])C(\[H])=C(\[H])C([H])([H])C(\[H])=C(\[H])C([H])([H])C1([H])C(=O)C([H])([H])C([H])(O[H])C1([H])C(\[H])=C(/[H])C([H])(O[H])C([H])([H])C([H])([H])[H],[C@]12([C@@H]([C@@]([C@H](CC2)OC(=O)C)(C=O)C)CC=C([C@H]1CC/C(=C/C(=O)O)/C)C)C</t>
  </si>
  <si>
    <t>Double water loss i.e. 2*H20 ‚Äì Generic feature for metabolites containing several free OH groups attached to a aliphatic chain like sugars.,nan,nan</t>
  </si>
  <si>
    <t>http://ms2lda.org/motifdb/motif/151048,nan,nan</t>
  </si>
  <si>
    <t>UniqueFileSourcesCount</t>
  </si>
  <si>
    <t>No</t>
  </si>
  <si>
    <t>Yes</t>
  </si>
  <si>
    <t>Spectral Match to GNPS database</t>
  </si>
  <si>
    <t>In silico annotation GNPS</t>
  </si>
  <si>
    <t>In silico annotation Sirius</t>
  </si>
  <si>
    <t xml:space="preserve">Matching In silico annotation </t>
  </si>
  <si>
    <t>Summary</t>
  </si>
  <si>
    <t>GNPS</t>
  </si>
  <si>
    <t>name</t>
  </si>
  <si>
    <t>molecularFormula</t>
  </si>
  <si>
    <t>adduct</t>
  </si>
  <si>
    <t>most specific class</t>
  </si>
  <si>
    <t>level 5</t>
  </si>
  <si>
    <t>subclass</t>
  </si>
  <si>
    <t>class</t>
  </si>
  <si>
    <t>superclass</t>
  </si>
  <si>
    <t>C12H22O2</t>
  </si>
  <si>
    <t>[M + H]+</t>
  </si>
  <si>
    <t>Fatty alcohol esters</t>
  </si>
  <si>
    <t>C10H20O4</t>
  </si>
  <si>
    <t>C20H28O3</t>
  </si>
  <si>
    <t>C16H27N3O3</t>
  </si>
  <si>
    <t>Peptides</t>
  </si>
  <si>
    <t>C26H30O2</t>
  </si>
  <si>
    <t>C11H22N2O</t>
  </si>
  <si>
    <t>Ureas</t>
  </si>
  <si>
    <t>Organic carbonic acids and derivatives</t>
  </si>
  <si>
    <t>Carboxylic acid esters</t>
  </si>
  <si>
    <t>Carboxylic acid derivatives</t>
  </si>
  <si>
    <t>Dicarboxylic acids and derivatives</t>
  </si>
  <si>
    <t>C14H31N4O4P</t>
  </si>
  <si>
    <t>Amino acids</t>
  </si>
  <si>
    <t>Amino acids and derivatives</t>
  </si>
  <si>
    <t>C9H16O5</t>
  </si>
  <si>
    <t>Fatty acid esters</t>
  </si>
  <si>
    <t>C20H32F2O2</t>
  </si>
  <si>
    <t>3-hydroxysteroids</t>
  </si>
  <si>
    <t>Hydroxysteroids</t>
  </si>
  <si>
    <t>Steroids and steroid derivatives</t>
  </si>
  <si>
    <t>C8H18BO3S</t>
  </si>
  <si>
    <t>Thia fatty acids</t>
  </si>
  <si>
    <t>C8H20O2S</t>
  </si>
  <si>
    <t>C11H16BNO2</t>
  </si>
  <si>
    <t>C17H26N4O2</t>
  </si>
  <si>
    <t>Tetrazoles</t>
  </si>
  <si>
    <t>Azoles</t>
  </si>
  <si>
    <t>C13H23F</t>
  </si>
  <si>
    <t>Hydrofluorocarbons</t>
  </si>
  <si>
    <t>Alkyl chlorides</t>
  </si>
  <si>
    <t>Alkyl halides</t>
  </si>
  <si>
    <t>Organohalogen compounds</t>
  </si>
  <si>
    <t>C10H18N2O2</t>
  </si>
  <si>
    <t>[M + Na]+</t>
  </si>
  <si>
    <t>C8H18N6</t>
  </si>
  <si>
    <t>C13H18BNO2</t>
  </si>
  <si>
    <t>Benzamides</t>
  </si>
  <si>
    <t>Benzoic acids and derivatives</t>
  </si>
  <si>
    <t>C11H16O2</t>
  </si>
  <si>
    <t>C9H16N4</t>
  </si>
  <si>
    <t>C12H20O</t>
  </si>
  <si>
    <t>Ketones</t>
  </si>
  <si>
    <t>Carbonyl compounds</t>
  </si>
  <si>
    <t>Organic oxygen compounds</t>
  </si>
  <si>
    <t>C10H12OS</t>
  </si>
  <si>
    <t>C40H63N</t>
  </si>
  <si>
    <t>Steroidal alkaloids</t>
  </si>
  <si>
    <t>C8H14O2</t>
  </si>
  <si>
    <t>[M + K]+</t>
  </si>
  <si>
    <t>Dialkyl ethers</t>
  </si>
  <si>
    <t>Ethers</t>
  </si>
  <si>
    <t>C12H16N2O</t>
  </si>
  <si>
    <t>C15H25F3N4O</t>
  </si>
  <si>
    <t>Fatty amides</t>
  </si>
  <si>
    <t>C17H30F2N4O2</t>
  </si>
  <si>
    <t>Aryl fluorides</t>
  </si>
  <si>
    <t>Aryl halides</t>
  </si>
  <si>
    <t>C8H17FO3</t>
  </si>
  <si>
    <t>Primary alcohols</t>
  </si>
  <si>
    <t>Alcohols and polyols</t>
  </si>
  <si>
    <t>C13H18BN</t>
  </si>
  <si>
    <t>Metalloheterocyclic compounds</t>
  </si>
  <si>
    <t>Hydroxy fatty acids</t>
  </si>
  <si>
    <t>C9H11BClO</t>
  </si>
  <si>
    <t>Benzoyl derivatives</t>
  </si>
  <si>
    <t>C7H16N4O3</t>
  </si>
  <si>
    <t>C23H26BNO2</t>
  </si>
  <si>
    <t>Secondary carboxylic acid amides</t>
  </si>
  <si>
    <t>Carboxylic acid amides</t>
  </si>
  <si>
    <t>C12H22S</t>
  </si>
  <si>
    <t>Organosulfur compounds</t>
  </si>
  <si>
    <t>C9H19N3O5</t>
  </si>
  <si>
    <t>C29H47FN4O3</t>
  </si>
  <si>
    <t>C11H8BNO</t>
  </si>
  <si>
    <t>C7H13FN4O2</t>
  </si>
  <si>
    <t>C21H39N5O4</t>
  </si>
  <si>
    <t>C10H16N5O3P</t>
  </si>
  <si>
    <t>C18H33BN2O6</t>
  </si>
  <si>
    <t>Fatty acyl glycosides</t>
  </si>
  <si>
    <t>C22H32O4</t>
  </si>
  <si>
    <t>Very long-chain fatty acids</t>
  </si>
  <si>
    <t>C20H37O2P</t>
  </si>
  <si>
    <t>C9H20N2O3</t>
  </si>
  <si>
    <t>C8H6O4</t>
  </si>
  <si>
    <t>Benzoic acids</t>
  </si>
  <si>
    <t>C11H20NO2</t>
  </si>
  <si>
    <t>Alpha amino acids</t>
  </si>
  <si>
    <t>C25H27N5O12</t>
  </si>
  <si>
    <t>Oligopeptides</t>
  </si>
  <si>
    <t>C8H18FOP</t>
  </si>
  <si>
    <t>Organophosphorus compounds</t>
  </si>
  <si>
    <t>C9H20ClN5O</t>
  </si>
  <si>
    <t>Alpha amino acid amides</t>
  </si>
  <si>
    <t>C20H25FN4O</t>
  </si>
  <si>
    <t>C6H16N6O2</t>
  </si>
  <si>
    <t>C21H26BNO2</t>
  </si>
  <si>
    <t>C13H16O2</t>
  </si>
  <si>
    <t>C9H17FN2O2</t>
  </si>
  <si>
    <t>C15H26BN3O3</t>
  </si>
  <si>
    <t>C8H14NO5</t>
  </si>
  <si>
    <t>C11H18NO</t>
  </si>
  <si>
    <t>Organonitrogen compounds</t>
  </si>
  <si>
    <t>Organic nitrogen compounds</t>
  </si>
  <si>
    <t>C14H20B</t>
  </si>
  <si>
    <t>Trialkylboranes</t>
  </si>
  <si>
    <t>Alkylboranes</t>
  </si>
  <si>
    <t>Organoboron compounds</t>
  </si>
  <si>
    <t>Organometalloid compounds</t>
  </si>
  <si>
    <t>Organometallic compounds</t>
  </si>
  <si>
    <t>C10H14F2O2</t>
  </si>
  <si>
    <t>Halogenated fatty acids</t>
  </si>
  <si>
    <t>C18H28O4</t>
  </si>
  <si>
    <t>Prostaglandins and related compounds</t>
  </si>
  <si>
    <t>Eicosanoids</t>
  </si>
  <si>
    <t>C5H11N7O2</t>
  </si>
  <si>
    <t>Alkyl aryl ethers</t>
  </si>
  <si>
    <t>C9H17FN2S</t>
  </si>
  <si>
    <t>Azacyclic compounds</t>
  </si>
  <si>
    <t>C8H18BN3O2</t>
  </si>
  <si>
    <t>C8H19N7O2S</t>
  </si>
  <si>
    <t>Borinanes</t>
  </si>
  <si>
    <t>C8H15FN2O</t>
  </si>
  <si>
    <t>C9H18BNOS</t>
  </si>
  <si>
    <t>Sulfenyl compounds</t>
  </si>
  <si>
    <t>C13H14B</t>
  </si>
  <si>
    <t>C14H20O2</t>
  </si>
  <si>
    <t>C18H36N4O</t>
  </si>
  <si>
    <t>C9H20NO</t>
  </si>
  <si>
    <t>C18H30F2O4</t>
  </si>
  <si>
    <t>11-hydroxysteroids</t>
  </si>
  <si>
    <t>C17H29N5O5</t>
  </si>
  <si>
    <t>C13H8O</t>
  </si>
  <si>
    <t>C18H33B2N2O</t>
  </si>
  <si>
    <t>C19H22B2N2O3</t>
  </si>
  <si>
    <t>C13H22N6O5</t>
  </si>
  <si>
    <t>C25H39N5O6</t>
  </si>
  <si>
    <t>C9H20N5</t>
  </si>
  <si>
    <t>C9H20BN2O2</t>
  </si>
  <si>
    <t>Boronic acids</t>
  </si>
  <si>
    <t>Boronic acid derivatives</t>
  </si>
  <si>
    <t>C15H18</t>
  </si>
  <si>
    <t>C5H8BrClN4O</t>
  </si>
  <si>
    <t>Pyrrolidines</t>
  </si>
  <si>
    <t>C27H41NO</t>
  </si>
  <si>
    <t>C28H47NO7S</t>
  </si>
  <si>
    <t>Glycinated bile acids and derivatives</t>
  </si>
  <si>
    <t>Bile acids, alcohols and derivatives</t>
  </si>
  <si>
    <t>C7H16BNO5</t>
  </si>
  <si>
    <t>C11H13FO</t>
  </si>
  <si>
    <t>Fluorobenzenes</t>
  </si>
  <si>
    <t>Halobenzenes</t>
  </si>
  <si>
    <t>Gamma amino acids and derivatives</t>
  </si>
  <si>
    <t>C26H41F2N5O5</t>
  </si>
  <si>
    <t>C10H20O2S</t>
  </si>
  <si>
    <t>C12H25F2N3O2</t>
  </si>
  <si>
    <t>Proline and derivatives</t>
  </si>
  <si>
    <t>C8H17FOS</t>
  </si>
  <si>
    <t>C12H19FO</t>
  </si>
  <si>
    <t>Alkyl fluorides</t>
  </si>
  <si>
    <t>C18H39NS</t>
  </si>
  <si>
    <t>Trialkylamines</t>
  </si>
  <si>
    <t>Tertiary amines</t>
  </si>
  <si>
    <t>Amines</t>
  </si>
  <si>
    <t>C10H16B2O4</t>
  </si>
  <si>
    <t>C9H18N4</t>
  </si>
  <si>
    <t>C17H32O5</t>
  </si>
  <si>
    <t>C24H31N3O2</t>
  </si>
  <si>
    <t>C10H20N3O</t>
  </si>
  <si>
    <t>C11H21FOS</t>
  </si>
  <si>
    <t>C10H18N2S</t>
  </si>
  <si>
    <t>C15H23N3O4</t>
  </si>
  <si>
    <t>C13H12B2O</t>
  </si>
  <si>
    <t>C11H14BN3</t>
  </si>
  <si>
    <t>C13H28N5O2P</t>
  </si>
  <si>
    <t>C7H16N4OS</t>
  </si>
  <si>
    <t>C13H20BN3O4</t>
  </si>
  <si>
    <t>C23H36O4</t>
  </si>
  <si>
    <t>C22H32O5</t>
  </si>
  <si>
    <t>C17H29FN2O2</t>
  </si>
  <si>
    <t>C9H18F2O</t>
  </si>
  <si>
    <t>C10H14NO2</t>
  </si>
  <si>
    <t>C20H30O4</t>
  </si>
  <si>
    <t>C10H22N4</t>
  </si>
  <si>
    <t>C14H36N6O</t>
  </si>
  <si>
    <t>C8H15N5O4S</t>
  </si>
  <si>
    <t>C11H16BNO4</t>
  </si>
  <si>
    <t>C23H26O2</t>
  </si>
  <si>
    <t>C22H31FN2O</t>
  </si>
  <si>
    <t>3-alpha-hydroxysteroids</t>
  </si>
  <si>
    <t>C9H19BN6</t>
  </si>
  <si>
    <t>Heteroaromatic compounds</t>
  </si>
  <si>
    <t>C9H9BO4S</t>
  </si>
  <si>
    <t>C8H18B2O4</t>
  </si>
  <si>
    <t>C8H12NO2PS2</t>
  </si>
  <si>
    <t>C16H36B2N2</t>
  </si>
  <si>
    <t>C9H18N4O</t>
  </si>
  <si>
    <t>C17H27BFN3O2</t>
  </si>
  <si>
    <t>C22H32O6</t>
  </si>
  <si>
    <t>C7H18B2N2O2</t>
  </si>
  <si>
    <t>C28H48BN2O6</t>
  </si>
  <si>
    <t>Alpha amino acids and derivatives</t>
  </si>
  <si>
    <t>C10H22BNO2</t>
  </si>
  <si>
    <t>C13H27N3O3S</t>
  </si>
  <si>
    <t>C5H9N3O5S</t>
  </si>
  <si>
    <t>C9H12F3NS</t>
  </si>
  <si>
    <t>Thiophenol ethers</t>
  </si>
  <si>
    <t>C14H14N4O4</t>
  </si>
  <si>
    <t>C10H20O3S</t>
  </si>
  <si>
    <t>C5H9N2O4PS4</t>
  </si>
  <si>
    <t>C5H9Br2N3</t>
  </si>
  <si>
    <t>N-alkylpyrrolidines</t>
  </si>
  <si>
    <t>C9H20N2OS</t>
  </si>
  <si>
    <t>C15H21N3O3</t>
  </si>
  <si>
    <t>C12H22F2N4O2</t>
  </si>
  <si>
    <t>Histidine and derivatives</t>
  </si>
  <si>
    <t>C11H16BNO3</t>
  </si>
  <si>
    <t>Carbamate esters</t>
  </si>
  <si>
    <t>C24H41ClN6O5</t>
  </si>
  <si>
    <t>C8H22P2</t>
  </si>
  <si>
    <t>Aralkylamines</t>
  </si>
  <si>
    <t>C12H14BNO</t>
  </si>
  <si>
    <t>C17H26N4O3</t>
  </si>
  <si>
    <t>N-acyl-alpha amino acids</t>
  </si>
  <si>
    <t>C17H28F2N4O</t>
  </si>
  <si>
    <t>C9H20B2N2</t>
  </si>
  <si>
    <t>Organic metalloid salts</t>
  </si>
  <si>
    <t>Organic metal salts</t>
  </si>
  <si>
    <t>Organic salts</t>
  </si>
  <si>
    <t>C10H17F2N3O2</t>
  </si>
  <si>
    <t>C20H41Cl</t>
  </si>
  <si>
    <t>[M + H3N + H]+</t>
  </si>
  <si>
    <t>C20H29OP</t>
  </si>
  <si>
    <t>C15H22B2N2O3</t>
  </si>
  <si>
    <t>C24H36FN7O4</t>
  </si>
  <si>
    <t>C15H20BF2N3</t>
  </si>
  <si>
    <t>C23H39BN6O6</t>
  </si>
  <si>
    <t>C10H16N2O</t>
  </si>
  <si>
    <t>C8H17N2O2P</t>
  </si>
  <si>
    <t>Monocarboxylic acids and derivatives</t>
  </si>
  <si>
    <t>C8H15BFN3O</t>
  </si>
  <si>
    <t>Oxacyclic compounds</t>
  </si>
  <si>
    <t>C6H10FN3O5</t>
  </si>
  <si>
    <t>C17H28BN3O2</t>
  </si>
  <si>
    <t>C21H40BOP</t>
  </si>
  <si>
    <t>C12H24NO</t>
  </si>
  <si>
    <t>C22H32NO4</t>
  </si>
  <si>
    <t>C11H17N3O8</t>
  </si>
  <si>
    <t>C9H18BNO2</t>
  </si>
  <si>
    <t>C11H16N4</t>
  </si>
  <si>
    <t>C20H26N8O</t>
  </si>
  <si>
    <t>Aminopyrimidines and derivatives</t>
  </si>
  <si>
    <t>Pyrimidines and pyrimidine derivatives</t>
  </si>
  <si>
    <t>Diazines</t>
  </si>
  <si>
    <t>C7H12BN3O2</t>
  </si>
  <si>
    <t>C22H30O4</t>
  </si>
  <si>
    <t>20-oxosteroids</t>
  </si>
  <si>
    <t>Oxosteroids</t>
  </si>
  <si>
    <t>C8H20N4O2</t>
  </si>
  <si>
    <t>NA</t>
  </si>
  <si>
    <t>Adduct</t>
  </si>
  <si>
    <t>Most specific class</t>
  </si>
  <si>
    <t>Level 5</t>
  </si>
  <si>
    <t>Subclass</t>
  </si>
  <si>
    <t>Class</t>
  </si>
  <si>
    <t>Superclass</t>
  </si>
  <si>
    <t xml:space="preserve">Matching In silico Superclass </t>
  </si>
  <si>
    <t xml:space="preserve">Matching In silico Class </t>
  </si>
  <si>
    <t>Lowest in silico match</t>
  </si>
  <si>
    <t>Name</t>
  </si>
  <si>
    <t>Formula</t>
  </si>
  <si>
    <t>Annot. Source: Predicted Compositions</t>
  </si>
  <si>
    <t>Annot. Source: mzCloud Search</t>
  </si>
  <si>
    <t>Annot. Source: mzVault Search</t>
  </si>
  <si>
    <t>Annot. Source: ChemSpider Search</t>
  </si>
  <si>
    <t>Annot. DeltaMass [ppm]</t>
  </si>
  <si>
    <t>Calc. MW</t>
  </si>
  <si>
    <t>RT [min]</t>
  </si>
  <si>
    <t>RT (Seconds)</t>
  </si>
  <si>
    <t>Area (Max.)</t>
  </si>
  <si>
    <t># ChemSpider Results</t>
  </si>
  <si>
    <t># mzCloud Results</t>
  </si>
  <si>
    <t># mzVault Results</t>
  </si>
  <si>
    <t>mzCloud Best Match</t>
  </si>
  <si>
    <t>mzCloud Best Match Confidence</t>
  </si>
  <si>
    <t>mzVault Best Match</t>
  </si>
  <si>
    <t>MS2</t>
  </si>
  <si>
    <t>Area: GUPD19-beta-T01_F31.raw (F1)</t>
  </si>
  <si>
    <t>Area: P_Blk_02.raw (F2)</t>
  </si>
  <si>
    <t>Area: GUPD19-epsilon-T01_F04.raw (F3)</t>
  </si>
  <si>
    <t>Area: GUPD19-zeta-T01_F01_20190913213735.raw (F4)</t>
  </si>
  <si>
    <t/>
  </si>
  <si>
    <t>trans,trans-2,4-Heptadienal</t>
  </si>
  <si>
    <t>Full match</t>
  </si>
  <si>
    <t>No results</t>
  </si>
  <si>
    <t>Not the top hit</t>
  </si>
  <si>
    <t>DDA for preferred ion</t>
  </si>
  <si>
    <t>(4S,5S,8S,10R)-4,5,8-trihydroxy-10-methyl-3,4,5,8,9,10-hexahydro-2H-oxecin-2-one</t>
  </si>
  <si>
    <t>4,4'-Dihydroxybenzophenone</t>
  </si>
  <si>
    <t>Spermine</t>
  </si>
  <si>
    <t>Fingolimod</t>
  </si>
  <si>
    <t>Dextromethorphan</t>
  </si>
  <si>
    <t>Decanoylcarnitine</t>
  </si>
  <si>
    <t>1-Tetradecylamine</t>
  </si>
  <si>
    <t>Myriocin</t>
  </si>
  <si>
    <t>2-benzyl-6-hydroxy-2-azabicyclo[2.2.2]octan-3-one</t>
  </si>
  <si>
    <t>Partial match</t>
  </si>
  <si>
    <t>Taurocholic acid</t>
  </si>
  <si>
    <t>α-Linolenoyl ethanolamide</t>
  </si>
  <si>
    <t>N-Arachidonoyl-L-serine</t>
  </si>
  <si>
    <t>2-hydroxy-6-[(8Z,11Z)-pentadeca-8,11,14-trien-1-yl]benzoic acid</t>
  </si>
  <si>
    <t>Lauroylcarnitine</t>
  </si>
  <si>
    <t>α-Eleostearic acid</t>
  </si>
  <si>
    <t>Testosterone isocaproate</t>
  </si>
  <si>
    <t>3-Methyl-5-[(1S,2R,4aR)-1,2,4a,5-tetramethyl-7-oxo-1,2,3,4,4a,7,8,8a-octahydro-1-naphthalenyl]pentanoic acid</t>
  </si>
  <si>
    <t>Galaxolidone</t>
  </si>
  <si>
    <t>(+/-)12(13)-DiHOME</t>
  </si>
  <si>
    <t>OPEO</t>
  </si>
  <si>
    <t>Docosahexaenoic acid ethyl ester</t>
  </si>
  <si>
    <t>Shogaol</t>
  </si>
  <si>
    <t>12-oxo Phytodienoic Acid</t>
  </si>
  <si>
    <t>Testosterone cypionate</t>
  </si>
  <si>
    <t>(9cis)-Retinal</t>
  </si>
  <si>
    <t>5-[5-(methoxycarbonyl)-5,8a-dimethyl-2-methylidene-decahydronaphthalen-1-yl]-3-methylpentanoic acid</t>
  </si>
  <si>
    <t>Anacardic acid</t>
  </si>
  <si>
    <t>α-Linolenic acid</t>
  </si>
  <si>
    <t>Linoleoyl Ethanolamide</t>
  </si>
  <si>
    <t>Docosahexaenoic acid</t>
  </si>
  <si>
    <t>Hexadecanamide</t>
  </si>
  <si>
    <t>Oleamide</t>
  </si>
  <si>
    <t>Docosahexaenoic acid methyl ester</t>
  </si>
  <si>
    <t>Taurochenodeoxycholic acid</t>
  </si>
  <si>
    <t>C7H10O</t>
  </si>
  <si>
    <t>C10H16O5</t>
  </si>
  <si>
    <t>C13H10O3</t>
  </si>
  <si>
    <t>C10H26N4</t>
  </si>
  <si>
    <t>C19H33NO2</t>
  </si>
  <si>
    <t>C18H25NO</t>
  </si>
  <si>
    <t>C17H33NO4</t>
  </si>
  <si>
    <t>C14H31N</t>
  </si>
  <si>
    <t>C21H39NO6</t>
  </si>
  <si>
    <t>C14H17NO2</t>
  </si>
  <si>
    <t>C26H45NO7S</t>
  </si>
  <si>
    <t>C20H35NO2</t>
  </si>
  <si>
    <t>C23H37NO4</t>
  </si>
  <si>
    <t>C22H30O3</t>
  </si>
  <si>
    <t>C19H37NO4</t>
  </si>
  <si>
    <t>C18H30O2</t>
  </si>
  <si>
    <t>C25H38O3</t>
  </si>
  <si>
    <t>C20H32O3</t>
  </si>
  <si>
    <t>C18H24O2</t>
  </si>
  <si>
    <t>C18H34O4</t>
  </si>
  <si>
    <t>C16H26O2</t>
  </si>
  <si>
    <t>C24H36O2</t>
  </si>
  <si>
    <t>C17H24O3</t>
  </si>
  <si>
    <t>C18H28O3</t>
  </si>
  <si>
    <t>C27H40O3</t>
  </si>
  <si>
    <t>C20H28O</t>
  </si>
  <si>
    <t>C21H34O4</t>
  </si>
  <si>
    <t>C22H36O3</t>
  </si>
  <si>
    <t>C20H37NO2</t>
  </si>
  <si>
    <t>C22H32O2</t>
  </si>
  <si>
    <t>C16H33NO</t>
  </si>
  <si>
    <t>C18H35NO</t>
  </si>
  <si>
    <t>C23H34O2</t>
  </si>
  <si>
    <t>C26H45NO6S</t>
  </si>
  <si>
    <t>Cytoscape Colouring</t>
  </si>
  <si>
    <t>S977</t>
  </si>
  <si>
    <t>S1183</t>
  </si>
  <si>
    <t>S2125</t>
  </si>
  <si>
    <t>S2277</t>
  </si>
  <si>
    <t>S2905</t>
  </si>
  <si>
    <t>S2938</t>
  </si>
  <si>
    <t>S3602</t>
  </si>
  <si>
    <t>S3649</t>
  </si>
  <si>
    <t>S4823</t>
  </si>
  <si>
    <t>Component Index</t>
  </si>
  <si>
    <t>Most specific Class (above 0.5 Score)</t>
  </si>
  <si>
    <t>CANOPUS Superclass (IF NAP Superclass &lt;0.5)</t>
  </si>
  <si>
    <t>NAP Superclass (&gt;0.45)</t>
  </si>
  <si>
    <t>GNPS (NAP) Superclass (&gt;0.45)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</si>
</sst>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%"/>
  </numFmts>
  <fonts count="2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rgb="FF000000"/>
      <name val="Calibri"/>
      <family val="2"/>
    </font>
    <font>
      <sz val="8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rgb="FFFFFFFF"/>
        <bgColor rgb="FF000000"/>
      </patternFill>
    </fill>
  </fills>
  <borders count="3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/>
      <top style="thin">
        <color rgb="FFBFBFBF"/>
      </top>
      <bottom style="thin">
        <color rgb="FFBFBFBF"/>
      </bottom>
      <diagonal/>
    </border>
    <border>
      <left/>
      <right style="thin">
        <color rgb="FFBFBFBF"/>
      </right>
      <top/>
      <bottom style="thin">
        <color rgb="FFBFBFBF"/>
      </bottom>
      <diagonal/>
    </border>
    <border>
      <left style="thin">
        <color rgb="FFBFBFBF"/>
      </left>
      <right style="thin">
        <color rgb="FFBFBFBF"/>
      </right>
      <top/>
      <bottom style="thin">
        <color rgb="FFBFBFBF"/>
      </bottom>
      <diagonal/>
    </border>
    <border>
      <left style="thin">
        <color rgb="FFBFBFBF"/>
      </left>
      <right/>
      <top/>
      <bottom style="thin">
        <color rgb="FFBFBFBF"/>
      </bottom>
      <diagonal/>
    </border>
    <border>
      <left/>
      <right style="thin">
        <color rgb="FFBFBFBF"/>
      </right>
      <top style="thin">
        <color rgb="FFBFBFBF"/>
      </top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/>
      <diagonal/>
    </border>
    <border>
      <left style="thin">
        <color rgb="FFBFBFBF"/>
      </left>
      <right/>
      <top style="thin">
        <color rgb="FFBFBFBF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49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/>
    <xf numFmtId="0" fontId="18" fillId="0" borderId="0" xfId="42"/>
    <xf numFmtId="0" fontId="0" fillId="0" borderId="0" xfId="0" applyAlignment="1">
      <alignment wrapText="1"/>
    </xf>
    <xf numFmtId="0" fontId="19" fillId="0" borderId="0" xfId="0" applyFont="1"/>
    <xf numFmtId="0" fontId="16" fillId="34" borderId="10" xfId="0" applyFont="1" applyFill="1" applyBorder="1" applyAlignment="1">
      <alignment horizontal="center" wrapText="1"/>
    </xf>
    <xf numFmtId="0" fontId="16" fillId="34" borderId="10" xfId="0" applyFont="1" applyFill="1" applyBorder="1" applyAlignment="1">
      <alignment wrapText="1"/>
    </xf>
    <xf numFmtId="0" fontId="16" fillId="33" borderId="10" xfId="0" applyFont="1" applyFill="1" applyBorder="1" applyAlignment="1">
      <alignment wrapText="1"/>
    </xf>
    <xf numFmtId="0" fontId="16" fillId="35" borderId="10" xfId="0" applyFont="1" applyFill="1" applyBorder="1"/>
    <xf numFmtId="0" fontId="20" fillId="34" borderId="0" xfId="0" applyFont="1" applyFill="1" applyAlignment="1">
      <alignment horizontal="center"/>
    </xf>
    <xf numFmtId="0" fontId="21" fillId="0" borderId="0" xfId="0" applyFont="1"/>
    <xf numFmtId="0" fontId="0" fillId="0" borderId="12" xfId="0" applyBorder="1"/>
    <xf numFmtId="0" fontId="0" fillId="0" borderId="0" xfId="0" applyBorder="1"/>
    <xf numFmtId="164" fontId="0" fillId="0" borderId="13" xfId="0" applyNumberFormat="1" applyBorder="1"/>
    <xf numFmtId="0" fontId="0" fillId="0" borderId="13" xfId="0" applyBorder="1"/>
    <xf numFmtId="0" fontId="19" fillId="0" borderId="13" xfId="0" applyFont="1" applyBorder="1"/>
    <xf numFmtId="0" fontId="0" fillId="0" borderId="14" xfId="0" applyBorder="1"/>
    <xf numFmtId="0" fontId="0" fillId="0" borderId="15" xfId="0" applyBorder="1"/>
    <xf numFmtId="0" fontId="19" fillId="0" borderId="12" xfId="0" applyFont="1" applyBorder="1"/>
    <xf numFmtId="0" fontId="19" fillId="0" borderId="11" xfId="0" applyFont="1" applyBorder="1"/>
    <xf numFmtId="0" fontId="19" fillId="0" borderId="0" xfId="0" applyFont="1" applyBorder="1"/>
    <xf numFmtId="0" fontId="0" fillId="0" borderId="17" xfId="0" applyFill="1" applyBorder="1"/>
    <xf numFmtId="0" fontId="0" fillId="0" borderId="16" xfId="0" applyFill="1" applyBorder="1"/>
    <xf numFmtId="0" fontId="0" fillId="0" borderId="18" xfId="0" applyFill="1" applyBorder="1"/>
    <xf numFmtId="0" fontId="16" fillId="0" borderId="17" xfId="0" applyFont="1" applyFill="1" applyBorder="1"/>
    <xf numFmtId="0" fontId="16" fillId="0" borderId="16" xfId="0" applyFont="1" applyFill="1" applyBorder="1"/>
    <xf numFmtId="0" fontId="0" fillId="0" borderId="22" xfId="0" applyFill="1" applyBorder="1"/>
    <xf numFmtId="0" fontId="0" fillId="0" borderId="23" xfId="0" applyFill="1" applyBorder="1"/>
    <xf numFmtId="0" fontId="0" fillId="0" borderId="24" xfId="0" applyFill="1" applyBorder="1"/>
    <xf numFmtId="0" fontId="0" fillId="0" borderId="19" xfId="0" applyFill="1" applyBorder="1"/>
    <xf numFmtId="0" fontId="0" fillId="0" borderId="20" xfId="0" applyFill="1" applyBorder="1"/>
    <xf numFmtId="0" fontId="22" fillId="0" borderId="20" xfId="0" applyFont="1" applyFill="1" applyBorder="1"/>
    <xf numFmtId="0" fontId="0" fillId="0" borderId="21" xfId="0" applyFill="1" applyBorder="1"/>
    <xf numFmtId="9" fontId="0" fillId="0" borderId="15" xfId="0" applyNumberFormat="1" applyFont="1" applyBorder="1"/>
    <xf numFmtId="0" fontId="16" fillId="0" borderId="25" xfId="0" applyFont="1" applyBorder="1" applyAlignment="1">
      <alignment horizontal="center"/>
    </xf>
    <xf numFmtId="0" fontId="0" fillId="36" borderId="0" xfId="0" applyFill="1" applyAlignment="1">
      <alignment horizontal="center"/>
    </xf>
    <xf numFmtId="0" fontId="16" fillId="33" borderId="10" xfId="0" applyFont="1" applyFill="1" applyBorder="1" applyAlignment="1">
      <alignment horizontal="center" wrapText="1"/>
    </xf>
    <xf numFmtId="0" fontId="16" fillId="34" borderId="26" xfId="0" applyFont="1" applyFill="1" applyBorder="1" applyAlignment="1">
      <alignment wrapText="1"/>
    </xf>
    <xf numFmtId="0" fontId="16" fillId="34" borderId="27" xfId="0" applyFont="1" applyFill="1" applyBorder="1" applyAlignment="1">
      <alignment wrapText="1"/>
    </xf>
    <xf numFmtId="0" fontId="19" fillId="0" borderId="15" xfId="0" applyFont="1" applyBorder="1"/>
    <xf numFmtId="0" fontId="19" fillId="0" borderId="28" xfId="0" applyFont="1" applyBorder="1"/>
    <xf numFmtId="0" fontId="19" fillId="0" borderId="29" xfId="0" applyFont="1" applyBorder="1"/>
    <xf numFmtId="0" fontId="24" fillId="0" borderId="0" xfId="0" applyFont="1"/>
    <xf numFmtId="0" fontId="24" fillId="37" borderId="0" xfId="0" applyFont="1" applyFill="1"/>
    <xf numFmtId="0" fontId="20" fillId="33" borderId="0" xfId="0" applyFont="1" applyFill="1" applyAlignment="1">
      <alignment horizontal="center" vertical="center"/>
    </xf>
    <xf numFmtId="0" fontId="20" fillId="35" borderId="0" xfId="0" applyFont="1" applyFill="1" applyAlignment="1">
      <alignment horizontal="center" vertical="center"/>
    </xf>
    <xf numFmtId="0" fontId="20" fillId="34" borderId="0" xfId="0" applyFont="1" applyFill="1" applyAlignment="1">
      <alignment horizontal="center"/>
    </xf>
    <xf numFmtId="165" fontId="0" fillId="0" borderId="15" xfId="0" applyNumberFormat="1" applyFont="1" applyBorder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80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0.0%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0.0%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0.0%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</dxf>
    <dxf>
      <numFmt numFmtId="164" formatCode="0.000"/>
    </dxf>
    <dxf>
      <numFmt numFmtId="164" formatCode="0.000"/>
    </dxf>
    <dxf>
      <numFmt numFmtId="164" formatCode="0.000"/>
    </dxf>
    <dxf>
      <numFmt numFmtId="164" formatCode="0.000"/>
    </dxf>
    <dxf>
      <numFmt numFmtId="164" formatCode="0.000"/>
    </dxf>
    <dxf>
      <numFmt numFmtId="164" formatCode="0.000"/>
    </dxf>
    <dxf>
      <numFmt numFmtId="164" formatCode="0.000"/>
    </dxf>
    <dxf>
      <numFmt numFmtId="164" formatCode="0.000"/>
    </dxf>
    <dxf>
      <alignment horizontal="center" vertical="bottom" textRotation="0" wrapText="0" indent="0" justifyLastLine="0" shrinkToFit="0" readingOrder="0"/>
    </dxf>
    <dxf>
      <border diagonalUp="0" diagonalDown="0" outline="0">
        <left/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</dxf>
    <dxf>
      <border diagonalUp="0" diagonalDown="0" outline="0">
        <left/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</dxf>
    <dxf>
      <border diagonalUp="0" diagonalDown="0" outline="0">
        <left/>
        <right style="thin">
          <color indexed="64"/>
        </right>
        <top/>
        <bottom/>
      </border>
    </dxf>
    <dxf>
      <border diagonalUp="0" diagonalDown="0" outline="0">
        <left/>
        <right style="thin">
          <color indexed="64"/>
        </right>
        <top/>
        <bottom/>
      </border>
    </dxf>
    <dxf>
      <border diagonalUp="0" diagonalDown="0">
        <left/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64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3" formatCode="0%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border diagonalUp="0" diagonalDown="0">
        <left/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3" formatCode="0%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3" formatCode="0%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3" formatCode="0%"/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64"/>
        </left>
        <right/>
        <top/>
        <bottom/>
        <vertical/>
        <horizontal/>
      </border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theme="8" tint="0.79998168889431442"/>
        </patternFill>
      </fill>
    </dxf>
    <dxf>
      <font>
        <b/>
        <i val="0"/>
        <color theme="9" tint="-0.24994659260841701"/>
      </font>
      <fill>
        <patternFill>
          <bgColor theme="9" tint="0.39994506668294322"/>
        </patternFill>
      </fill>
    </dxf>
    <dxf>
      <font>
        <b/>
        <i val="0"/>
        <color theme="9" tint="-0.24994659260841701"/>
      </font>
      <fill>
        <patternFill>
          <bgColor theme="9" tint="0.39994506668294322"/>
        </patternFill>
      </fill>
    </dxf>
    <dxf>
      <font>
        <b/>
        <i val="0"/>
        <color theme="9" tint="-0.24994659260841701"/>
      </font>
      <fill>
        <patternFill>
          <bgColor theme="9" tint="0.39994506668294322"/>
        </patternFill>
      </fill>
    </dxf>
    <dxf>
      <font>
        <color rgb="FF9C5700"/>
      </font>
      <fill>
        <patternFill>
          <bgColor rgb="FFFFEB9C"/>
        </patternFill>
      </fill>
    </dxf>
    <dxf>
      <font>
        <b/>
        <i val="0"/>
        <color theme="9" tint="-0.24994659260841701"/>
      </font>
      <fill>
        <patternFill>
          <bgColor theme="9" tint="0.39994506668294322"/>
        </patternFill>
      </fill>
    </dxf>
    <dxf>
      <font>
        <color theme="1" tint="0.499984740745262"/>
      </font>
      <fill>
        <patternFill>
          <bgColor theme="0" tint="-0.14996795556505021"/>
        </patternFill>
      </fill>
    </dxf>
    <dxf>
      <font>
        <b/>
        <i val="0"/>
        <u val="none"/>
      </font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rgb="FFBFBFBF"/>
        </left>
        <right/>
        <top style="thin">
          <color rgb="FFBFBFBF"/>
        </top>
        <bottom style="thin">
          <color rgb="FFBFBFBF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rgb="FFBFBFBF"/>
        </left>
        <right style="thin">
          <color rgb="FFBFBFBF"/>
        </right>
        <top style="thin">
          <color rgb="FFBFBFBF"/>
        </top>
        <bottom style="thin">
          <color rgb="FFBFBFBF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rgb="FFBFBFBF"/>
        </left>
        <right style="thin">
          <color rgb="FFBFBFBF"/>
        </right>
        <top style="thin">
          <color rgb="FFBFBFBF"/>
        </top>
        <bottom style="thin">
          <color rgb="FFBFBFBF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rgb="FFBFBFBF"/>
        </left>
        <right style="thin">
          <color rgb="FFBFBFBF"/>
        </right>
        <top style="thin">
          <color rgb="FFBFBFBF"/>
        </top>
        <bottom style="thin">
          <color rgb="FFBFBFBF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rgb="FFBFBFBF"/>
        </left>
        <right style="thin">
          <color rgb="FFBFBFBF"/>
        </right>
        <top style="thin">
          <color rgb="FFBFBFBF"/>
        </top>
        <bottom style="thin">
          <color rgb="FFBFBFBF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rgb="FFBFBFBF"/>
        </left>
        <right style="thin">
          <color rgb="FFBFBFBF"/>
        </right>
        <top style="thin">
          <color rgb="FFBFBFBF"/>
        </top>
        <bottom style="thin">
          <color rgb="FFBFBFBF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rgb="FFBFBFBF"/>
        </left>
        <right style="thin">
          <color rgb="FFBFBFBF"/>
        </right>
        <top style="thin">
          <color rgb="FFBFBFBF"/>
        </top>
        <bottom style="thin">
          <color rgb="FFBFBFBF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rgb="FFBFBFBF"/>
        </left>
        <right style="thin">
          <color rgb="FFBFBFBF"/>
        </right>
        <top style="thin">
          <color rgb="FFBFBFBF"/>
        </top>
        <bottom style="thin">
          <color rgb="FFBFBFBF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rgb="FFBFBFBF"/>
        </left>
        <right style="thin">
          <color rgb="FFBFBFBF"/>
        </right>
        <top style="thin">
          <color rgb="FFBFBFBF"/>
        </top>
        <bottom style="thin">
          <color rgb="FFBFBFBF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rgb="FFBFBFBF"/>
        </left>
        <right style="thin">
          <color rgb="FFBFBFBF"/>
        </right>
        <top style="thin">
          <color rgb="FFBFBFBF"/>
        </top>
        <bottom style="thin">
          <color rgb="FFBFBFBF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rgb="FFBFBFBF"/>
        </left>
        <right style="thin">
          <color rgb="FFBFBFBF"/>
        </right>
        <top style="thin">
          <color rgb="FFBFBFBF"/>
        </top>
        <bottom style="thin">
          <color rgb="FFBFBFBF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rgb="FFBFBFBF"/>
        </left>
        <right style="thin">
          <color rgb="FFBFBFBF"/>
        </right>
        <top style="thin">
          <color rgb="FFBFBFBF"/>
        </top>
        <bottom style="thin">
          <color rgb="FFBFBFBF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rgb="FFBFBFBF"/>
        </left>
        <right style="thin">
          <color rgb="FFBFBFBF"/>
        </right>
        <top style="thin">
          <color rgb="FFBFBFBF"/>
        </top>
        <bottom style="thin">
          <color rgb="FFBFBFBF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rgb="FFBFBFBF"/>
        </left>
        <right style="thin">
          <color rgb="FFBFBFBF"/>
        </right>
        <top style="thin">
          <color rgb="FFBFBFBF"/>
        </top>
        <bottom style="thin">
          <color rgb="FFBFBFBF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rgb="FFBFBFBF"/>
        </left>
        <right style="thin">
          <color rgb="FFBFBFBF"/>
        </right>
        <top style="thin">
          <color rgb="FFBFBFBF"/>
        </top>
        <bottom style="thin">
          <color rgb="FFBFBFBF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rgb="FFBFBFBF"/>
        </left>
        <right style="thin">
          <color rgb="FFBFBFBF"/>
        </right>
        <top style="thin">
          <color rgb="FFBFBFBF"/>
        </top>
        <bottom style="thin">
          <color rgb="FFBFBFBF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rgb="FFBFBFBF"/>
        </left>
        <right style="thin">
          <color rgb="FFBFBFBF"/>
        </right>
        <top style="thin">
          <color rgb="FFBFBFBF"/>
        </top>
        <bottom style="thin">
          <color rgb="FFBFBFBF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rgb="FFBFBFBF"/>
        </left>
        <right style="thin">
          <color rgb="FFBFBFBF"/>
        </right>
        <top style="thin">
          <color rgb="FFBFBFBF"/>
        </top>
        <bottom style="thin">
          <color rgb="FFBFBFBF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rgb="FFBFBFBF"/>
        </left>
        <right style="thin">
          <color rgb="FFBFBFBF"/>
        </right>
        <top style="thin">
          <color rgb="FFBFBFBF"/>
        </top>
        <bottom style="thin">
          <color rgb="FFBFBFBF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rgb="FFBFBFBF"/>
        </left>
        <right style="thin">
          <color rgb="FFBFBFBF"/>
        </right>
        <top style="thin">
          <color rgb="FFBFBFBF"/>
        </top>
        <bottom style="thin">
          <color rgb="FFBFBFBF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rgb="FFBFBFBF"/>
        </left>
        <right style="thin">
          <color rgb="FFBFBFBF"/>
        </right>
        <top style="thin">
          <color rgb="FFBFBFBF"/>
        </top>
        <bottom style="thin">
          <color rgb="FFBFBFBF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/>
        <right style="thin">
          <color rgb="FFBFBFBF"/>
        </right>
        <top style="thin">
          <color rgb="FFBFBFBF"/>
        </top>
        <bottom style="thin">
          <color rgb="FFBFBFBF"/>
        </bottom>
      </border>
    </dxf>
    <dxf>
      <border outline="0">
        <top style="thin">
          <color rgb="FFBFBFBF"/>
        </top>
      </border>
    </dxf>
    <dxf>
      <border outline="0">
        <left style="thin">
          <color rgb="FFBFBFBF"/>
        </left>
        <right style="thin">
          <color rgb="FFBFBFBF"/>
        </right>
        <top style="thin">
          <color rgb="FFBFBFBF"/>
        </top>
        <bottom style="thin">
          <color rgb="FFBFBFBF"/>
        </bottom>
      </border>
    </dxf>
    <dxf>
      <fill>
        <patternFill patternType="none">
          <fgColor indexed="64"/>
          <bgColor auto="1"/>
        </patternFill>
      </fill>
    </dxf>
    <dxf>
      <border outline="0">
        <bottom style="thin">
          <color rgb="FFBFBFBF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rgb="FFBFBFBF"/>
        </left>
        <right style="thin">
          <color rgb="FFBFBFBF"/>
        </right>
        <top/>
        <bottom/>
      </border>
    </dxf>
    <dxf>
      <numFmt numFmtId="164" formatCode="0.000"/>
    </dxf>
    <dxf>
      <numFmt numFmtId="164" formatCode="0.000"/>
    </dxf>
    <dxf>
      <numFmt numFmtId="164" formatCode="0.000"/>
    </dxf>
    <dxf>
      <numFmt numFmtId="164" formatCode="0.000"/>
    </dxf>
    <dxf>
      <numFmt numFmtId="164" formatCode="0.000"/>
    </dxf>
    <dxf>
      <numFmt numFmtId="164" formatCode="0.000"/>
    </dxf>
    <dxf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</dxf>
    <dxf>
      <numFmt numFmtId="164" formatCode="0.000"/>
    </dxf>
    <dxf>
      <numFmt numFmtId="164" formatCode="0.000"/>
    </dxf>
    <dxf>
      <numFmt numFmtId="164" formatCode="0.000"/>
    </dxf>
    <dxf>
      <numFmt numFmtId="164" formatCode="0.000"/>
    </dxf>
    <dxf>
      <numFmt numFmtId="164" formatCode="0.000"/>
    </dxf>
    <dxf>
      <numFmt numFmtId="164" formatCode="0.000"/>
    </dxf>
    <dxf>
      <numFmt numFmtId="164" formatCode="0.000"/>
    </dxf>
    <dxf>
      <numFmt numFmtId="164" formatCode="0.000"/>
    </dxf>
    <dxf>
      <alignment horizontal="center" vertical="bottom" textRotation="0" wrapText="0" indent="0" justifyLastLine="0" shrinkToFit="0" readingOrder="0"/>
    </dxf>
    <dxf>
      <border diagonalUp="0" diagonalDown="0" outline="0">
        <left/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border diagonalUp="0" diagonalDown="0">
        <left/>
        <right style="thin">
          <color indexed="64"/>
        </right>
        <vertical/>
      </border>
    </dxf>
    <dxf>
      <border diagonalUp="0" diagonalDown="0" outline="0">
        <left/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border diagonalUp="0" diagonalDown="0">
        <left style="thin">
          <color indexed="64"/>
        </left>
        <right/>
        <vertical/>
      </border>
    </dxf>
    <dxf>
      <border diagonalUp="0" diagonalDown="0" outline="0">
        <left/>
        <right style="thin">
          <color indexed="64"/>
        </right>
        <top/>
        <bottom/>
      </border>
    </dxf>
    <dxf>
      <border diagonalUp="0" diagonalDown="0" outline="0">
        <left/>
        <right style="thin">
          <color indexed="64"/>
        </right>
        <top/>
        <bottom/>
      </border>
    </dxf>
    <dxf>
      <border diagonalUp="0" diagonalDown="0">
        <left/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64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border diagonalUp="0" diagonalDown="0">
        <left/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3" formatCode="0%"/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64"/>
        </left>
        <right/>
        <top/>
        <bottom/>
        <vertical/>
        <horizontal/>
      </border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theme="8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1" tint="0.499984740745262"/>
      </font>
      <fill>
        <patternFill>
          <bgColor theme="0" tint="-0.14996795556505021"/>
        </patternFill>
      </fill>
    </dxf>
    <dxf>
      <font>
        <b/>
        <i val="0"/>
        <u val="none"/>
      </font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1" tint="0.499984740745262"/>
      </font>
      <fill>
        <patternFill>
          <bgColor theme="0" tint="-0.14996795556505021"/>
        </patternFill>
      </fill>
    </dxf>
    <dxf>
      <font>
        <b/>
        <i val="0"/>
        <u val="none"/>
      </font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1" tint="0.499984740745262"/>
      </font>
      <fill>
        <patternFill>
          <bgColor theme="0" tint="-0.14996795556505021"/>
        </patternFill>
      </fill>
    </dxf>
    <dxf>
      <font>
        <b/>
        <i val="0"/>
        <u val="none"/>
      </font>
      <fill>
        <patternFill>
          <bgColor theme="0"/>
        </patternFill>
      </fill>
    </dxf>
    <dxf>
      <font>
        <b/>
        <i val="0"/>
        <color theme="9" tint="-0.24994659260841701"/>
      </font>
      <fill>
        <patternFill>
          <bgColor theme="9" tint="0.39994506668294322"/>
        </patternFill>
      </fill>
    </dxf>
    <dxf>
      <font>
        <b/>
        <i val="0"/>
        <color theme="9" tint="-0.24994659260841701"/>
      </font>
      <fill>
        <patternFill>
          <bgColor theme="9" tint="0.39994506668294322"/>
        </patternFill>
      </fill>
    </dxf>
    <dxf>
      <font>
        <b/>
        <i val="0"/>
        <color theme="9" tint="-0.24994659260841701"/>
      </font>
      <fill>
        <patternFill>
          <bgColor theme="9" tint="0.39994506668294322"/>
        </patternFill>
      </fill>
    </dxf>
    <dxf>
      <font>
        <color rgb="FF9C5700"/>
      </font>
      <fill>
        <patternFill>
          <bgColor rgb="FFFFEB9C"/>
        </patternFill>
      </fill>
    </dxf>
    <dxf>
      <font>
        <b/>
        <i val="0"/>
        <color theme="9" tint="-0.24994659260841701"/>
      </font>
      <fill>
        <patternFill>
          <bgColor theme="9" tint="0.39994506668294322"/>
        </patternFill>
      </fill>
    </dxf>
    <dxf>
      <font>
        <color theme="1" tint="0.499984740745262"/>
      </font>
      <fill>
        <patternFill>
          <bgColor theme="0" tint="-0.14996795556505021"/>
        </patternFill>
      </fill>
    </dxf>
    <dxf>
      <font>
        <b/>
        <i val="0"/>
        <u val="none"/>
      </font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E9ACA4B-2082-7C4B-8551-46E0B5557A5E}" name="Table2" displayName="Table2" ref="A2:AE351" totalsRowCount="1" headerRowDxfId="456" dataDxfId="454" headerRowBorderDxfId="455">
  <autoFilter ref="A2:AE350" xr:uid="{AECA7E6B-CBDA-DC41-A892-3BADC00B388B}"/>
  <sortState xmlns:xlrd2="http://schemas.microsoft.com/office/spreadsheetml/2017/richdata2" ref="A3:AE350">
    <sortCondition ref="O2:O350"/>
  </sortState>
  <tableColumns count="31">
    <tableColumn id="1" xr3:uid="{B6A715E5-A820-BB4A-B61F-91F61F5C66D4}" name="ID" dataDxfId="453" totalsRowDxfId="452"/>
    <tableColumn id="2" xr3:uid="{E366C82D-D599-EB40-94B5-F7FD9B8DAC48}" name="Precursor Mass"/>
    <tableColumn id="3" xr3:uid="{6D5BFEB9-B22B-4746-B0DC-145DE95EC691}" name="RT (seconds)"/>
    <tableColumn id="4" xr3:uid="{F7E7AB3A-D818-9047-B493-2C34B8A8AB6B}" name="Spectral Match to GNPS database" totalsRowFunction="custom" dataDxfId="451" totalsRowDxfId="450">
      <totalsRowFormula>COUNTIF(Table2[Spectral Match to GNPS database],"=Yes")/348</totalsRowFormula>
    </tableColumn>
    <tableColumn id="5" xr3:uid="{615A2398-5903-8A47-993A-1DB56A23E722}" name="In silico annotation GNPS" totalsRowFunction="custom" totalsRowDxfId="2">
      <totalsRowFormula>COUNTIF(Table2[In silico annotation GNPS],"=Yes")/348</totalsRowFormula>
    </tableColumn>
    <tableColumn id="6" xr3:uid="{8FCE3286-9675-C04B-9DC5-37664EFFCF76}" name="In silico annotation Sirius" totalsRowFunction="custom" totalsRowDxfId="1">
      <totalsRowFormula>COUNTIF(Table2[In silico annotation Sirius],"=Yes")/348</totalsRowFormula>
    </tableColumn>
    <tableColumn id="7" xr3:uid="{DF2650D8-870D-E540-8899-892A75486D31}" name="Matching In silico annotation " totalsRowFunction="custom" dataDxfId="449" totalsRowDxfId="0">
      <totalsRowFormula>COUNTIF(Table2[[Matching In silico annotation ]],"=Yes")/348</totalsRowFormula>
    </tableColumn>
    <tableColumn id="8" xr3:uid="{BC698D87-48D5-9740-901E-863534E0C39F}" name="Matching In silico Superclass " dataDxfId="448" totalsRowDxfId="447"/>
    <tableColumn id="9" xr3:uid="{ED68A014-CE42-1D49-A164-F4552813892F}" name="Matching In silico Class " dataDxfId="446" totalsRowDxfId="445"/>
    <tableColumn id="10" xr3:uid="{620F1D31-8CC5-3546-A44D-FD3366343645}" name="Lowest in silico match" dataDxfId="444" totalsRowDxfId="443"/>
    <tableColumn id="32" xr3:uid="{84912582-5758-7C45-B483-3E22C69BB97C}" name="Cytoscape Colouring" totalsRowDxfId="442">
      <calculatedColumnFormula>IF(Table2[[#This Row],[Lowest in silico match]]="NA",Table2[[#This Row],[Most specific Class (above 0.5 Score)]],Table2[[#This Row],[Lowest in silico match]])</calculatedColumnFormula>
    </tableColumn>
    <tableColumn id="14" xr3:uid="{B9B9EE27-BBCE-B74E-894A-C4CE25D4CCC3}" name="GNPS (NAP) Superclass (&gt;0.45)" dataDxfId="441" totalsRowDxfId="440">
      <calculatedColumnFormula>IF(Table2[[#This Row],[CF_superclass_score]]&gt;0.45,Table2[[#This Row],[CF_superclass]],"NA")</calculatedColumnFormula>
    </tableColumn>
    <tableColumn id="15" xr3:uid="{A0402FBA-2AEC-7E48-BE0C-0790ABDD276B}" name="CANOPUS Superclass (IF NAP Superclass &lt;0.5)" dataDxfId="439" totalsRowDxfId="438"/>
    <tableColumn id="11" xr3:uid="{4878812A-5505-EF42-AF60-AAD3451697FB}" name="UniqueFileSourcesCount"/>
    <tableColumn id="33" xr3:uid="{0DCDF26E-3DB2-3946-872C-FDCF60BD0F1B}" name="Component Index" dataDxfId="437"/>
    <tableColumn id="12" xr3:uid="{6320E85D-2F3C-574A-AA8B-A350A88A362A}" name="CF_kingdom"/>
    <tableColumn id="13" xr3:uid="{D407E172-BEF6-D041-B0CE-1AC1BD83A3B4}" name="CF_kingdom_score" dataDxfId="436" totalsRowDxfId="435"/>
    <tableColumn id="16" xr3:uid="{91923D3D-37F6-AE46-B67D-24312676D87A}" name="CF_superclass"/>
    <tableColumn id="17" xr3:uid="{659326DD-E006-D643-B0C4-52F6935CB11E}" name="CF_superclass_score" dataDxfId="434" totalsRowDxfId="433"/>
    <tableColumn id="18" xr3:uid="{A2BD34C0-C45F-4F42-B822-1E8E992D10E6}" name="CF_class"/>
    <tableColumn id="19" xr3:uid="{C7DE94FE-6F32-5645-B002-D7C0EE14A041}" name="CF_class_score" dataDxfId="432" totalsRowDxfId="431"/>
    <tableColumn id="20" xr3:uid="{6457B10D-E393-6243-8725-3AAFCFC6771F}" name="CF_subclass"/>
    <tableColumn id="21" xr3:uid="{5BBDAAC3-16A5-6049-ADFD-208CD6F03942}" name="CF_subclass_score" dataDxfId="430" totalsRowDxfId="429"/>
    <tableColumn id="24" xr3:uid="{4C435468-B7BC-7E46-9F72-774459C39156}" name="Most specific Class (above 0.5 Score)">
      <calculatedColumnFormula>IF(Table2[[#This Row],[CF_class_score]]&gt;0.5,Table2[[#This Row],[CF_class]],Table2[[#This Row],[CF_superclass]])</calculatedColumnFormula>
    </tableColumn>
    <tableColumn id="25" xr3:uid="{695452E4-F65E-EC4E-8497-251BEB21A264}" name="molecularFormula" dataDxfId="428" totalsRowDxfId="427"/>
    <tableColumn id="26" xr3:uid="{C7E6F4D6-5C7C-6D43-A5DC-EAAF942783DA}" name="Adduct" dataDxfId="426" totalsRowDxfId="425"/>
    <tableColumn id="27" xr3:uid="{13126922-80DC-F247-88AF-640C8E9F0F02}" name="Most specific class" dataDxfId="424" totalsRowDxfId="423"/>
    <tableColumn id="28" xr3:uid="{9DC30021-A52C-BF49-9A5A-EEA2577311A9}" name="Level 5" dataDxfId="422" totalsRowDxfId="421"/>
    <tableColumn id="29" xr3:uid="{A32F15A0-08CF-0648-8659-FB76FE8E466E}" name="Subclass" dataDxfId="420" totalsRowDxfId="419"/>
    <tableColumn id="30" xr3:uid="{8418E753-2825-F546-8F94-16EBA9FB8DAF}" name="Class" dataDxfId="418" totalsRowDxfId="417"/>
    <tableColumn id="31" xr3:uid="{17B71AF0-4B91-3347-9B36-965AC90DE360}" name="Superclass" dataDxfId="416" totalsRowDxfId="415"/>
  </tableColumns>
  <tableStyleInfo name="TableStyleMedium1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84B16F4-DE85-5E4C-BDF9-D4C2FB651414}" name="Table1" displayName="Table1" ref="A1:AA349" totalsRowShown="0">
  <autoFilter ref="A1:AA349" xr:uid="{B329655E-7E43-FE46-B607-6B2908E2695F}"/>
  <tableColumns count="27">
    <tableColumn id="1" xr3:uid="{9EE09CDB-4E49-FA4F-95DC-14FE2A607FEF}" name="ID"/>
    <tableColumn id="2" xr3:uid="{2374233B-C441-784C-BBFF-E70C866002E5}" name="UniqueFileSourcesCount"/>
    <tableColumn id="3" xr3:uid="{3E4BE090-D31B-8340-B905-244F48770495}" name="Spectral Match to GNPS database"/>
    <tableColumn id="4" xr3:uid="{64642927-63FA-B74E-97B1-41B4C71D0AE1}" name="Component Index" dataDxfId="414"/>
    <tableColumn id="5" xr3:uid="{34FCAF3C-A80C-8A4D-839C-169EE0A42FFD}" name="CF_kingdom"/>
    <tableColumn id="6" xr3:uid="{531AFEED-8E97-CD4F-906E-B06F4E27F707}" name="CF_kingdom_score" dataDxfId="413"/>
    <tableColumn id="7" xr3:uid="{C06D9752-9F9D-8341-A748-82CFDA75730E}" name="CF_MFramework"/>
    <tableColumn id="8" xr3:uid="{8C3FB459-AD83-0045-8384-4F3B93F58690}" name="CF_MFramework_score" dataDxfId="412"/>
    <tableColumn id="9" xr3:uid="{0297A60D-63A1-0A4B-8382-31A008D9C629}" name="CF_superclass"/>
    <tableColumn id="10" xr3:uid="{2C3C59DC-424C-2045-A6EF-C3D31E7B4AB7}" name="CF_superclass_score" dataDxfId="411"/>
    <tableColumn id="11" xr3:uid="{89F8820E-FDCF-1244-9107-7398CD047278}" name="CF_class"/>
    <tableColumn id="12" xr3:uid="{75A26B1F-5612-CA4F-941C-08205484870C}" name="CF_class_score" dataDxfId="410"/>
    <tableColumn id="13" xr3:uid="{73C2D01C-AAB1-F94E-BC7B-FA7BC46DA806}" name="CF_subclass"/>
    <tableColumn id="14" xr3:uid="{3471D4E2-55E6-A248-BCEA-9408CC814689}" name="CF_subclass_score" dataDxfId="409"/>
    <tableColumn id="15" xr3:uid="{48DA5D4B-8809-CC40-8F8A-D96EE6165882}" name="CF_Dparent"/>
    <tableColumn id="16" xr3:uid="{6FC3EA04-1653-704C-92AA-9624F4A1CF43}" name="CF_Dparent_score" dataDxfId="408"/>
    <tableColumn id="17" xr3:uid="{77512A24-521E-2C41-B13F-06253B37EF45}" name="Compound_Name"/>
    <tableColumn id="18" xr3:uid="{5778169C-BCF5-334D-8B07-C2F2B3EC5EBB}" name="ConsensusID"/>
    <tableColumn id="19" xr3:uid="{9AAAF7DF-4BEA-7D41-BB15-5164C2BF7A8E}" name="ConsensusScore.NAPH"/>
    <tableColumn id="20" xr3:uid="{2367BDDD-31D6-E540-81BF-526DDEA70295}" name="ConsensusSMILES.NAPH"/>
    <tableColumn id="21" xr3:uid="{F0E6FFAF-FAF1-BC4A-B189-9A2F38C5B6CF}" name="GNPSLinkout_Cluster"/>
    <tableColumn id="22" xr3:uid="{13648A32-D612-1D48-B9B2-31B86EC65023}" name="GNPSLinkout_Network"/>
    <tableColumn id="23" xr3:uid="{5E9EE724-8F3E-F54A-ACDC-67A21AEB3985}" name="MetFragID.NAPH"/>
    <tableColumn id="24" xr3:uid="{334BA017-C3A4-AD40-B97F-CAD0BFB9096C}" name="MetFragScore.NAPH"/>
    <tableColumn id="25" xr3:uid="{1C1FFECC-AAE2-0F4F-9B85-B03ADF0355F1}" name="MetFragSMILES.NAPH"/>
    <tableColumn id="26" xr3:uid="{422C544C-5C4F-A949-B6EC-D9F751B24A0C}" name="motifdb_annotation"/>
    <tableColumn id="27" xr3:uid="{31DE2C00-4622-EB4F-B448-764C6812831D}" name="motifdb_url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C2502DF8-5DCE-5E46-AE7E-AA127F4CB3CC}" name="Table3" displayName="Table3" ref="A1:V49" totalsRowShown="0" headerRowDxfId="407" dataDxfId="405" headerRowBorderDxfId="406" tableBorderDxfId="404" totalsRowBorderDxfId="403">
  <autoFilter ref="A1:V49" xr:uid="{2E896D33-60E9-0946-9228-3C7EA0C52C06}"/>
  <tableColumns count="22">
    <tableColumn id="1" xr3:uid="{7E88A992-3963-9548-B7F9-08F31DDE9225}" name="Calc. MW" dataDxfId="402"/>
    <tableColumn id="2" xr3:uid="{A79088A8-8F1A-1148-8B5F-49AF7F61288C}" name="RT [min]" dataDxfId="401"/>
    <tableColumn id="3" xr3:uid="{C87F63B9-5760-2B4A-B1BC-2CF83436FC87}" name="RT (Seconds)" dataDxfId="400">
      <calculatedColumnFormula>B2*60</calculatedColumnFormula>
    </tableColumn>
    <tableColumn id="4" xr3:uid="{9CDC0B9E-6EFE-FF4C-97C7-A82006DD3CE7}" name="Name" dataDxfId="399"/>
    <tableColumn id="5" xr3:uid="{C5477CCF-5A52-5C47-ADA9-F7F2248B099C}" name="Formula" dataDxfId="398"/>
    <tableColumn id="6" xr3:uid="{BF539AC2-9FFE-B34D-86A3-97B373861A33}" name="Annot. Source: Predicted Compositions" dataDxfId="397"/>
    <tableColumn id="7" xr3:uid="{A7C69BB9-10C0-4949-81B8-67C7E87F0525}" name="Annot. Source: mzCloud Search" dataDxfId="396"/>
    <tableColumn id="8" xr3:uid="{34C0BC6F-DDA9-204A-A295-C452525E4C94}" name="Annot. Source: mzVault Search" dataDxfId="395"/>
    <tableColumn id="9" xr3:uid="{A3CFA673-B282-4441-91DC-C11253183EDB}" name="Annot. Source: ChemSpider Search" dataDxfId="394"/>
    <tableColumn id="10" xr3:uid="{87F6BE4F-E6E8-B243-B52F-C150B1A8484C}" name="Annot. DeltaMass [ppm]" dataDxfId="393"/>
    <tableColumn id="11" xr3:uid="{1539063B-2D3B-4C49-BCFA-D97957B7F9F2}" name="Area (Max.)" dataDxfId="392"/>
    <tableColumn id="12" xr3:uid="{E65BD940-BF09-7C4B-A89F-379DE034F4FC}" name="# ChemSpider Results" dataDxfId="391"/>
    <tableColumn id="13" xr3:uid="{8FA82F8A-509C-C64A-8903-635F97B9C20D}" name="# mzCloud Results" dataDxfId="390"/>
    <tableColumn id="14" xr3:uid="{1C64EA0B-AD93-1C4C-B733-5CAFCBD55647}" name="# mzVault Results" dataDxfId="389"/>
    <tableColumn id="15" xr3:uid="{4D126441-A694-394E-8C3B-64888FA12D04}" name="mzCloud Best Match" dataDxfId="388"/>
    <tableColumn id="16" xr3:uid="{6549D198-4D06-1547-8C3B-CDD4F041FCEE}" name="mzCloud Best Match Confidence" dataDxfId="387"/>
    <tableColumn id="17" xr3:uid="{355D2D13-AEF0-BF43-A334-1038797E37E0}" name="mzVault Best Match" dataDxfId="386"/>
    <tableColumn id="18" xr3:uid="{216ACD4F-CBD9-A042-B08C-F656F6B2A728}" name="MS2" dataDxfId="385"/>
    <tableColumn id="19" xr3:uid="{5A08D60C-5231-B04B-988A-9A59B02EFD82}" name="Area: GUPD19-beta-T01_F31.raw (F1)" dataDxfId="384"/>
    <tableColumn id="20" xr3:uid="{946CCD46-9639-F946-AFB5-0A1F63722A10}" name="Area: P_Blk_02.raw (F2)" dataDxfId="383"/>
    <tableColumn id="21" xr3:uid="{1B501DF6-B58E-4446-9351-296A6154C176}" name="Area: GUPD19-epsilon-T01_F04.raw (F3)" dataDxfId="382"/>
    <tableColumn id="22" xr3:uid="{D10DC616-D77A-874D-ACDC-A24AC73BE0F8}" name="Area: GUPD19-zeta-T01_F01_20190913213735.raw (F4)" dataDxfId="381"/>
  </tableColumns>
  <tableStyleInfo name="TableStyleDark3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4BA1C1D6-E601-0242-85DA-297B9B39F17A}" name="Table25" displayName="Table25" ref="A1:AE350" totalsRowCount="1" headerRowDxfId="47" dataDxfId="45" headerRowBorderDxfId="46">
  <autoFilter ref="A1:AE349" xr:uid="{0871DCCD-9255-E04F-B421-B35368A1E819}"/>
  <sortState xmlns:xlrd2="http://schemas.microsoft.com/office/spreadsheetml/2017/richdata2" ref="A2:AE349">
    <sortCondition ref="O1:O349"/>
  </sortState>
  <tableColumns count="31">
    <tableColumn id="1" xr3:uid="{A81434F6-0315-0C46-BB25-EC4E9B2767CA}" name="ID" dataDxfId="44" totalsRowDxfId="43"/>
    <tableColumn id="2" xr3:uid="{B3B9028F-01A6-D541-B93B-C23070B5F37F}" name="Precursor Mass"/>
    <tableColumn id="3" xr3:uid="{A7856BE3-D4FD-D74D-A491-C9D9FEDB8151}" name="RT (seconds)"/>
    <tableColumn id="4" xr3:uid="{B86B2274-366D-C440-A377-E2BFCA809C8D}" name="Spectral Match to GNPS database" totalsRowFunction="custom" dataDxfId="42" totalsRowDxfId="41">
      <totalsRowFormula>COUNTIF(Table25[Spectral Match to GNPS database],"=Yes")/348</totalsRowFormula>
    </tableColumn>
    <tableColumn id="5" xr3:uid="{9CC04F6A-9437-5848-8C63-92463590BCFC}" name="In silico annotation GNPS" totalsRowFunction="custom" totalsRowDxfId="40">
      <totalsRowFormula>COUNTIF(Table25[In silico annotation GNPS],"=Yes")/348</totalsRowFormula>
    </tableColumn>
    <tableColumn id="6" xr3:uid="{A3E6B229-045E-9246-974B-75FB01427D7B}" name="In silico annotation Sirius" totalsRowFunction="custom" totalsRowDxfId="39">
      <totalsRowFormula>COUNTIF(Table25[In silico annotation Sirius],"=Yes")/348</totalsRowFormula>
    </tableColumn>
    <tableColumn id="7" xr3:uid="{159389D0-1EAA-824B-A125-C767DDCC1FD4}" name="Matching In silico annotation " totalsRowFunction="custom" dataDxfId="38" totalsRowDxfId="37">
      <totalsRowFormula>COUNTIF(Table25[[Matching In silico annotation ]],"=Yes")/348</totalsRowFormula>
    </tableColumn>
    <tableColumn id="8" xr3:uid="{A68D0C7D-0DF6-C943-8915-64B14CE3E200}" name="Matching In silico Superclass " dataDxfId="36" totalsRowDxfId="35"/>
    <tableColumn id="9" xr3:uid="{53B0FBA1-F86E-2B47-B8DC-BF81FEA147B3}" name="Matching In silico Class " dataDxfId="34" totalsRowDxfId="33"/>
    <tableColumn id="10" xr3:uid="{03888E32-13E8-6040-BFF4-EF2F3DD079E3}" name="Lowest in silico match" dataDxfId="32" totalsRowDxfId="31"/>
    <tableColumn id="32" xr3:uid="{62170133-F1C1-224A-A439-E997CB4FE746}" name="Cytoscape Colouring" totalsRowDxfId="30"/>
    <tableColumn id="14" xr3:uid="{BC75B5B4-4EBF-8048-B033-D82EBB0B0884}" name="NAP Superclass (&gt;0.45)" dataDxfId="29" totalsRowDxfId="28"/>
    <tableColumn id="15" xr3:uid="{6FB4B924-A2B8-F74D-A1EE-4AF2F1F37704}" name="CANOPUS Superclass (IF NAP Superclass &lt;0.5)" dataDxfId="27" totalsRowDxfId="26"/>
    <tableColumn id="11" xr3:uid="{E4DF4D40-AEAB-DE4B-8D88-83721B7A113D}" name="UniqueFileSourcesCount"/>
    <tableColumn id="33" xr3:uid="{0560BFE3-261B-4748-BB7A-DB3CCCDF0B50}" name="Component Index" dataDxfId="25"/>
    <tableColumn id="12" xr3:uid="{AF262FD2-DA87-8547-B997-440DF96AF5D9}" name="CF_kingdom"/>
    <tableColumn id="13" xr3:uid="{E140C47D-FD6D-F942-A232-05330EF2311C}" name="CF_kingdom_score" dataDxfId="24" totalsRowDxfId="23"/>
    <tableColumn id="16" xr3:uid="{05F8A73B-8943-854E-9BF1-E79EAD06FA21}" name="CF_superclass"/>
    <tableColumn id="17" xr3:uid="{983ECFFA-3C67-5A4A-BC26-3BD65FF5EF56}" name="CF_superclass_score" dataDxfId="22" totalsRowDxfId="21"/>
    <tableColumn id="18" xr3:uid="{0F800835-990D-8943-8694-555BC57B1A4E}" name="CF_class"/>
    <tableColumn id="19" xr3:uid="{D1A00807-1E06-2C42-9C35-F989B2D84C13}" name="CF_class_score" dataDxfId="20" totalsRowDxfId="19"/>
    <tableColumn id="20" xr3:uid="{1C1A7316-2968-BD46-ADD1-4EFC9990BC85}" name="CF_subclass"/>
    <tableColumn id="21" xr3:uid="{9AD8E198-2037-874F-B7AB-7C674AF88A75}" name="CF_subclass_score" dataDxfId="18" totalsRowDxfId="17"/>
    <tableColumn id="24" xr3:uid="{1CE8A1B4-FB88-924F-96ED-936BF1280804}" name="Most specific Class (above 0.5 Score)"/>
    <tableColumn id="25" xr3:uid="{8C073D62-F9CF-0643-9B2B-C5AC0277AC5A}" name="molecularFormula" dataDxfId="16" totalsRowDxfId="15"/>
    <tableColumn id="26" xr3:uid="{88AF0436-1D87-664E-B319-C0235F0484C9}" name="Adduct" dataDxfId="14" totalsRowDxfId="13"/>
    <tableColumn id="27" xr3:uid="{6CEF838D-25C9-0B4D-9AB5-D06E4EAB83B6}" name="Most specific class" dataDxfId="12" totalsRowDxfId="11"/>
    <tableColumn id="28" xr3:uid="{EA1EA67D-5E53-174D-A2E8-CBB1B7E08844}" name="Level 5" dataDxfId="10" totalsRowDxfId="9"/>
    <tableColumn id="29" xr3:uid="{55E7000B-DCE6-D14F-B05E-649016C7D6BD}" name="Subclass" dataDxfId="8" totalsRowDxfId="7"/>
    <tableColumn id="30" xr3:uid="{C889639A-0808-F543-B93B-130667BE475D}" name="Class" dataDxfId="6" totalsRowDxfId="5"/>
    <tableColumn id="31" xr3:uid="{DF99C93D-EB38-6845-A1BA-8E110D070C37}" name="Superclass" dataDxfId="4" totalsRowDxfId="3"/>
  </tableColumns>
  <tableStyleInfo name="TableStyleMedium1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hyperlink" Target="https://gnps.ucsd.edu/ProteoSAFe/result.jsp?task=afb39ec5e61c4c6b9414cdce65b1993b&amp;view=cluster_details&amp;protein=14259&amp;show=true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351"/>
  <sheetViews>
    <sheetView tabSelected="1" topLeftCell="A328" workbookViewId="0">
      <pane xSplit="1" topLeftCell="B1" activePane="topRight" state="frozen"/>
      <selection pane="topRight" activeCell="F358" sqref="F358"/>
    </sheetView>
  </sheetViews>
  <sheetFormatPr baseColWidth="10" defaultRowHeight="16" x14ac:dyDescent="0.2"/>
  <cols>
    <col min="1" max="1" width="14.1640625" style="1" customWidth="1"/>
    <col min="2" max="2" width="16" customWidth="1"/>
    <col min="3" max="3" width="14" customWidth="1"/>
    <col min="4" max="4" width="31.83203125" bestFit="1" customWidth="1"/>
    <col min="5" max="5" width="24.6640625" bestFit="1" customWidth="1"/>
    <col min="6" max="6" width="24.5" bestFit="1" customWidth="1"/>
    <col min="7" max="7" width="27.6640625" customWidth="1"/>
    <col min="8" max="8" width="27.5" customWidth="1"/>
    <col min="9" max="10" width="31.5" bestFit="1" customWidth="1"/>
    <col min="11" max="11" width="31.5" customWidth="1"/>
    <col min="12" max="14" width="23.33203125" customWidth="1"/>
    <col min="15" max="15" width="17.5" customWidth="1"/>
    <col min="16" max="16" width="19" customWidth="1"/>
    <col min="17" max="17" width="27.1640625" bestFit="1" customWidth="1"/>
    <col min="18" max="18" width="20.33203125" customWidth="1"/>
    <col min="19" max="19" width="23.6640625" bestFit="1" customWidth="1"/>
    <col min="20" max="20" width="16" bestFit="1" customWidth="1"/>
    <col min="21" max="21" width="18.1640625" customWidth="1"/>
    <col min="22" max="22" width="18.6640625" customWidth="1"/>
    <col min="23" max="23" width="40.5" bestFit="1" customWidth="1"/>
    <col min="24" max="24" width="18.5" customWidth="1"/>
    <col min="26" max="26" width="33.5" bestFit="1" customWidth="1"/>
    <col min="27" max="27" width="19.6640625" customWidth="1"/>
    <col min="28" max="28" width="22" customWidth="1"/>
    <col min="29" max="29" width="33" bestFit="1" customWidth="1"/>
    <col min="30" max="30" width="27.1640625" bestFit="1" customWidth="1"/>
  </cols>
  <sheetData>
    <row r="1" spans="1:31" s="11" customFormat="1" ht="26" x14ac:dyDescent="0.3">
      <c r="A1" s="47" t="s">
        <v>1834</v>
      </c>
      <c r="B1" s="47"/>
      <c r="C1" s="47"/>
      <c r="D1" s="47"/>
      <c r="E1" s="47"/>
      <c r="F1" s="47"/>
      <c r="G1" s="47"/>
      <c r="H1" s="47"/>
      <c r="I1" s="47"/>
      <c r="J1" s="47"/>
      <c r="K1" s="10"/>
      <c r="L1" s="45" t="s">
        <v>1835</v>
      </c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6"/>
      <c r="Y1" s="46"/>
      <c r="Z1" s="46"/>
      <c r="AA1" s="46"/>
      <c r="AB1" s="46"/>
      <c r="AC1" s="46"/>
      <c r="AD1" s="46"/>
    </row>
    <row r="2" spans="1:31" s="4" customFormat="1" ht="35" thickBot="1" x14ac:dyDescent="0.25">
      <c r="A2" s="6" t="s">
        <v>2</v>
      </c>
      <c r="B2" s="7" t="s">
        <v>0</v>
      </c>
      <c r="C2" s="7" t="s">
        <v>1</v>
      </c>
      <c r="D2" s="7" t="s">
        <v>1830</v>
      </c>
      <c r="E2" s="7" t="s">
        <v>1831</v>
      </c>
      <c r="F2" s="7" t="s">
        <v>1832</v>
      </c>
      <c r="G2" s="7" t="s">
        <v>1833</v>
      </c>
      <c r="H2" s="7" t="s">
        <v>2112</v>
      </c>
      <c r="I2" s="7" t="s">
        <v>2113</v>
      </c>
      <c r="J2" s="7" t="s">
        <v>2114</v>
      </c>
      <c r="K2" s="7" t="s">
        <v>2212</v>
      </c>
      <c r="L2" s="38" t="s">
        <v>2226</v>
      </c>
      <c r="M2" s="39" t="s">
        <v>2224</v>
      </c>
      <c r="N2" s="8" t="s">
        <v>1827</v>
      </c>
      <c r="O2" s="37" t="s">
        <v>2222</v>
      </c>
      <c r="P2" s="8" t="s">
        <v>3</v>
      </c>
      <c r="Q2" s="8" t="s">
        <v>4</v>
      </c>
      <c r="R2" s="8" t="s">
        <v>13</v>
      </c>
      <c r="S2" s="8" t="s">
        <v>14</v>
      </c>
      <c r="T2" s="8" t="s">
        <v>19</v>
      </c>
      <c r="U2" s="8" t="s">
        <v>20</v>
      </c>
      <c r="V2" s="8" t="s">
        <v>27</v>
      </c>
      <c r="W2" s="8" t="s">
        <v>28</v>
      </c>
      <c r="X2" s="8" t="s">
        <v>2223</v>
      </c>
      <c r="Y2" s="9" t="s">
        <v>1837</v>
      </c>
      <c r="Z2" s="9" t="s">
        <v>2106</v>
      </c>
      <c r="AA2" s="9" t="s">
        <v>2107</v>
      </c>
      <c r="AB2" s="9" t="s">
        <v>2108</v>
      </c>
      <c r="AC2" s="9" t="s">
        <v>2109</v>
      </c>
      <c r="AD2" s="9" t="s">
        <v>2110</v>
      </c>
      <c r="AE2" s="9" t="s">
        <v>2111</v>
      </c>
    </row>
    <row r="3" spans="1:31" x14ac:dyDescent="0.2">
      <c r="A3" s="1">
        <v>47470</v>
      </c>
      <c r="B3">
        <v>231.15299999999999</v>
      </c>
      <c r="C3">
        <v>1082.8393550000001</v>
      </c>
      <c r="D3" s="17" t="s">
        <v>1828</v>
      </c>
      <c r="E3" s="12" t="s">
        <v>1828</v>
      </c>
      <c r="F3" s="12" t="s">
        <v>1829</v>
      </c>
      <c r="G3" s="20" t="s">
        <v>1828</v>
      </c>
      <c r="H3" s="17" t="s">
        <v>2105</v>
      </c>
      <c r="I3" s="19" t="s">
        <v>2105</v>
      </c>
      <c r="J3" s="20" t="s">
        <v>2105</v>
      </c>
      <c r="K3" s="21" t="str">
        <f>IF(Table2[[#This Row],[Lowest in silico match]]="NA",Table2[[#This Row],[Most specific Class (above 0.5 Score)]],Table2[[#This Row],[Lowest in silico match]])</f>
        <v>no matches</v>
      </c>
      <c r="L3" s="40" t="str">
        <f>IF(Table2[[#This Row],[CF_superclass_score]]&gt;0.45,Table2[[#This Row],[CF_superclass]],"NA")</f>
        <v>NA</v>
      </c>
      <c r="M3" s="16" t="str">
        <f>IF(Table2[[#This Row],[GNPS (NAP) Superclass (&gt;0.45)]]="NA",Table2[[#This Row],[Superclass]],Table2[[#This Row],[GNPS (NAP) Superclass (&gt;0.45)]])</f>
        <v>Benzenoids</v>
      </c>
      <c r="N3">
        <v>3</v>
      </c>
      <c r="O3">
        <v>-1</v>
      </c>
      <c r="P3" t="s">
        <v>6</v>
      </c>
      <c r="Q3" s="2">
        <v>0</v>
      </c>
      <c r="R3" t="s">
        <v>6</v>
      </c>
      <c r="S3" s="2">
        <v>0</v>
      </c>
      <c r="T3" t="s">
        <v>6</v>
      </c>
      <c r="U3" s="2">
        <v>0</v>
      </c>
      <c r="V3" t="s">
        <v>6</v>
      </c>
      <c r="W3" s="2">
        <v>0</v>
      </c>
      <c r="X3" t="str">
        <f>IF(Table2[[#This Row],[CF_class_score]]&gt;0.5,Table2[[#This Row],[CF_class]],Table2[[#This Row],[CF_superclass]])</f>
        <v>no matches</v>
      </c>
      <c r="Y3" s="5" t="s">
        <v>1882</v>
      </c>
      <c r="Z3" s="5" t="s">
        <v>1845</v>
      </c>
      <c r="AA3" s="5" t="s">
        <v>1883</v>
      </c>
      <c r="AB3" s="5" t="s">
        <v>1883</v>
      </c>
      <c r="AC3" s="5" t="s">
        <v>1884</v>
      </c>
      <c r="AD3" s="5" t="s">
        <v>23</v>
      </c>
      <c r="AE3" s="5" t="s">
        <v>16</v>
      </c>
    </row>
    <row r="4" spans="1:31" x14ac:dyDescent="0.2">
      <c r="A4" s="1">
        <v>54725</v>
      </c>
      <c r="B4">
        <v>244.16900999999999</v>
      </c>
      <c r="C4">
        <v>618.73681599999998</v>
      </c>
      <c r="D4" s="18" t="s">
        <v>1828</v>
      </c>
      <c r="E4" s="13" t="s">
        <v>1828</v>
      </c>
      <c r="F4" s="13" t="s">
        <v>1829</v>
      </c>
      <c r="G4" s="16" t="s">
        <v>1828</v>
      </c>
      <c r="H4" s="18" t="s">
        <v>2105</v>
      </c>
      <c r="I4" s="21" t="s">
        <v>2105</v>
      </c>
      <c r="J4" s="16" t="s">
        <v>2105</v>
      </c>
      <c r="K4" s="21" t="str">
        <f>IF(Table2[[#This Row],[Lowest in silico match]]="NA",Table2[[#This Row],[Most specific Class (above 0.5 Score)]],Table2[[#This Row],[Lowest in silico match]])</f>
        <v>no matches</v>
      </c>
      <c r="L4" s="40" t="str">
        <f>IF(Table2[[#This Row],[CF_superclass_score]]&gt;0.45,Table2[[#This Row],[CF_superclass]],"NA")</f>
        <v>NA</v>
      </c>
      <c r="M4" s="16" t="str">
        <f>IF(Table2[[#This Row],[GNPS (NAP) Superclass (&gt;0.45)]]="NA",Table2[[#This Row],[Superclass]],Table2[[#This Row],[GNPS (NAP) Superclass (&gt;0.45)]])</f>
        <v>Organoheterocyclic compounds</v>
      </c>
      <c r="N4">
        <v>6</v>
      </c>
      <c r="O4">
        <v>-1</v>
      </c>
      <c r="P4" t="s">
        <v>6</v>
      </c>
      <c r="Q4" s="2">
        <v>0</v>
      </c>
      <c r="R4" t="s">
        <v>6</v>
      </c>
      <c r="S4" s="2">
        <v>0</v>
      </c>
      <c r="T4" t="s">
        <v>6</v>
      </c>
      <c r="U4" s="2">
        <v>0</v>
      </c>
      <c r="V4" t="s">
        <v>6</v>
      </c>
      <c r="W4" s="2">
        <v>0</v>
      </c>
      <c r="X4" t="str">
        <f>IF(Table2[[#This Row],[CF_class_score]]&gt;0.5,Table2[[#This Row],[CF_class]],Table2[[#This Row],[CF_superclass]])</f>
        <v>no matches</v>
      </c>
      <c r="Y4" s="5" t="s">
        <v>2036</v>
      </c>
      <c r="Z4" s="5" t="s">
        <v>1880</v>
      </c>
      <c r="AA4" s="5" t="s">
        <v>2037</v>
      </c>
      <c r="AB4" s="5"/>
      <c r="AC4" s="5"/>
      <c r="AD4" s="5" t="s">
        <v>2037</v>
      </c>
      <c r="AE4" s="5" t="s">
        <v>17</v>
      </c>
    </row>
    <row r="5" spans="1:31" x14ac:dyDescent="0.2">
      <c r="A5" s="1">
        <v>83228</v>
      </c>
      <c r="B5">
        <v>302.28899999999999</v>
      </c>
      <c r="C5">
        <v>442.24316399999998</v>
      </c>
      <c r="D5" s="18" t="s">
        <v>1828</v>
      </c>
      <c r="E5" s="13" t="s">
        <v>1828</v>
      </c>
      <c r="F5" s="13" t="s">
        <v>1829</v>
      </c>
      <c r="G5" s="16" t="s">
        <v>1828</v>
      </c>
      <c r="H5" s="18" t="s">
        <v>2105</v>
      </c>
      <c r="I5" s="21" t="s">
        <v>2105</v>
      </c>
      <c r="J5" s="16" t="s">
        <v>2105</v>
      </c>
      <c r="K5" s="21" t="str">
        <f>IF(Table2[[#This Row],[Lowest in silico match]]="NA",Table2[[#This Row],[Most specific Class (above 0.5 Score)]],Table2[[#This Row],[Lowest in silico match]])</f>
        <v>no matches</v>
      </c>
      <c r="L5" s="40" t="str">
        <f>IF(Table2[[#This Row],[CF_superclass_score]]&gt;0.45,Table2[[#This Row],[CF_superclass]],"NA")</f>
        <v>NA</v>
      </c>
      <c r="M5" s="16" t="str">
        <f>IF(Table2[[#This Row],[GNPS (NAP) Superclass (&gt;0.45)]]="NA",Table2[[#This Row],[Superclass]],Table2[[#This Row],[GNPS (NAP) Superclass (&gt;0.45)]])</f>
        <v>Organic nitrogen compounds</v>
      </c>
      <c r="N5">
        <v>73</v>
      </c>
      <c r="O5">
        <v>-1</v>
      </c>
      <c r="P5" t="s">
        <v>6</v>
      </c>
      <c r="Q5" s="2">
        <v>0</v>
      </c>
      <c r="R5" t="s">
        <v>6</v>
      </c>
      <c r="S5" s="2">
        <v>0</v>
      </c>
      <c r="T5" t="s">
        <v>6</v>
      </c>
      <c r="U5" s="2">
        <v>0</v>
      </c>
      <c r="V5" t="s">
        <v>6</v>
      </c>
      <c r="W5" s="2">
        <v>0</v>
      </c>
      <c r="X5" t="str">
        <f>IF(Table2[[#This Row],[CF_class_score]]&gt;0.5,Table2[[#This Row],[CF_class]],Table2[[#This Row],[CF_superclass]])</f>
        <v>no matches</v>
      </c>
      <c r="Y5" s="5" t="s">
        <v>2006</v>
      </c>
      <c r="Z5" s="5" t="s">
        <v>1845</v>
      </c>
      <c r="AA5" s="5" t="s">
        <v>2007</v>
      </c>
      <c r="AB5" s="5" t="s">
        <v>2008</v>
      </c>
      <c r="AC5" s="5" t="s">
        <v>2009</v>
      </c>
      <c r="AD5" s="5" t="s">
        <v>1948</v>
      </c>
      <c r="AE5" s="5" t="s">
        <v>1949</v>
      </c>
    </row>
    <row r="6" spans="1:31" x14ac:dyDescent="0.2">
      <c r="A6" s="1">
        <v>86243</v>
      </c>
      <c r="B6">
        <v>310.21201000000002</v>
      </c>
      <c r="C6">
        <v>764.46252400000003</v>
      </c>
      <c r="D6" s="18" t="s">
        <v>1828</v>
      </c>
      <c r="E6" s="13" t="s">
        <v>1828</v>
      </c>
      <c r="F6" s="13" t="s">
        <v>1829</v>
      </c>
      <c r="G6" s="16" t="s">
        <v>1828</v>
      </c>
      <c r="H6" s="18" t="s">
        <v>2105</v>
      </c>
      <c r="I6" s="21" t="s">
        <v>2105</v>
      </c>
      <c r="J6" s="15" t="s">
        <v>2105</v>
      </c>
      <c r="K6" s="21" t="str">
        <f>IF(Table2[[#This Row],[Lowest in silico match]]="NA",Table2[[#This Row],[Most specific Class (above 0.5 Score)]],Table2[[#This Row],[Lowest in silico match]])</f>
        <v>no matches</v>
      </c>
      <c r="L6" s="40" t="str">
        <f>IF(Table2[[#This Row],[CF_superclass_score]]&gt;0.45,Table2[[#This Row],[CF_superclass]],"NA")</f>
        <v>NA</v>
      </c>
      <c r="M6" s="16" t="str">
        <f>IF(Table2[[#This Row],[GNPS (NAP) Superclass (&gt;0.45)]]="NA",Table2[[#This Row],[Superclass]],Table2[[#This Row],[GNPS (NAP) Superclass (&gt;0.45)]])</f>
        <v>Organic acids and derivatives</v>
      </c>
      <c r="N6">
        <v>2</v>
      </c>
      <c r="O6">
        <v>-1</v>
      </c>
      <c r="P6" t="s">
        <v>6</v>
      </c>
      <c r="Q6" s="2">
        <v>0</v>
      </c>
      <c r="R6" t="s">
        <v>6</v>
      </c>
      <c r="S6" s="2">
        <v>0</v>
      </c>
      <c r="T6" t="s">
        <v>6</v>
      </c>
      <c r="U6" s="2">
        <v>0</v>
      </c>
      <c r="V6" t="s">
        <v>6</v>
      </c>
      <c r="W6" s="2">
        <v>0</v>
      </c>
      <c r="X6" t="str">
        <f>IF(Table2[[#This Row],[CF_class_score]]&gt;0.5,Table2[[#This Row],[CF_class]],Table2[[#This Row],[CF_superclass]])</f>
        <v>no matches</v>
      </c>
      <c r="Y6" s="5" t="s">
        <v>1849</v>
      </c>
      <c r="Z6" s="5" t="s">
        <v>1845</v>
      </c>
      <c r="AA6" s="5" t="s">
        <v>40</v>
      </c>
      <c r="AB6" s="5" t="s">
        <v>1850</v>
      </c>
      <c r="AC6" s="5" t="s">
        <v>32</v>
      </c>
      <c r="AD6" s="5" t="s">
        <v>26</v>
      </c>
      <c r="AE6" s="5" t="s">
        <v>18</v>
      </c>
    </row>
    <row r="7" spans="1:31" x14ac:dyDescent="0.2">
      <c r="A7" s="1">
        <v>99891</v>
      </c>
      <c r="B7">
        <v>350.30099000000001</v>
      </c>
      <c r="C7">
        <v>1134.540039</v>
      </c>
      <c r="D7" s="18" t="s">
        <v>1828</v>
      </c>
      <c r="E7" s="13" t="s">
        <v>1828</v>
      </c>
      <c r="F7" s="13" t="s">
        <v>1829</v>
      </c>
      <c r="G7" s="16" t="s">
        <v>1828</v>
      </c>
      <c r="H7" s="18" t="s">
        <v>2105</v>
      </c>
      <c r="I7" s="21" t="s">
        <v>2105</v>
      </c>
      <c r="J7" s="15" t="s">
        <v>2105</v>
      </c>
      <c r="K7" s="21" t="str">
        <f>IF(Table2[[#This Row],[Lowest in silico match]]="NA",Table2[[#This Row],[Most specific Class (above 0.5 Score)]],Table2[[#This Row],[Lowest in silico match]])</f>
        <v>no matches</v>
      </c>
      <c r="L7" s="40" t="str">
        <f>IF(Table2[[#This Row],[CF_superclass_score]]&gt;0.45,Table2[[#This Row],[CF_superclass]],"NA")</f>
        <v>NA</v>
      </c>
      <c r="M7" s="16" t="str">
        <f>IF(Table2[[#This Row],[GNPS (NAP) Superclass (&gt;0.45)]]="NA",Table2[[#This Row],[Superclass]],Table2[[#This Row],[GNPS (NAP) Superclass (&gt;0.45)]])</f>
        <v>Organic salts</v>
      </c>
      <c r="N7">
        <v>79</v>
      </c>
      <c r="O7">
        <v>-1</v>
      </c>
      <c r="P7" t="s">
        <v>6</v>
      </c>
      <c r="Q7" s="2">
        <v>0</v>
      </c>
      <c r="R7" t="s">
        <v>6</v>
      </c>
      <c r="S7" s="2">
        <v>0</v>
      </c>
      <c r="T7" t="s">
        <v>6</v>
      </c>
      <c r="U7" s="2">
        <v>0</v>
      </c>
      <c r="V7" t="s">
        <v>6</v>
      </c>
      <c r="W7" s="2">
        <v>0</v>
      </c>
      <c r="X7" t="str">
        <f>IF(Table2[[#This Row],[CF_class_score]]&gt;0.5,Table2[[#This Row],[CF_class]],Table2[[#This Row],[CF_superclass]])</f>
        <v>no matches</v>
      </c>
      <c r="Y7" s="5" t="s">
        <v>2090</v>
      </c>
      <c r="Z7" s="5" t="s">
        <v>1845</v>
      </c>
      <c r="AA7" s="5" t="s">
        <v>2072</v>
      </c>
      <c r="AB7" s="5"/>
      <c r="AC7" s="5" t="s">
        <v>2072</v>
      </c>
      <c r="AD7" s="5" t="s">
        <v>2073</v>
      </c>
      <c r="AE7" s="5" t="s">
        <v>2074</v>
      </c>
    </row>
    <row r="8" spans="1:31" x14ac:dyDescent="0.2">
      <c r="A8" s="1">
        <v>100364</v>
      </c>
      <c r="B8">
        <v>352.24700999999999</v>
      </c>
      <c r="C8">
        <v>973.58898899999997</v>
      </c>
      <c r="D8" s="18" t="s">
        <v>1828</v>
      </c>
      <c r="E8" s="13" t="s">
        <v>1828</v>
      </c>
      <c r="F8" s="13" t="s">
        <v>1829</v>
      </c>
      <c r="G8" s="16" t="s">
        <v>1829</v>
      </c>
      <c r="H8" s="18" t="s">
        <v>2105</v>
      </c>
      <c r="I8" s="21" t="s">
        <v>2105</v>
      </c>
      <c r="J8" s="15" t="s">
        <v>2105</v>
      </c>
      <c r="K8" s="21" t="str">
        <f>IF(Table2[[#This Row],[Lowest in silico match]]="NA",Table2[[#This Row],[Most specific Class (above 0.5 Score)]],Table2[[#This Row],[Lowest in silico match]])</f>
        <v>no matches</v>
      </c>
      <c r="L8" s="40" t="str">
        <f>IF(Table2[[#This Row],[CF_superclass_score]]&gt;0.45,Table2[[#This Row],[CF_superclass]],"NA")</f>
        <v>NA</v>
      </c>
      <c r="M8" s="16" t="str">
        <f>IF(Table2[[#This Row],[GNPS (NAP) Superclass (&gt;0.45)]]="NA",Table2[[#This Row],[Superclass]],Table2[[#This Row],[GNPS (NAP) Superclass (&gt;0.45)]])</f>
        <v>Lipids and lipid-like molecules</v>
      </c>
      <c r="N8">
        <v>2</v>
      </c>
      <c r="O8">
        <v>-1</v>
      </c>
      <c r="P8" t="s">
        <v>6</v>
      </c>
      <c r="Q8" s="2">
        <v>0</v>
      </c>
      <c r="R8" t="s">
        <v>6</v>
      </c>
      <c r="S8" s="2">
        <v>0</v>
      </c>
      <c r="T8" t="s">
        <v>6</v>
      </c>
      <c r="U8" s="2">
        <v>0</v>
      </c>
      <c r="V8" t="s">
        <v>6</v>
      </c>
      <c r="W8" s="2">
        <v>0</v>
      </c>
      <c r="X8" t="str">
        <f>IF(Table2[[#This Row],[CF_class_score]]&gt;0.5,Table2[[#This Row],[CF_class]],Table2[[#This Row],[CF_superclass]])</f>
        <v>no matches</v>
      </c>
      <c r="Y8" s="5" t="s">
        <v>1979</v>
      </c>
      <c r="Z8" s="5" t="s">
        <v>1895</v>
      </c>
      <c r="AA8" s="5" t="s">
        <v>1900</v>
      </c>
      <c r="AB8" s="5"/>
      <c r="AC8" s="5" t="s">
        <v>1900</v>
      </c>
      <c r="AD8" s="5" t="s">
        <v>21</v>
      </c>
      <c r="AE8" s="5" t="s">
        <v>15</v>
      </c>
    </row>
    <row r="9" spans="1:31" x14ac:dyDescent="0.2">
      <c r="A9" s="1">
        <v>116266</v>
      </c>
      <c r="B9">
        <v>394.24700999999999</v>
      </c>
      <c r="C9">
        <v>724.82763699999998</v>
      </c>
      <c r="D9" s="18" t="s">
        <v>1828</v>
      </c>
      <c r="E9" s="13" t="s">
        <v>1828</v>
      </c>
      <c r="F9" s="13" t="s">
        <v>1829</v>
      </c>
      <c r="G9" s="16" t="s">
        <v>1828</v>
      </c>
      <c r="H9" s="18" t="s">
        <v>2105</v>
      </c>
      <c r="I9" s="21" t="s">
        <v>2105</v>
      </c>
      <c r="J9" s="15" t="s">
        <v>2105</v>
      </c>
      <c r="K9" s="21" t="str">
        <f>IF(Table2[[#This Row],[Lowest in silico match]]="NA",Table2[[#This Row],[Most specific Class (above 0.5 Score)]],Table2[[#This Row],[Lowest in silico match]])</f>
        <v>no matches</v>
      </c>
      <c r="L9" s="40" t="str">
        <f>IF(Table2[[#This Row],[CF_superclass_score]]&gt;0.45,Table2[[#This Row],[CF_superclass]],"NA")</f>
        <v>NA</v>
      </c>
      <c r="M9" s="16" t="str">
        <f>IF(Table2[[#This Row],[GNPS (NAP) Superclass (&gt;0.45)]]="NA",Table2[[#This Row],[Superclass]],Table2[[#This Row],[GNPS (NAP) Superclass (&gt;0.45)]])</f>
        <v>Benzenoids</v>
      </c>
      <c r="N9">
        <v>46</v>
      </c>
      <c r="O9">
        <v>-1</v>
      </c>
      <c r="P9" t="s">
        <v>6</v>
      </c>
      <c r="Q9" s="2">
        <v>0</v>
      </c>
      <c r="R9" t="s">
        <v>6</v>
      </c>
      <c r="S9" s="2">
        <v>0</v>
      </c>
      <c r="T9" t="s">
        <v>6</v>
      </c>
      <c r="U9" s="2">
        <v>0</v>
      </c>
      <c r="V9" t="s">
        <v>6</v>
      </c>
      <c r="W9" s="2">
        <v>0</v>
      </c>
      <c r="X9" t="str">
        <f>IF(Table2[[#This Row],[CF_class_score]]&gt;0.5,Table2[[#This Row],[CF_class]],Table2[[#This Row],[CF_superclass]])</f>
        <v>no matches</v>
      </c>
      <c r="Y9" s="5" t="s">
        <v>2013</v>
      </c>
      <c r="Z9" s="5" t="s">
        <v>1845</v>
      </c>
      <c r="AA9" s="5" t="s">
        <v>16</v>
      </c>
      <c r="AB9" s="5"/>
      <c r="AC9" s="5"/>
      <c r="AD9" s="5"/>
      <c r="AE9" s="5" t="s">
        <v>16</v>
      </c>
    </row>
    <row r="10" spans="1:31" x14ac:dyDescent="0.2">
      <c r="A10" s="1">
        <v>116736</v>
      </c>
      <c r="B10">
        <v>396.32598999999999</v>
      </c>
      <c r="C10">
        <v>1140.1457519999999</v>
      </c>
      <c r="D10" s="18" t="s">
        <v>1828</v>
      </c>
      <c r="E10" s="13" t="s">
        <v>1828</v>
      </c>
      <c r="F10" s="13" t="s">
        <v>1829</v>
      </c>
      <c r="G10" s="16" t="s">
        <v>1828</v>
      </c>
      <c r="H10" s="18" t="s">
        <v>2105</v>
      </c>
      <c r="I10" s="21" t="s">
        <v>2105</v>
      </c>
      <c r="J10" s="15" t="s">
        <v>2105</v>
      </c>
      <c r="K10" s="21" t="str">
        <f>IF(Table2[[#This Row],[Lowest in silico match]]="NA",Table2[[#This Row],[Most specific Class (above 0.5 Score)]],Table2[[#This Row],[Lowest in silico match]])</f>
        <v>no matches</v>
      </c>
      <c r="L10" s="40" t="str">
        <f>IF(Table2[[#This Row],[CF_superclass_score]]&gt;0.45,Table2[[#This Row],[CF_superclass]],"NA")</f>
        <v>NA</v>
      </c>
      <c r="M10" s="16" t="str">
        <f>IF(Table2[[#This Row],[GNPS (NAP) Superclass (&gt;0.45)]]="NA",Table2[[#This Row],[Superclass]],Table2[[#This Row],[GNPS (NAP) Superclass (&gt;0.45)]])</f>
        <v>Lipids and lipid-like molecules</v>
      </c>
      <c r="N10">
        <v>3</v>
      </c>
      <c r="O10">
        <v>-1</v>
      </c>
      <c r="P10" t="s">
        <v>6</v>
      </c>
      <c r="Q10" s="2">
        <v>0</v>
      </c>
      <c r="R10" t="s">
        <v>6</v>
      </c>
      <c r="S10" s="2">
        <v>0</v>
      </c>
      <c r="T10" t="s">
        <v>6</v>
      </c>
      <c r="U10" s="2">
        <v>0</v>
      </c>
      <c r="V10" t="s">
        <v>6</v>
      </c>
      <c r="W10" s="2">
        <v>0</v>
      </c>
      <c r="X10" t="str">
        <f>IF(Table2[[#This Row],[CF_class_score]]&gt;0.5,Table2[[#This Row],[CF_class]],Table2[[#This Row],[CF_superclass]])</f>
        <v>no matches</v>
      </c>
      <c r="Y10" s="5" t="s">
        <v>1990</v>
      </c>
      <c r="Z10" s="5" t="s">
        <v>1845</v>
      </c>
      <c r="AA10" s="5" t="s">
        <v>1866</v>
      </c>
      <c r="AB10" s="5"/>
      <c r="AC10" s="5"/>
      <c r="AD10" s="5" t="s">
        <v>1866</v>
      </c>
      <c r="AE10" s="5" t="s">
        <v>15</v>
      </c>
    </row>
    <row r="11" spans="1:31" x14ac:dyDescent="0.2">
      <c r="A11" s="1">
        <v>140013</v>
      </c>
      <c r="B11">
        <v>529.29199000000006</v>
      </c>
      <c r="C11">
        <v>825.49352999999996</v>
      </c>
      <c r="D11" s="18" t="s">
        <v>1828</v>
      </c>
      <c r="E11" s="13" t="s">
        <v>1828</v>
      </c>
      <c r="F11" s="13" t="s">
        <v>1829</v>
      </c>
      <c r="G11" s="16" t="s">
        <v>1828</v>
      </c>
      <c r="H11" s="18" t="s">
        <v>2105</v>
      </c>
      <c r="I11" s="21" t="s">
        <v>2105</v>
      </c>
      <c r="J11" s="15" t="s">
        <v>2105</v>
      </c>
      <c r="K11" s="21" t="str">
        <f>IF(Table2[[#This Row],[Lowest in silico match]]="NA",Table2[[#This Row],[Most specific Class (above 0.5 Score)]],Table2[[#This Row],[Lowest in silico match]])</f>
        <v>no matches</v>
      </c>
      <c r="L11" s="40" t="str">
        <f>IF(Table2[[#This Row],[CF_superclass_score]]&gt;0.45,Table2[[#This Row],[CF_superclass]],"NA")</f>
        <v>NA</v>
      </c>
      <c r="M11" s="16" t="str">
        <f>IF(Table2[[#This Row],[GNPS (NAP) Superclass (&gt;0.45)]]="NA",Table2[[#This Row],[Superclass]],Table2[[#This Row],[GNPS (NAP) Superclass (&gt;0.45)]])</f>
        <v>Organic acids and derivatives</v>
      </c>
      <c r="N11">
        <v>19</v>
      </c>
      <c r="O11">
        <v>-1</v>
      </c>
      <c r="P11" t="s">
        <v>6</v>
      </c>
      <c r="Q11" s="2">
        <v>0</v>
      </c>
      <c r="R11" t="s">
        <v>6</v>
      </c>
      <c r="S11" s="2">
        <v>0</v>
      </c>
      <c r="T11" t="s">
        <v>6</v>
      </c>
      <c r="U11" s="2">
        <v>0</v>
      </c>
      <c r="V11" t="s">
        <v>6</v>
      </c>
      <c r="W11" s="2">
        <v>0</v>
      </c>
      <c r="X11" t="str">
        <f>IF(Table2[[#This Row],[CF_class_score]]&gt;0.5,Table2[[#This Row],[CF_class]],Table2[[#This Row],[CF_superclass]])</f>
        <v>no matches</v>
      </c>
      <c r="Y11" s="5" t="s">
        <v>2064</v>
      </c>
      <c r="Z11" s="5" t="s">
        <v>1845</v>
      </c>
      <c r="AA11" s="5" t="s">
        <v>1850</v>
      </c>
      <c r="AB11" s="5" t="s">
        <v>1850</v>
      </c>
      <c r="AC11" s="5" t="s">
        <v>32</v>
      </c>
      <c r="AD11" s="5" t="s">
        <v>26</v>
      </c>
      <c r="AE11" s="5" t="s">
        <v>18</v>
      </c>
    </row>
    <row r="12" spans="1:31" x14ac:dyDescent="0.2">
      <c r="A12" s="1">
        <v>18910</v>
      </c>
      <c r="B12">
        <v>204.989</v>
      </c>
      <c r="C12">
        <v>350.53701799999999</v>
      </c>
      <c r="D12" s="18" t="s">
        <v>1828</v>
      </c>
      <c r="E12" s="13" t="s">
        <v>1829</v>
      </c>
      <c r="F12" s="13" t="s">
        <v>1829</v>
      </c>
      <c r="G12" s="16" t="s">
        <v>1828</v>
      </c>
      <c r="H12" s="18" t="s">
        <v>2105</v>
      </c>
      <c r="I12" s="21" t="s">
        <v>2105</v>
      </c>
      <c r="J12" s="15" t="s">
        <v>2105</v>
      </c>
      <c r="K12" s="43" t="s">
        <v>32</v>
      </c>
      <c r="L12" s="40" t="str">
        <f>IF(Table2[[#This Row],[CF_superclass_score]]&gt;0.45,Table2[[#This Row],[CF_superclass]],"NA")</f>
        <v>NA</v>
      </c>
      <c r="M12" s="16" t="str">
        <f>IF(Table2[[#This Row],[GNPS (NAP) Superclass (&gt;0.45)]]="NA",Table2[[#This Row],[Superclass]],Table2[[#This Row],[GNPS (NAP) Superclass (&gt;0.45)]])</f>
        <v>Benzenoids</v>
      </c>
      <c r="N12">
        <v>34</v>
      </c>
      <c r="O12">
        <v>8</v>
      </c>
      <c r="P12" t="s">
        <v>5</v>
      </c>
      <c r="Q12" s="2">
        <v>0.90697674418604601</v>
      </c>
      <c r="R12" t="s">
        <v>15</v>
      </c>
      <c r="S12" s="2">
        <v>0.44292926585751002</v>
      </c>
      <c r="T12" t="s">
        <v>22</v>
      </c>
      <c r="U12" s="2">
        <v>0.26778587541893301</v>
      </c>
      <c r="V12" t="s">
        <v>30</v>
      </c>
      <c r="W12" s="2">
        <v>0.26705913123288699</v>
      </c>
      <c r="X12" t="str">
        <f>IF(Table2[[#This Row],[CF_class_score]]&gt;0.5,Table2[[#This Row],[CF_class]],Table2[[#This Row],[CF_superclass]])</f>
        <v>Lipids and lipid-like molecules</v>
      </c>
      <c r="Y12" s="5" t="s">
        <v>1930</v>
      </c>
      <c r="Z12" s="5" t="s">
        <v>1895</v>
      </c>
      <c r="AA12" s="5" t="s">
        <v>1931</v>
      </c>
      <c r="AB12" s="5" t="s">
        <v>1931</v>
      </c>
      <c r="AC12" s="5" t="s">
        <v>1884</v>
      </c>
      <c r="AD12" s="5" t="s">
        <v>23</v>
      </c>
      <c r="AE12" s="5" t="s">
        <v>16</v>
      </c>
    </row>
    <row r="13" spans="1:31" x14ac:dyDescent="0.2">
      <c r="A13" s="1">
        <v>18915</v>
      </c>
      <c r="B13">
        <v>205.08199999999999</v>
      </c>
      <c r="C13">
        <v>405.466003</v>
      </c>
      <c r="D13" s="18" t="s">
        <v>1828</v>
      </c>
      <c r="E13" s="13" t="s">
        <v>1829</v>
      </c>
      <c r="F13" s="13" t="s">
        <v>1828</v>
      </c>
      <c r="G13" s="16" t="s">
        <v>1828</v>
      </c>
      <c r="H13" s="18" t="s">
        <v>2105</v>
      </c>
      <c r="I13" s="21" t="s">
        <v>2105</v>
      </c>
      <c r="J13" s="15" t="s">
        <v>2105</v>
      </c>
      <c r="K13" s="43" t="s">
        <v>32</v>
      </c>
      <c r="L13" s="40" t="str">
        <f>IF(Table2[[#This Row],[CF_superclass_score]]&gt;0.45,Table2[[#This Row],[CF_superclass]],"NA")</f>
        <v>NA</v>
      </c>
      <c r="M13" s="16" t="str">
        <f>IF(Table2[[#This Row],[GNPS (NAP) Superclass (&gt;0.45)]]="NA",Table2[[#This Row],[Superclass]],Table2[[#This Row],[GNPS (NAP) Superclass (&gt;0.45)]])</f>
        <v>NA</v>
      </c>
      <c r="N13">
        <v>39</v>
      </c>
      <c r="O13">
        <v>8</v>
      </c>
      <c r="P13" t="s">
        <v>5</v>
      </c>
      <c r="Q13" s="2">
        <v>0.90697674418604601</v>
      </c>
      <c r="R13" t="s">
        <v>15</v>
      </c>
      <c r="S13" s="2">
        <v>0.44292926585751002</v>
      </c>
      <c r="T13" t="s">
        <v>22</v>
      </c>
      <c r="U13" s="2">
        <v>0.26778587541893301</v>
      </c>
      <c r="V13" t="s">
        <v>30</v>
      </c>
      <c r="W13" s="2">
        <v>0.26705913123288699</v>
      </c>
      <c r="X13" t="str">
        <f>IF(Table2[[#This Row],[CF_class_score]]&gt;0.5,Table2[[#This Row],[CF_class]],Table2[[#This Row],[CF_superclass]])</f>
        <v>Lipids and lipid-like molecules</v>
      </c>
      <c r="Y13" s="5" t="s">
        <v>2105</v>
      </c>
      <c r="Z13" s="5" t="s">
        <v>2105</v>
      </c>
      <c r="AA13" s="5" t="s">
        <v>2105</v>
      </c>
      <c r="AB13" s="5" t="s">
        <v>2105</v>
      </c>
      <c r="AC13" s="5" t="s">
        <v>2105</v>
      </c>
      <c r="AD13" s="5" t="s">
        <v>2105</v>
      </c>
      <c r="AE13" s="5" t="s">
        <v>2105</v>
      </c>
    </row>
    <row r="14" spans="1:31" x14ac:dyDescent="0.2">
      <c r="A14" s="1">
        <v>18916</v>
      </c>
      <c r="B14">
        <v>205.12601000000001</v>
      </c>
      <c r="C14">
        <v>315.16009500000001</v>
      </c>
      <c r="D14" s="18" t="s">
        <v>1828</v>
      </c>
      <c r="E14" s="13" t="s">
        <v>1829</v>
      </c>
      <c r="F14" s="13" t="s">
        <v>1828</v>
      </c>
      <c r="G14" s="16" t="s">
        <v>1828</v>
      </c>
      <c r="H14" s="18" t="s">
        <v>2105</v>
      </c>
      <c r="I14" s="21" t="s">
        <v>2105</v>
      </c>
      <c r="J14" s="15" t="s">
        <v>2105</v>
      </c>
      <c r="K14" s="43" t="s">
        <v>32</v>
      </c>
      <c r="L14" s="40" t="str">
        <f>IF(Table2[[#This Row],[CF_superclass_score]]&gt;0.45,Table2[[#This Row],[CF_superclass]],"NA")</f>
        <v>NA</v>
      </c>
      <c r="M14" s="16" t="str">
        <f>IF(Table2[[#This Row],[GNPS (NAP) Superclass (&gt;0.45)]]="NA",Table2[[#This Row],[Superclass]],Table2[[#This Row],[GNPS (NAP) Superclass (&gt;0.45)]])</f>
        <v>NA</v>
      </c>
      <c r="N14">
        <v>21</v>
      </c>
      <c r="O14">
        <v>8</v>
      </c>
      <c r="P14" t="s">
        <v>5</v>
      </c>
      <c r="Q14" s="2">
        <v>0.90697674418604601</v>
      </c>
      <c r="R14" t="s">
        <v>15</v>
      </c>
      <c r="S14" s="2">
        <v>0.44292926585751002</v>
      </c>
      <c r="T14" t="s">
        <v>22</v>
      </c>
      <c r="U14" s="2">
        <v>0.26778587541893301</v>
      </c>
      <c r="V14" t="s">
        <v>30</v>
      </c>
      <c r="W14" s="2">
        <v>0.26705913123288699</v>
      </c>
      <c r="X14" t="str">
        <f>IF(Table2[[#This Row],[CF_class_score]]&gt;0.5,Table2[[#This Row],[CF_class]],Table2[[#This Row],[CF_superclass]])</f>
        <v>Lipids and lipid-like molecules</v>
      </c>
      <c r="Y14" s="5" t="s">
        <v>2105</v>
      </c>
      <c r="Z14" s="5" t="s">
        <v>2105</v>
      </c>
      <c r="AA14" s="5" t="s">
        <v>2105</v>
      </c>
      <c r="AB14" s="5" t="s">
        <v>2105</v>
      </c>
      <c r="AC14" s="5" t="s">
        <v>2105</v>
      </c>
      <c r="AD14" s="5" t="s">
        <v>2105</v>
      </c>
      <c r="AE14" s="5" t="s">
        <v>2105</v>
      </c>
    </row>
    <row r="15" spans="1:31" x14ac:dyDescent="0.2">
      <c r="A15" s="1">
        <v>18917</v>
      </c>
      <c r="B15">
        <v>205.11600000000001</v>
      </c>
      <c r="C15">
        <v>592.36840800000004</v>
      </c>
      <c r="D15" s="18" t="s">
        <v>1828</v>
      </c>
      <c r="E15" s="13" t="s">
        <v>1829</v>
      </c>
      <c r="F15" s="13" t="s">
        <v>1828</v>
      </c>
      <c r="G15" s="16" t="s">
        <v>1828</v>
      </c>
      <c r="H15" s="18" t="s">
        <v>2105</v>
      </c>
      <c r="I15" s="21" t="s">
        <v>2105</v>
      </c>
      <c r="J15" s="15" t="s">
        <v>2105</v>
      </c>
      <c r="K15" s="43" t="s">
        <v>32</v>
      </c>
      <c r="L15" s="40" t="str">
        <f>IF(Table2[[#This Row],[CF_superclass_score]]&gt;0.45,Table2[[#This Row],[CF_superclass]],"NA")</f>
        <v>NA</v>
      </c>
      <c r="M15" s="16" t="str">
        <f>IF(Table2[[#This Row],[GNPS (NAP) Superclass (&gt;0.45)]]="NA",Table2[[#This Row],[Superclass]],Table2[[#This Row],[GNPS (NAP) Superclass (&gt;0.45)]])</f>
        <v>NA</v>
      </c>
      <c r="N15">
        <v>61</v>
      </c>
      <c r="O15">
        <v>8</v>
      </c>
      <c r="P15" t="s">
        <v>5</v>
      </c>
      <c r="Q15" s="2">
        <v>0.90697674418604601</v>
      </c>
      <c r="R15" t="s">
        <v>15</v>
      </c>
      <c r="S15" s="2">
        <v>0.44292926585751002</v>
      </c>
      <c r="T15" t="s">
        <v>22</v>
      </c>
      <c r="U15" s="2">
        <v>0.26778587541893301</v>
      </c>
      <c r="V15" t="s">
        <v>30</v>
      </c>
      <c r="W15" s="2">
        <v>0.26705913123288699</v>
      </c>
      <c r="X15" t="str">
        <f>IF(Table2[[#This Row],[CF_class_score]]&gt;0.5,Table2[[#This Row],[CF_class]],Table2[[#This Row],[CF_superclass]])</f>
        <v>Lipids and lipid-like molecules</v>
      </c>
      <c r="Y15" s="5" t="s">
        <v>2105</v>
      </c>
      <c r="Z15" s="5" t="s">
        <v>2105</v>
      </c>
      <c r="AA15" s="5" t="s">
        <v>2105</v>
      </c>
      <c r="AB15" s="5" t="s">
        <v>2105</v>
      </c>
      <c r="AC15" s="5" t="s">
        <v>2105</v>
      </c>
      <c r="AD15" s="5" t="s">
        <v>2105</v>
      </c>
      <c r="AE15" s="5" t="s">
        <v>2105</v>
      </c>
    </row>
    <row r="16" spans="1:31" x14ac:dyDescent="0.2">
      <c r="A16" s="1">
        <v>18919</v>
      </c>
      <c r="B16">
        <v>205.03200000000001</v>
      </c>
      <c r="C16">
        <v>660.40936299999998</v>
      </c>
      <c r="D16" s="18" t="s">
        <v>1828</v>
      </c>
      <c r="E16" s="13" t="s">
        <v>1829</v>
      </c>
      <c r="F16" s="13" t="s">
        <v>1828</v>
      </c>
      <c r="G16" s="16" t="s">
        <v>1828</v>
      </c>
      <c r="H16" s="18" t="s">
        <v>2105</v>
      </c>
      <c r="I16" s="21" t="s">
        <v>2105</v>
      </c>
      <c r="J16" s="15" t="s">
        <v>2105</v>
      </c>
      <c r="K16" s="43" t="s">
        <v>32</v>
      </c>
      <c r="L16" s="40" t="str">
        <f>IF(Table2[[#This Row],[CF_superclass_score]]&gt;0.45,Table2[[#This Row],[CF_superclass]],"NA")</f>
        <v>NA</v>
      </c>
      <c r="M16" s="16" t="str">
        <f>IF(Table2[[#This Row],[GNPS (NAP) Superclass (&gt;0.45)]]="NA",Table2[[#This Row],[Superclass]],Table2[[#This Row],[GNPS (NAP) Superclass (&gt;0.45)]])</f>
        <v>NA</v>
      </c>
      <c r="N16">
        <v>4</v>
      </c>
      <c r="O16">
        <v>8</v>
      </c>
      <c r="P16" t="s">
        <v>5</v>
      </c>
      <c r="Q16" s="2">
        <v>0.90697674418604601</v>
      </c>
      <c r="R16" t="s">
        <v>15</v>
      </c>
      <c r="S16" s="2">
        <v>0.44292926585751002</v>
      </c>
      <c r="T16" t="s">
        <v>22</v>
      </c>
      <c r="U16" s="2">
        <v>0.26778587541893301</v>
      </c>
      <c r="V16" t="s">
        <v>30</v>
      </c>
      <c r="W16" s="2">
        <v>0.26705913123288699</v>
      </c>
      <c r="X16" t="str">
        <f>IF(Table2[[#This Row],[CF_class_score]]&gt;0.5,Table2[[#This Row],[CF_class]],Table2[[#This Row],[CF_superclass]])</f>
        <v>Lipids and lipid-like molecules</v>
      </c>
      <c r="Y16" s="5" t="s">
        <v>2105</v>
      </c>
      <c r="Z16" s="5" t="s">
        <v>2105</v>
      </c>
      <c r="AA16" s="5" t="s">
        <v>2105</v>
      </c>
      <c r="AB16" s="5" t="s">
        <v>2105</v>
      </c>
      <c r="AC16" s="5" t="s">
        <v>2105</v>
      </c>
      <c r="AD16" s="5" t="s">
        <v>2105</v>
      </c>
      <c r="AE16" s="5" t="s">
        <v>2105</v>
      </c>
    </row>
    <row r="17" spans="1:31" x14ac:dyDescent="0.2">
      <c r="A17" s="1">
        <v>18921</v>
      </c>
      <c r="B17">
        <v>205.108</v>
      </c>
      <c r="C17">
        <v>123.115105</v>
      </c>
      <c r="D17" s="18" t="s">
        <v>1828</v>
      </c>
      <c r="E17" s="13" t="s">
        <v>1829</v>
      </c>
      <c r="F17" s="13" t="s">
        <v>1829</v>
      </c>
      <c r="G17" s="16" t="s">
        <v>1829</v>
      </c>
      <c r="H17" s="18" t="s">
        <v>15</v>
      </c>
      <c r="I17" s="21" t="s">
        <v>2105</v>
      </c>
      <c r="J17" s="15" t="s">
        <v>15</v>
      </c>
      <c r="K17" s="43" t="s">
        <v>32</v>
      </c>
      <c r="L17" s="40" t="str">
        <f>IF(Table2[[#This Row],[CF_superclass_score]]&gt;0.45,Table2[[#This Row],[CF_superclass]],"NA")</f>
        <v>NA</v>
      </c>
      <c r="M17" s="16" t="str">
        <f>IF(Table2[[#This Row],[GNPS (NAP) Superclass (&gt;0.45)]]="NA",Table2[[#This Row],[Superclass]],Table2[[#This Row],[GNPS (NAP) Superclass (&gt;0.45)]])</f>
        <v>Lipids and lipid-like molecules</v>
      </c>
      <c r="N17">
        <v>19</v>
      </c>
      <c r="O17">
        <v>8</v>
      </c>
      <c r="P17" t="s">
        <v>5</v>
      </c>
      <c r="Q17" s="2">
        <v>0.90697674418604601</v>
      </c>
      <c r="R17" t="s">
        <v>15</v>
      </c>
      <c r="S17" s="2">
        <v>0.44292926585751002</v>
      </c>
      <c r="T17" t="s">
        <v>22</v>
      </c>
      <c r="U17" s="2">
        <v>0.26778587541893301</v>
      </c>
      <c r="V17" t="s">
        <v>30</v>
      </c>
      <c r="W17" s="2">
        <v>0.26705913123288699</v>
      </c>
      <c r="X17" t="str">
        <f>IF(Table2[[#This Row],[CF_class_score]]&gt;0.5,Table2[[#This Row],[CF_class]],Table2[[#This Row],[CF_superclass]])</f>
        <v>Lipids and lipid-like molecules</v>
      </c>
      <c r="Y17" s="5" t="s">
        <v>1861</v>
      </c>
      <c r="Z17" s="5" t="s">
        <v>1845</v>
      </c>
      <c r="AA17" s="5" t="s">
        <v>1862</v>
      </c>
      <c r="AB17" s="5"/>
      <c r="AC17" s="5" t="s">
        <v>1862</v>
      </c>
      <c r="AD17" s="5" t="s">
        <v>21</v>
      </c>
      <c r="AE17" s="5" t="s">
        <v>15</v>
      </c>
    </row>
    <row r="18" spans="1:31" x14ac:dyDescent="0.2">
      <c r="A18" s="1">
        <v>18924</v>
      </c>
      <c r="B18">
        <v>205.13498999999999</v>
      </c>
      <c r="C18">
        <v>366.186218</v>
      </c>
      <c r="D18" s="18" t="s">
        <v>1828</v>
      </c>
      <c r="E18" s="13" t="s">
        <v>1829</v>
      </c>
      <c r="F18" s="13" t="s">
        <v>1829</v>
      </c>
      <c r="G18" s="16" t="s">
        <v>1828</v>
      </c>
      <c r="H18" s="18" t="s">
        <v>2105</v>
      </c>
      <c r="I18" s="21" t="s">
        <v>2105</v>
      </c>
      <c r="J18" s="15" t="s">
        <v>2105</v>
      </c>
      <c r="K18" s="43" t="s">
        <v>32</v>
      </c>
      <c r="L18" s="40" t="str">
        <f>IF(Table2[[#This Row],[CF_superclass_score]]&gt;0.45,Table2[[#This Row],[CF_superclass]],"NA")</f>
        <v>NA</v>
      </c>
      <c r="M18" s="16" t="str">
        <f>IF(Table2[[#This Row],[GNPS (NAP) Superclass (&gt;0.45)]]="NA",Table2[[#This Row],[Superclass]],Table2[[#This Row],[GNPS (NAP) Superclass (&gt;0.45)]])</f>
        <v>Organic acids and derivatives</v>
      </c>
      <c r="N18">
        <v>13</v>
      </c>
      <c r="O18">
        <v>8</v>
      </c>
      <c r="P18" t="s">
        <v>5</v>
      </c>
      <c r="Q18" s="2">
        <v>0.90697674418604601</v>
      </c>
      <c r="R18" t="s">
        <v>15</v>
      </c>
      <c r="S18" s="2">
        <v>0.44292926585751002</v>
      </c>
      <c r="T18" t="s">
        <v>22</v>
      </c>
      <c r="U18" s="2">
        <v>0.26778587541893301</v>
      </c>
      <c r="V18" t="s">
        <v>30</v>
      </c>
      <c r="W18" s="2">
        <v>0.26705913123288699</v>
      </c>
      <c r="X18" t="str">
        <f>IF(Table2[[#This Row],[CF_class_score]]&gt;0.5,Table2[[#This Row],[CF_class]],Table2[[#This Row],[CF_superclass]])</f>
        <v>Lipids and lipid-like molecules</v>
      </c>
      <c r="Y18" s="5" t="s">
        <v>1944</v>
      </c>
      <c r="Z18" s="5" t="s">
        <v>1845</v>
      </c>
      <c r="AA18" s="5" t="s">
        <v>1859</v>
      </c>
      <c r="AB18" s="5" t="s">
        <v>1860</v>
      </c>
      <c r="AC18" s="5" t="s">
        <v>32</v>
      </c>
      <c r="AD18" s="5" t="s">
        <v>26</v>
      </c>
      <c r="AE18" s="5" t="s">
        <v>18</v>
      </c>
    </row>
    <row r="19" spans="1:31" x14ac:dyDescent="0.2">
      <c r="A19" s="1">
        <v>18932</v>
      </c>
      <c r="B19">
        <v>205.142</v>
      </c>
      <c r="C19">
        <v>431.21487400000001</v>
      </c>
      <c r="D19" s="18" t="s">
        <v>1828</v>
      </c>
      <c r="E19" s="13" t="s">
        <v>1829</v>
      </c>
      <c r="F19" s="13" t="s">
        <v>1829</v>
      </c>
      <c r="G19" s="16" t="s">
        <v>1828</v>
      </c>
      <c r="H19" s="18" t="s">
        <v>2105</v>
      </c>
      <c r="I19" s="21" t="s">
        <v>2105</v>
      </c>
      <c r="J19" s="15" t="s">
        <v>2105</v>
      </c>
      <c r="K19" s="43" t="s">
        <v>32</v>
      </c>
      <c r="L19" s="40" t="str">
        <f>IF(Table2[[#This Row],[CF_superclass_score]]&gt;0.45,Table2[[#This Row],[CF_superclass]],"NA")</f>
        <v>NA</v>
      </c>
      <c r="M19" s="16" t="str">
        <f>IF(Table2[[#This Row],[GNPS (NAP) Superclass (&gt;0.45)]]="NA",Table2[[#This Row],[Superclass]],Table2[[#This Row],[GNPS (NAP) Superclass (&gt;0.45)]])</f>
        <v>Organic nitrogen compounds</v>
      </c>
      <c r="N19">
        <v>63</v>
      </c>
      <c r="O19">
        <v>8</v>
      </c>
      <c r="P19" t="s">
        <v>5</v>
      </c>
      <c r="Q19" s="2">
        <v>0.90697674418604601</v>
      </c>
      <c r="R19" t="s">
        <v>15</v>
      </c>
      <c r="S19" s="2">
        <v>0.44292926585751002</v>
      </c>
      <c r="T19" t="s">
        <v>22</v>
      </c>
      <c r="U19" s="2">
        <v>0.26778587541893301</v>
      </c>
      <c r="V19" t="s">
        <v>30</v>
      </c>
      <c r="W19" s="2">
        <v>0.26705913123288699</v>
      </c>
      <c r="X19" t="str">
        <f>IF(Table2[[#This Row],[CF_class_score]]&gt;0.5,Table2[[#This Row],[CF_class]],Table2[[#This Row],[CF_superclass]])</f>
        <v>Lipids and lipid-like molecules</v>
      </c>
      <c r="Y19" s="5" t="s">
        <v>2011</v>
      </c>
      <c r="Z19" s="5" t="s">
        <v>1880</v>
      </c>
      <c r="AA19" s="5" t="s">
        <v>2066</v>
      </c>
      <c r="AB19" s="5" t="s">
        <v>2066</v>
      </c>
      <c r="AC19" s="5" t="s">
        <v>2009</v>
      </c>
      <c r="AD19" s="5" t="s">
        <v>1948</v>
      </c>
      <c r="AE19" s="5" t="s">
        <v>1949</v>
      </c>
    </row>
    <row r="20" spans="1:31" x14ac:dyDescent="0.2">
      <c r="A20" s="1">
        <v>18966</v>
      </c>
      <c r="B20">
        <v>205.11098999999999</v>
      </c>
      <c r="C20">
        <v>761.50958300000002</v>
      </c>
      <c r="D20" s="18" t="s">
        <v>1828</v>
      </c>
      <c r="E20" s="13" t="s">
        <v>1829</v>
      </c>
      <c r="F20" s="13" t="s">
        <v>1829</v>
      </c>
      <c r="G20" s="16" t="s">
        <v>1828</v>
      </c>
      <c r="H20" s="18" t="s">
        <v>2105</v>
      </c>
      <c r="I20" s="21" t="s">
        <v>2105</v>
      </c>
      <c r="J20" s="15" t="s">
        <v>2105</v>
      </c>
      <c r="K20" s="43" t="s">
        <v>32</v>
      </c>
      <c r="L20" s="40" t="str">
        <f>IF(Table2[[#This Row],[CF_superclass_score]]&gt;0.45,Table2[[#This Row],[CF_superclass]],"NA")</f>
        <v>NA</v>
      </c>
      <c r="M20" s="16" t="str">
        <f>IF(Table2[[#This Row],[GNPS (NAP) Superclass (&gt;0.45)]]="NA",Table2[[#This Row],[Superclass]],Table2[[#This Row],[GNPS (NAP) Superclass (&gt;0.45)]])</f>
        <v>Organic acids and derivatives</v>
      </c>
      <c r="N20">
        <v>32</v>
      </c>
      <c r="O20">
        <v>8</v>
      </c>
      <c r="P20" t="s">
        <v>5</v>
      </c>
      <c r="Q20" s="2">
        <v>0.90697674418604601</v>
      </c>
      <c r="R20" t="s">
        <v>15</v>
      </c>
      <c r="S20" s="2">
        <v>0.44292926585751002</v>
      </c>
      <c r="T20" t="s">
        <v>22</v>
      </c>
      <c r="U20" s="2">
        <v>0.26778587541893301</v>
      </c>
      <c r="V20" t="s">
        <v>30</v>
      </c>
      <c r="W20" s="2">
        <v>0.26705913123288699</v>
      </c>
      <c r="X20" t="str">
        <f>IF(Table2[[#This Row],[CF_class_score]]&gt;0.5,Table2[[#This Row],[CF_class]],Table2[[#This Row],[CF_superclass]])</f>
        <v>Lipids and lipid-like molecules</v>
      </c>
      <c r="Y20" s="5" t="s">
        <v>2084</v>
      </c>
      <c r="Z20" s="5" t="s">
        <v>1845</v>
      </c>
      <c r="AA20" s="5" t="s">
        <v>2085</v>
      </c>
      <c r="AB20" s="5"/>
      <c r="AC20" s="5" t="s">
        <v>2085</v>
      </c>
      <c r="AD20" s="5" t="s">
        <v>26</v>
      </c>
      <c r="AE20" s="5" t="s">
        <v>18</v>
      </c>
    </row>
    <row r="21" spans="1:31" x14ac:dyDescent="0.2">
      <c r="A21" s="1">
        <v>18967</v>
      </c>
      <c r="B21">
        <v>205.10300000000001</v>
      </c>
      <c r="C21">
        <v>811.77056900000002</v>
      </c>
      <c r="D21" s="18" t="s">
        <v>1828</v>
      </c>
      <c r="E21" s="13" t="s">
        <v>1829</v>
      </c>
      <c r="F21" s="13" t="s">
        <v>1829</v>
      </c>
      <c r="G21" s="16" t="s">
        <v>1829</v>
      </c>
      <c r="H21" s="18" t="s">
        <v>15</v>
      </c>
      <c r="I21" s="21" t="s">
        <v>2105</v>
      </c>
      <c r="J21" s="15" t="s">
        <v>15</v>
      </c>
      <c r="K21" s="43" t="s">
        <v>32</v>
      </c>
      <c r="L21" s="40" t="str">
        <f>IF(Table2[[#This Row],[CF_superclass_score]]&gt;0.45,Table2[[#This Row],[CF_superclass]],"NA")</f>
        <v>NA</v>
      </c>
      <c r="M21" s="16" t="str">
        <f>IF(Table2[[#This Row],[GNPS (NAP) Superclass (&gt;0.45)]]="NA",Table2[[#This Row],[Superclass]],Table2[[#This Row],[GNPS (NAP) Superclass (&gt;0.45)]])</f>
        <v>Lipids and lipid-like molecules</v>
      </c>
      <c r="N21">
        <v>1</v>
      </c>
      <c r="O21">
        <v>8</v>
      </c>
      <c r="P21" t="s">
        <v>5</v>
      </c>
      <c r="Q21" s="2">
        <v>0.90697674418604601</v>
      </c>
      <c r="R21" t="s">
        <v>15</v>
      </c>
      <c r="S21" s="2">
        <v>0.44292926585751002</v>
      </c>
      <c r="T21" t="s">
        <v>22</v>
      </c>
      <c r="U21" s="2">
        <v>0.26778587541893301</v>
      </c>
      <c r="V21" t="s">
        <v>30</v>
      </c>
      <c r="W21" s="2">
        <v>0.26705913123288699</v>
      </c>
      <c r="X21" t="str">
        <f>IF(Table2[[#This Row],[CF_class_score]]&gt;0.5,Table2[[#This Row],[CF_class]],Table2[[#This Row],[CF_superclass]])</f>
        <v>Lipids and lipid-like molecules</v>
      </c>
      <c r="Y21" s="5" t="s">
        <v>1956</v>
      </c>
      <c r="Z21" s="5" t="s">
        <v>1845</v>
      </c>
      <c r="AA21" s="5" t="s">
        <v>1957</v>
      </c>
      <c r="AB21" s="5" t="s">
        <v>1957</v>
      </c>
      <c r="AC21" s="5" t="s">
        <v>29</v>
      </c>
      <c r="AD21" s="5" t="s">
        <v>21</v>
      </c>
      <c r="AE21" s="5" t="s">
        <v>15</v>
      </c>
    </row>
    <row r="22" spans="1:31" x14ac:dyDescent="0.2">
      <c r="A22" s="1">
        <v>18968</v>
      </c>
      <c r="B22">
        <v>205.12601000000001</v>
      </c>
      <c r="C22">
        <v>801.33209199999999</v>
      </c>
      <c r="D22" s="18" t="s">
        <v>1828</v>
      </c>
      <c r="E22" s="13" t="s">
        <v>1829</v>
      </c>
      <c r="F22" s="13" t="s">
        <v>1829</v>
      </c>
      <c r="G22" s="16" t="s">
        <v>1829</v>
      </c>
      <c r="H22" s="18" t="s">
        <v>15</v>
      </c>
      <c r="I22" s="21" t="s">
        <v>2105</v>
      </c>
      <c r="J22" s="15" t="s">
        <v>15</v>
      </c>
      <c r="K22" s="43" t="s">
        <v>32</v>
      </c>
      <c r="L22" s="40" t="str">
        <f>IF(Table2[[#This Row],[CF_superclass_score]]&gt;0.45,Table2[[#This Row],[CF_superclass]],"NA")</f>
        <v>NA</v>
      </c>
      <c r="M22" s="16" t="str">
        <f>IF(Table2[[#This Row],[GNPS (NAP) Superclass (&gt;0.45)]]="NA",Table2[[#This Row],[Superclass]],Table2[[#This Row],[GNPS (NAP) Superclass (&gt;0.45)]])</f>
        <v>Lipids and lipid-like molecules</v>
      </c>
      <c r="N22">
        <v>11</v>
      </c>
      <c r="O22">
        <v>8</v>
      </c>
      <c r="P22" t="s">
        <v>5</v>
      </c>
      <c r="Q22" s="2">
        <v>0.90697674418604601</v>
      </c>
      <c r="R22" t="s">
        <v>15</v>
      </c>
      <c r="S22" s="2">
        <v>0.44292926585751002</v>
      </c>
      <c r="T22" t="s">
        <v>22</v>
      </c>
      <c r="U22" s="2">
        <v>0.26778587541893301</v>
      </c>
      <c r="V22" t="s">
        <v>30</v>
      </c>
      <c r="W22" s="2">
        <v>0.26705913123288699</v>
      </c>
      <c r="X22" t="str">
        <f>IF(Table2[[#This Row],[CF_class_score]]&gt;0.5,Table2[[#This Row],[CF_class]],Table2[[#This Row],[CF_superclass]])</f>
        <v>Lipids and lipid-like molecules</v>
      </c>
      <c r="Y22" s="5" t="s">
        <v>2000</v>
      </c>
      <c r="Z22" s="5" t="s">
        <v>1845</v>
      </c>
      <c r="AA22" s="5" t="s">
        <v>1868</v>
      </c>
      <c r="AB22" s="5" t="s">
        <v>1868</v>
      </c>
      <c r="AC22" s="5" t="s">
        <v>29</v>
      </c>
      <c r="AD22" s="5" t="s">
        <v>21</v>
      </c>
      <c r="AE22" s="5" t="s">
        <v>15</v>
      </c>
    </row>
    <row r="23" spans="1:31" x14ac:dyDescent="0.2">
      <c r="A23" s="1">
        <v>18969</v>
      </c>
      <c r="B23">
        <v>205.12100000000001</v>
      </c>
      <c r="C23">
        <v>772.100281</v>
      </c>
      <c r="D23" s="18" t="s">
        <v>1828</v>
      </c>
      <c r="E23" s="13" t="s">
        <v>1829</v>
      </c>
      <c r="F23" s="13" t="s">
        <v>1829</v>
      </c>
      <c r="G23" s="16" t="s">
        <v>1828</v>
      </c>
      <c r="H23" s="18" t="s">
        <v>2105</v>
      </c>
      <c r="I23" s="21" t="s">
        <v>2105</v>
      </c>
      <c r="J23" s="15" t="s">
        <v>2105</v>
      </c>
      <c r="K23" s="43" t="s">
        <v>32</v>
      </c>
      <c r="L23" s="40" t="str">
        <f>IF(Table2[[#This Row],[CF_superclass_score]]&gt;0.45,Table2[[#This Row],[CF_superclass]],"NA")</f>
        <v>NA</v>
      </c>
      <c r="M23" s="16" t="str">
        <f>IF(Table2[[#This Row],[GNPS (NAP) Superclass (&gt;0.45)]]="NA",Table2[[#This Row],[Superclass]],Table2[[#This Row],[GNPS (NAP) Superclass (&gt;0.45)]])</f>
        <v>Benzenoids</v>
      </c>
      <c r="N23">
        <v>20</v>
      </c>
      <c r="O23">
        <v>8</v>
      </c>
      <c r="P23" t="s">
        <v>5</v>
      </c>
      <c r="Q23" s="2">
        <v>0.90697674418604601</v>
      </c>
      <c r="R23" t="s">
        <v>15</v>
      </c>
      <c r="S23" s="2">
        <v>0.44292926585751002</v>
      </c>
      <c r="T23" t="s">
        <v>22</v>
      </c>
      <c r="U23" s="2">
        <v>0.26778587541893301</v>
      </c>
      <c r="V23" t="s">
        <v>30</v>
      </c>
      <c r="W23" s="2">
        <v>0.26705913123288699</v>
      </c>
      <c r="X23" t="str">
        <f>IF(Table2[[#This Row],[CF_class_score]]&gt;0.5,Table2[[#This Row],[CF_class]],Table2[[#This Row],[CF_superclass]])</f>
        <v>Lipids and lipid-like molecules</v>
      </c>
      <c r="Y23" s="5" t="s">
        <v>2018</v>
      </c>
      <c r="Z23" s="5" t="s">
        <v>1845</v>
      </c>
      <c r="AA23" s="5" t="s">
        <v>23</v>
      </c>
      <c r="AB23" s="5"/>
      <c r="AC23" s="5"/>
      <c r="AD23" s="5" t="s">
        <v>23</v>
      </c>
      <c r="AE23" s="5" t="s">
        <v>16</v>
      </c>
    </row>
    <row r="24" spans="1:31" x14ac:dyDescent="0.2">
      <c r="A24" s="1">
        <v>18970</v>
      </c>
      <c r="B24">
        <v>205.11699999999999</v>
      </c>
      <c r="C24">
        <v>786.11065699999995</v>
      </c>
      <c r="D24" s="18" t="s">
        <v>1828</v>
      </c>
      <c r="E24" s="13" t="s">
        <v>1829</v>
      </c>
      <c r="F24" s="13" t="s">
        <v>1829</v>
      </c>
      <c r="G24" s="16" t="s">
        <v>1829</v>
      </c>
      <c r="H24" s="18" t="s">
        <v>15</v>
      </c>
      <c r="I24" s="21" t="s">
        <v>2105</v>
      </c>
      <c r="J24" s="15" t="s">
        <v>15</v>
      </c>
      <c r="K24" s="43" t="s">
        <v>32</v>
      </c>
      <c r="L24" s="40" t="str">
        <f>IF(Table2[[#This Row],[CF_superclass_score]]&gt;0.45,Table2[[#This Row],[CF_superclass]],"NA")</f>
        <v>NA</v>
      </c>
      <c r="M24" s="16" t="str">
        <f>IF(Table2[[#This Row],[GNPS (NAP) Superclass (&gt;0.45)]]="NA",Table2[[#This Row],[Superclass]],Table2[[#This Row],[GNPS (NAP) Superclass (&gt;0.45)]])</f>
        <v>Lipids and lipid-like molecules</v>
      </c>
      <c r="N24">
        <v>12</v>
      </c>
      <c r="O24">
        <v>8</v>
      </c>
      <c r="P24" t="s">
        <v>5</v>
      </c>
      <c r="Q24" s="2">
        <v>0.90697674418604601</v>
      </c>
      <c r="R24" t="s">
        <v>15</v>
      </c>
      <c r="S24" s="2">
        <v>0.44292926585751002</v>
      </c>
      <c r="T24" t="s">
        <v>22</v>
      </c>
      <c r="U24" s="2">
        <v>0.26778587541893301</v>
      </c>
      <c r="V24" t="s">
        <v>30</v>
      </c>
      <c r="W24" s="2">
        <v>0.26705913123288699</v>
      </c>
      <c r="X24" t="str">
        <f>IF(Table2[[#This Row],[CF_class_score]]&gt;0.5,Table2[[#This Row],[CF_class]],Table2[[#This Row],[CF_superclass]])</f>
        <v>Lipids and lipid-like molecules</v>
      </c>
      <c r="Y24" s="5" t="s">
        <v>1867</v>
      </c>
      <c r="Z24" s="5" t="s">
        <v>1845</v>
      </c>
      <c r="AA24" s="5" t="s">
        <v>1868</v>
      </c>
      <c r="AB24" s="5" t="s">
        <v>1868</v>
      </c>
      <c r="AC24" s="5" t="s">
        <v>29</v>
      </c>
      <c r="AD24" s="5" t="s">
        <v>21</v>
      </c>
      <c r="AE24" s="5" t="s">
        <v>15</v>
      </c>
    </row>
    <row r="25" spans="1:31" x14ac:dyDescent="0.2">
      <c r="A25" s="1">
        <v>18972</v>
      </c>
      <c r="B25">
        <v>205.12601000000001</v>
      </c>
      <c r="C25">
        <v>690.44219999999996</v>
      </c>
      <c r="D25" s="18" t="s">
        <v>1828</v>
      </c>
      <c r="E25" s="13" t="s">
        <v>1829</v>
      </c>
      <c r="F25" s="13" t="s">
        <v>1829</v>
      </c>
      <c r="G25" s="16" t="s">
        <v>1829</v>
      </c>
      <c r="H25" s="18" t="s">
        <v>15</v>
      </c>
      <c r="I25" s="21" t="s">
        <v>2105</v>
      </c>
      <c r="J25" s="15" t="s">
        <v>15</v>
      </c>
      <c r="K25" s="43" t="s">
        <v>32</v>
      </c>
      <c r="L25" s="40" t="str">
        <f>IF(Table2[[#This Row],[CF_superclass_score]]&gt;0.45,Table2[[#This Row],[CF_superclass]],"NA")</f>
        <v>NA</v>
      </c>
      <c r="M25" s="16" t="str">
        <f>IF(Table2[[#This Row],[GNPS (NAP) Superclass (&gt;0.45)]]="NA",Table2[[#This Row],[Superclass]],Table2[[#This Row],[GNPS (NAP) Superclass (&gt;0.45)]])</f>
        <v>Lipids and lipid-like molecules</v>
      </c>
      <c r="N25">
        <v>24</v>
      </c>
      <c r="O25">
        <v>8</v>
      </c>
      <c r="P25" t="s">
        <v>5</v>
      </c>
      <c r="Q25" s="2">
        <v>0.90697674418604601</v>
      </c>
      <c r="R25" t="s">
        <v>15</v>
      </c>
      <c r="S25" s="2">
        <v>0.44292926585751002</v>
      </c>
      <c r="T25" t="s">
        <v>22</v>
      </c>
      <c r="U25" s="2">
        <v>0.26778587541893301</v>
      </c>
      <c r="V25" t="s">
        <v>30</v>
      </c>
      <c r="W25" s="2">
        <v>0.26705913123288699</v>
      </c>
      <c r="X25" t="str">
        <f>IF(Table2[[#This Row],[CF_class_score]]&gt;0.5,Table2[[#This Row],[CF_class]],Table2[[#This Row],[CF_superclass]])</f>
        <v>Lipids and lipid-like molecules</v>
      </c>
      <c r="Y25" s="5" t="s">
        <v>2000</v>
      </c>
      <c r="Z25" s="5" t="s">
        <v>1845</v>
      </c>
      <c r="AA25" s="5" t="s">
        <v>1868</v>
      </c>
      <c r="AB25" s="5" t="s">
        <v>1868</v>
      </c>
      <c r="AC25" s="5" t="s">
        <v>29</v>
      </c>
      <c r="AD25" s="5" t="s">
        <v>21</v>
      </c>
      <c r="AE25" s="5" t="s">
        <v>15</v>
      </c>
    </row>
    <row r="26" spans="1:31" x14ac:dyDescent="0.2">
      <c r="A26" s="1">
        <v>18974</v>
      </c>
      <c r="B26">
        <v>205.10300000000001</v>
      </c>
      <c r="C26">
        <v>682.72790499999996</v>
      </c>
      <c r="D26" s="18" t="s">
        <v>1828</v>
      </c>
      <c r="E26" s="13" t="s">
        <v>1829</v>
      </c>
      <c r="F26" s="13" t="s">
        <v>1829</v>
      </c>
      <c r="G26" s="16" t="s">
        <v>1829</v>
      </c>
      <c r="H26" s="18" t="s">
        <v>15</v>
      </c>
      <c r="I26" s="21" t="s">
        <v>2105</v>
      </c>
      <c r="J26" s="15" t="s">
        <v>15</v>
      </c>
      <c r="K26" s="43" t="s">
        <v>32</v>
      </c>
      <c r="L26" s="40" t="str">
        <f>IF(Table2[[#This Row],[CF_superclass_score]]&gt;0.45,Table2[[#This Row],[CF_superclass]],"NA")</f>
        <v>NA</v>
      </c>
      <c r="M26" s="16" t="str">
        <f>IF(Table2[[#This Row],[GNPS (NAP) Superclass (&gt;0.45)]]="NA",Table2[[#This Row],[Superclass]],Table2[[#This Row],[GNPS (NAP) Superclass (&gt;0.45)]])</f>
        <v>Lipids and lipid-like molecules</v>
      </c>
      <c r="N26">
        <v>2</v>
      </c>
      <c r="O26">
        <v>8</v>
      </c>
      <c r="P26" t="s">
        <v>5</v>
      </c>
      <c r="Q26" s="2">
        <v>0.90697674418604601</v>
      </c>
      <c r="R26" t="s">
        <v>15</v>
      </c>
      <c r="S26" s="2">
        <v>0.44292926585751002</v>
      </c>
      <c r="T26" t="s">
        <v>22</v>
      </c>
      <c r="U26" s="2">
        <v>0.26778587541893301</v>
      </c>
      <c r="V26" t="s">
        <v>30</v>
      </c>
      <c r="W26" s="2">
        <v>0.26705913123288699</v>
      </c>
      <c r="X26" t="str">
        <f>IF(Table2[[#This Row],[CF_class_score]]&gt;0.5,Table2[[#This Row],[CF_class]],Table2[[#This Row],[CF_superclass]])</f>
        <v>Lipids and lipid-like molecules</v>
      </c>
      <c r="Y26" s="5" t="s">
        <v>1956</v>
      </c>
      <c r="Z26" s="5" t="s">
        <v>1845</v>
      </c>
      <c r="AA26" s="5" t="s">
        <v>1957</v>
      </c>
      <c r="AB26" s="5" t="s">
        <v>1957</v>
      </c>
      <c r="AC26" s="5" t="s">
        <v>29</v>
      </c>
      <c r="AD26" s="5" t="s">
        <v>21</v>
      </c>
      <c r="AE26" s="5" t="s">
        <v>15</v>
      </c>
    </row>
    <row r="27" spans="1:31" x14ac:dyDescent="0.2">
      <c r="A27" s="1">
        <v>18975</v>
      </c>
      <c r="B27">
        <v>205.11600000000001</v>
      </c>
      <c r="C27">
        <v>687.560608</v>
      </c>
      <c r="D27" s="18" t="s">
        <v>1828</v>
      </c>
      <c r="E27" s="13" t="s">
        <v>1829</v>
      </c>
      <c r="F27" s="13" t="s">
        <v>1829</v>
      </c>
      <c r="G27" s="16" t="s">
        <v>1828</v>
      </c>
      <c r="H27" s="18" t="s">
        <v>2105</v>
      </c>
      <c r="I27" s="21" t="s">
        <v>2105</v>
      </c>
      <c r="J27" s="15" t="s">
        <v>2105</v>
      </c>
      <c r="K27" s="43" t="s">
        <v>32</v>
      </c>
      <c r="L27" s="40" t="str">
        <f>IF(Table2[[#This Row],[CF_superclass_score]]&gt;0.45,Table2[[#This Row],[CF_superclass]],"NA")</f>
        <v>NA</v>
      </c>
      <c r="M27" s="16" t="str">
        <f>IF(Table2[[#This Row],[GNPS (NAP) Superclass (&gt;0.45)]]="NA",Table2[[#This Row],[Superclass]],Table2[[#This Row],[GNPS (NAP) Superclass (&gt;0.45)]])</f>
        <v>Organoheterocyclic compounds</v>
      </c>
      <c r="N27">
        <v>17</v>
      </c>
      <c r="O27">
        <v>8</v>
      </c>
      <c r="P27" t="s">
        <v>5</v>
      </c>
      <c r="Q27" s="2">
        <v>0.90697674418604601</v>
      </c>
      <c r="R27" t="s">
        <v>15</v>
      </c>
      <c r="S27" s="2">
        <v>0.44292926585751002</v>
      </c>
      <c r="T27" t="s">
        <v>22</v>
      </c>
      <c r="U27" s="2">
        <v>0.26778587541893301</v>
      </c>
      <c r="V27" t="s">
        <v>30</v>
      </c>
      <c r="W27" s="2">
        <v>0.26705913123288699</v>
      </c>
      <c r="X27" t="str">
        <f>IF(Table2[[#This Row],[CF_class_score]]&gt;0.5,Table2[[#This Row],[CF_class]],Table2[[#This Row],[CF_superclass]])</f>
        <v>Lipids and lipid-like molecules</v>
      </c>
      <c r="Y27" s="5" t="s">
        <v>1963</v>
      </c>
      <c r="Z27" s="5" t="s">
        <v>1845</v>
      </c>
      <c r="AA27" s="5" t="s">
        <v>1964</v>
      </c>
      <c r="AB27" s="5"/>
      <c r="AC27" s="5"/>
      <c r="AD27" s="5" t="s">
        <v>1964</v>
      </c>
      <c r="AE27" s="5" t="s">
        <v>17</v>
      </c>
    </row>
    <row r="28" spans="1:31" x14ac:dyDescent="0.2">
      <c r="A28" s="1">
        <v>18976</v>
      </c>
      <c r="B28">
        <v>205.13901000000001</v>
      </c>
      <c r="C28">
        <v>206.67451500000001</v>
      </c>
      <c r="D28" s="18" t="s">
        <v>1828</v>
      </c>
      <c r="E28" s="13" t="s">
        <v>1829</v>
      </c>
      <c r="F28" s="13" t="s">
        <v>1829</v>
      </c>
      <c r="G28" s="16" t="s">
        <v>1828</v>
      </c>
      <c r="H28" s="18" t="s">
        <v>2105</v>
      </c>
      <c r="I28" s="21" t="s">
        <v>2105</v>
      </c>
      <c r="J28" s="15" t="s">
        <v>2105</v>
      </c>
      <c r="K28" s="43" t="s">
        <v>32</v>
      </c>
      <c r="L28" s="40" t="str">
        <f>IF(Table2[[#This Row],[CF_superclass_score]]&gt;0.45,Table2[[#This Row],[CF_superclass]],"NA")</f>
        <v>NA</v>
      </c>
      <c r="M28" s="16" t="str">
        <f>IF(Table2[[#This Row],[GNPS (NAP) Superclass (&gt;0.45)]]="NA",Table2[[#This Row],[Superclass]],Table2[[#This Row],[GNPS (NAP) Superclass (&gt;0.45)]])</f>
        <v>Organic nitrogen compounds</v>
      </c>
      <c r="N28">
        <v>64</v>
      </c>
      <c r="O28">
        <v>8</v>
      </c>
      <c r="P28" t="s">
        <v>5</v>
      </c>
      <c r="Q28" s="2">
        <v>0.90697674418604601</v>
      </c>
      <c r="R28" t="s">
        <v>15</v>
      </c>
      <c r="S28" s="2">
        <v>0.44292926585751002</v>
      </c>
      <c r="T28" t="s">
        <v>22</v>
      </c>
      <c r="U28" s="2">
        <v>0.26778587541893301</v>
      </c>
      <c r="V28" t="s">
        <v>30</v>
      </c>
      <c r="W28" s="2">
        <v>0.26705913123288699</v>
      </c>
      <c r="X28" t="str">
        <f>IF(Table2[[#This Row],[CF_class_score]]&gt;0.5,Table2[[#This Row],[CF_class]],Table2[[#This Row],[CF_superclass]])</f>
        <v>Lipids and lipid-like molecules</v>
      </c>
      <c r="Y28" s="5" t="s">
        <v>1870</v>
      </c>
      <c r="Z28" s="5" t="s">
        <v>1845</v>
      </c>
      <c r="AA28" s="5" t="s">
        <v>2066</v>
      </c>
      <c r="AB28" s="5" t="s">
        <v>2066</v>
      </c>
      <c r="AC28" s="5" t="s">
        <v>2009</v>
      </c>
      <c r="AD28" s="5" t="s">
        <v>1948</v>
      </c>
      <c r="AE28" s="5" t="s">
        <v>1949</v>
      </c>
    </row>
    <row r="29" spans="1:31" x14ac:dyDescent="0.2">
      <c r="A29" s="1">
        <v>18977</v>
      </c>
      <c r="B29">
        <v>205.11</v>
      </c>
      <c r="C29">
        <v>862.23187299999995</v>
      </c>
      <c r="D29" s="18" t="s">
        <v>1828</v>
      </c>
      <c r="E29" s="13" t="s">
        <v>1829</v>
      </c>
      <c r="F29" s="13" t="s">
        <v>1829</v>
      </c>
      <c r="G29" s="16" t="s">
        <v>1829</v>
      </c>
      <c r="H29" s="18" t="s">
        <v>15</v>
      </c>
      <c r="I29" s="21" t="s">
        <v>2105</v>
      </c>
      <c r="J29" s="15" t="s">
        <v>15</v>
      </c>
      <c r="K29" s="43" t="s">
        <v>32</v>
      </c>
      <c r="L29" s="40" t="str">
        <f>IF(Table2[[#This Row],[CF_superclass_score]]&gt;0.45,Table2[[#This Row],[CF_superclass]],"NA")</f>
        <v>NA</v>
      </c>
      <c r="M29" s="16" t="str">
        <f>IF(Table2[[#This Row],[GNPS (NAP) Superclass (&gt;0.45)]]="NA",Table2[[#This Row],[Superclass]],Table2[[#This Row],[GNPS (NAP) Superclass (&gt;0.45)]])</f>
        <v>Lipids and lipid-like molecules</v>
      </c>
      <c r="N29">
        <v>22</v>
      </c>
      <c r="O29">
        <v>8</v>
      </c>
      <c r="P29" t="s">
        <v>5</v>
      </c>
      <c r="Q29" s="2">
        <v>0.90697674418604601</v>
      </c>
      <c r="R29" t="s">
        <v>15</v>
      </c>
      <c r="S29" s="2">
        <v>0.44292926585751002</v>
      </c>
      <c r="T29" t="s">
        <v>22</v>
      </c>
      <c r="U29" s="2">
        <v>0.26778587541893301</v>
      </c>
      <c r="V29" t="s">
        <v>30</v>
      </c>
      <c r="W29" s="2">
        <v>0.26705913123288699</v>
      </c>
      <c r="X29" t="str">
        <f>IF(Table2[[#This Row],[CF_class_score]]&gt;0.5,Table2[[#This Row],[CF_class]],Table2[[#This Row],[CF_superclass]])</f>
        <v>Lipids and lipid-like molecules</v>
      </c>
      <c r="Y29" s="5" t="s">
        <v>1921</v>
      </c>
      <c r="Z29" s="5" t="s">
        <v>1845</v>
      </c>
      <c r="AA29" s="5" t="s">
        <v>29</v>
      </c>
      <c r="AB29" s="5"/>
      <c r="AC29" s="5" t="s">
        <v>29</v>
      </c>
      <c r="AD29" s="5" t="s">
        <v>21</v>
      </c>
      <c r="AE29" s="5" t="s">
        <v>15</v>
      </c>
    </row>
    <row r="30" spans="1:31" x14ac:dyDescent="0.2">
      <c r="A30" s="1">
        <v>18978</v>
      </c>
      <c r="B30">
        <v>205.12398999999999</v>
      </c>
      <c r="C30">
        <v>655.07153300000004</v>
      </c>
      <c r="D30" s="18" t="s">
        <v>1828</v>
      </c>
      <c r="E30" s="13" t="s">
        <v>1829</v>
      </c>
      <c r="F30" s="13" t="s">
        <v>1829</v>
      </c>
      <c r="G30" s="16" t="s">
        <v>1828</v>
      </c>
      <c r="H30" s="18" t="s">
        <v>2105</v>
      </c>
      <c r="I30" s="21" t="s">
        <v>2105</v>
      </c>
      <c r="J30" s="15" t="s">
        <v>2105</v>
      </c>
      <c r="K30" s="43" t="s">
        <v>32</v>
      </c>
      <c r="L30" s="40" t="str">
        <f>IF(Table2[[#This Row],[CF_superclass_score]]&gt;0.45,Table2[[#This Row],[CF_superclass]],"NA")</f>
        <v>NA</v>
      </c>
      <c r="M30" s="16" t="str">
        <f>IF(Table2[[#This Row],[GNPS (NAP) Superclass (&gt;0.45)]]="NA",Table2[[#This Row],[Superclass]],Table2[[#This Row],[GNPS (NAP) Superclass (&gt;0.45)]])</f>
        <v>Organic acids and derivatives</v>
      </c>
      <c r="N30">
        <v>20</v>
      </c>
      <c r="O30">
        <v>8</v>
      </c>
      <c r="P30" t="s">
        <v>5</v>
      </c>
      <c r="Q30" s="2">
        <v>0.90697674418604601</v>
      </c>
      <c r="R30" t="s">
        <v>15</v>
      </c>
      <c r="S30" s="2">
        <v>0.44292926585751002</v>
      </c>
      <c r="T30" t="s">
        <v>22</v>
      </c>
      <c r="U30" s="2">
        <v>0.26778587541893301</v>
      </c>
      <c r="V30" t="s">
        <v>30</v>
      </c>
      <c r="W30" s="2">
        <v>0.26705913123288699</v>
      </c>
      <c r="X30" t="str">
        <f>IF(Table2[[#This Row],[CF_class_score]]&gt;0.5,Table2[[#This Row],[CF_class]],Table2[[#This Row],[CF_superclass]])</f>
        <v>Lipids and lipid-like molecules</v>
      </c>
      <c r="Y30" s="5" t="s">
        <v>1994</v>
      </c>
      <c r="Z30" s="5" t="s">
        <v>1845</v>
      </c>
      <c r="AA30" s="5" t="s">
        <v>1859</v>
      </c>
      <c r="AB30" s="5" t="s">
        <v>1860</v>
      </c>
      <c r="AC30" s="5" t="s">
        <v>32</v>
      </c>
      <c r="AD30" s="5" t="s">
        <v>26</v>
      </c>
      <c r="AE30" s="5" t="s">
        <v>18</v>
      </c>
    </row>
    <row r="31" spans="1:31" x14ac:dyDescent="0.2">
      <c r="A31" s="1">
        <v>18979</v>
      </c>
      <c r="B31">
        <v>205.12199000000001</v>
      </c>
      <c r="C31">
        <v>665.67163100000005</v>
      </c>
      <c r="D31" s="18" t="s">
        <v>1828</v>
      </c>
      <c r="E31" s="13" t="s">
        <v>1829</v>
      </c>
      <c r="F31" s="13" t="s">
        <v>1829</v>
      </c>
      <c r="G31" s="16" t="s">
        <v>1828</v>
      </c>
      <c r="H31" s="18" t="s">
        <v>2105</v>
      </c>
      <c r="I31" s="21" t="s">
        <v>2105</v>
      </c>
      <c r="J31" s="15" t="s">
        <v>2105</v>
      </c>
      <c r="K31" s="43" t="s">
        <v>32</v>
      </c>
      <c r="L31" s="40" t="str">
        <f>IF(Table2[[#This Row],[CF_superclass_score]]&gt;0.45,Table2[[#This Row],[CF_superclass]],"NA")</f>
        <v>NA</v>
      </c>
      <c r="M31" s="16" t="str">
        <f>IF(Table2[[#This Row],[GNPS (NAP) Superclass (&gt;0.45)]]="NA",Table2[[#This Row],[Superclass]],Table2[[#This Row],[GNPS (NAP) Superclass (&gt;0.45)]])</f>
        <v>Benzenoids</v>
      </c>
      <c r="N31">
        <v>17</v>
      </c>
      <c r="O31">
        <v>8</v>
      </c>
      <c r="P31" t="s">
        <v>5</v>
      </c>
      <c r="Q31" s="2">
        <v>0.90697674418604601</v>
      </c>
      <c r="R31" t="s">
        <v>15</v>
      </c>
      <c r="S31" s="2">
        <v>0.44292926585751002</v>
      </c>
      <c r="T31" t="s">
        <v>22</v>
      </c>
      <c r="U31" s="2">
        <v>0.26778587541893301</v>
      </c>
      <c r="V31" t="s">
        <v>30</v>
      </c>
      <c r="W31" s="2">
        <v>0.26705913123288699</v>
      </c>
      <c r="X31" t="str">
        <f>IF(Table2[[#This Row],[CF_class_score]]&gt;0.5,Table2[[#This Row],[CF_class]],Table2[[#This Row],[CF_superclass]])</f>
        <v>Lipids and lipid-like molecules</v>
      </c>
      <c r="Y31" s="5" t="s">
        <v>1943</v>
      </c>
      <c r="Z31" s="5" t="s">
        <v>1845</v>
      </c>
      <c r="AA31" s="5" t="s">
        <v>23</v>
      </c>
      <c r="AB31" s="5"/>
      <c r="AC31" s="5"/>
      <c r="AD31" s="5" t="s">
        <v>23</v>
      </c>
      <c r="AE31" s="5" t="s">
        <v>16</v>
      </c>
    </row>
    <row r="32" spans="1:31" x14ac:dyDescent="0.2">
      <c r="A32" s="1">
        <v>18980</v>
      </c>
      <c r="B32">
        <v>205.136</v>
      </c>
      <c r="C32">
        <v>649.01257299999997</v>
      </c>
      <c r="D32" s="18" t="s">
        <v>1828</v>
      </c>
      <c r="E32" s="13" t="s">
        <v>1829</v>
      </c>
      <c r="F32" s="13" t="s">
        <v>1829</v>
      </c>
      <c r="G32" s="16" t="s">
        <v>1828</v>
      </c>
      <c r="H32" s="18" t="s">
        <v>2105</v>
      </c>
      <c r="I32" s="21" t="s">
        <v>2105</v>
      </c>
      <c r="J32" s="15" t="s">
        <v>2105</v>
      </c>
      <c r="K32" s="43" t="s">
        <v>32</v>
      </c>
      <c r="L32" s="40" t="str">
        <f>IF(Table2[[#This Row],[CF_superclass_score]]&gt;0.45,Table2[[#This Row],[CF_superclass]],"NA")</f>
        <v>NA</v>
      </c>
      <c r="M32" s="16" t="str">
        <f>IF(Table2[[#This Row],[GNPS (NAP) Superclass (&gt;0.45)]]="NA",Table2[[#This Row],[Superclass]],Table2[[#This Row],[GNPS (NAP) Superclass (&gt;0.45)]])</f>
        <v>Organic acids and derivatives</v>
      </c>
      <c r="N32">
        <v>19</v>
      </c>
      <c r="O32">
        <v>8</v>
      </c>
      <c r="P32" t="s">
        <v>5</v>
      </c>
      <c r="Q32" s="2">
        <v>0.90697674418604601</v>
      </c>
      <c r="R32" t="s">
        <v>15</v>
      </c>
      <c r="S32" s="2">
        <v>0.44292926585751002</v>
      </c>
      <c r="T32" t="s">
        <v>22</v>
      </c>
      <c r="U32" s="2">
        <v>0.26778587541893301</v>
      </c>
      <c r="V32" t="s">
        <v>30</v>
      </c>
      <c r="W32" s="2">
        <v>0.26705913123288699</v>
      </c>
      <c r="X32" t="str">
        <f>IF(Table2[[#This Row],[CF_class_score]]&gt;0.5,Table2[[#This Row],[CF_class]],Table2[[#This Row],[CF_superclass]])</f>
        <v>Lipids and lipid-like molecules</v>
      </c>
      <c r="Y32" s="5" t="s">
        <v>2094</v>
      </c>
      <c r="Z32" s="5" t="s">
        <v>1880</v>
      </c>
      <c r="AA32" s="5" t="s">
        <v>1859</v>
      </c>
      <c r="AB32" s="5" t="s">
        <v>1860</v>
      </c>
      <c r="AC32" s="5" t="s">
        <v>32</v>
      </c>
      <c r="AD32" s="5" t="s">
        <v>26</v>
      </c>
      <c r="AE32" s="5" t="s">
        <v>18</v>
      </c>
    </row>
    <row r="33" spans="1:31" x14ac:dyDescent="0.2">
      <c r="A33" s="1">
        <v>18989</v>
      </c>
      <c r="B33">
        <v>205.095</v>
      </c>
      <c r="C33">
        <v>620.378784</v>
      </c>
      <c r="D33" s="18" t="s">
        <v>1828</v>
      </c>
      <c r="E33" s="13" t="s">
        <v>1829</v>
      </c>
      <c r="F33" s="13" t="s">
        <v>1829</v>
      </c>
      <c r="G33" s="16" t="s">
        <v>1828</v>
      </c>
      <c r="H33" s="18" t="s">
        <v>2105</v>
      </c>
      <c r="I33" s="21" t="s">
        <v>2105</v>
      </c>
      <c r="J33" s="15" t="s">
        <v>2105</v>
      </c>
      <c r="K33" s="43" t="s">
        <v>32</v>
      </c>
      <c r="L33" s="40" t="str">
        <f>IF(Table2[[#This Row],[CF_superclass_score]]&gt;0.45,Table2[[#This Row],[CF_superclass]],"NA")</f>
        <v>NA</v>
      </c>
      <c r="M33" s="16" t="str">
        <f>IF(Table2[[#This Row],[GNPS (NAP) Superclass (&gt;0.45)]]="NA",Table2[[#This Row],[Superclass]],Table2[[#This Row],[GNPS (NAP) Superclass (&gt;0.45)]])</f>
        <v>Organic acids and derivatives</v>
      </c>
      <c r="N33">
        <v>4</v>
      </c>
      <c r="O33">
        <v>8</v>
      </c>
      <c r="P33" t="s">
        <v>5</v>
      </c>
      <c r="Q33" s="2">
        <v>0.90697674418604601</v>
      </c>
      <c r="R33" t="s">
        <v>15</v>
      </c>
      <c r="S33" s="2">
        <v>0.44292926585751002</v>
      </c>
      <c r="T33" t="s">
        <v>22</v>
      </c>
      <c r="U33" s="2">
        <v>0.26778587541893301</v>
      </c>
      <c r="V33" t="s">
        <v>30</v>
      </c>
      <c r="W33" s="2">
        <v>0.26705913123288699</v>
      </c>
      <c r="X33" t="str">
        <f>IF(Table2[[#This Row],[CF_class_score]]&gt;0.5,Table2[[#This Row],[CF_class]],Table2[[#This Row],[CF_superclass]])</f>
        <v>Lipids and lipid-like molecules</v>
      </c>
      <c r="Y33" s="5" t="s">
        <v>1946</v>
      </c>
      <c r="Z33" s="5" t="s">
        <v>1845</v>
      </c>
      <c r="AA33" s="5" t="s">
        <v>1859</v>
      </c>
      <c r="AB33" s="5" t="s">
        <v>1860</v>
      </c>
      <c r="AC33" s="5" t="s">
        <v>32</v>
      </c>
      <c r="AD33" s="5" t="s">
        <v>26</v>
      </c>
      <c r="AE33" s="5" t="s">
        <v>18</v>
      </c>
    </row>
    <row r="34" spans="1:31" x14ac:dyDescent="0.2">
      <c r="A34" s="1">
        <v>18991</v>
      </c>
      <c r="B34">
        <v>205.13200000000001</v>
      </c>
      <c r="C34">
        <v>1713.612427</v>
      </c>
      <c r="D34" s="18" t="s">
        <v>1828</v>
      </c>
      <c r="E34" s="13" t="s">
        <v>1829</v>
      </c>
      <c r="F34" s="13" t="s">
        <v>1828</v>
      </c>
      <c r="G34" s="16" t="s">
        <v>1828</v>
      </c>
      <c r="H34" s="18" t="s">
        <v>2105</v>
      </c>
      <c r="I34" s="21" t="s">
        <v>2105</v>
      </c>
      <c r="J34" s="15" t="s">
        <v>2105</v>
      </c>
      <c r="K34" s="43" t="s">
        <v>32</v>
      </c>
      <c r="L34" s="40" t="str">
        <f>IF(Table2[[#This Row],[CF_superclass_score]]&gt;0.45,Table2[[#This Row],[CF_superclass]],"NA")</f>
        <v>NA</v>
      </c>
      <c r="M34" s="16" t="str">
        <f>IF(Table2[[#This Row],[GNPS (NAP) Superclass (&gt;0.45)]]="NA",Table2[[#This Row],[Superclass]],Table2[[#This Row],[GNPS (NAP) Superclass (&gt;0.45)]])</f>
        <v>NA</v>
      </c>
      <c r="N34">
        <v>71</v>
      </c>
      <c r="O34">
        <v>8</v>
      </c>
      <c r="P34" t="s">
        <v>5</v>
      </c>
      <c r="Q34" s="2">
        <v>0.90697674418604601</v>
      </c>
      <c r="R34" t="s">
        <v>15</v>
      </c>
      <c r="S34" s="2">
        <v>0.44292926585751002</v>
      </c>
      <c r="T34" t="s">
        <v>22</v>
      </c>
      <c r="U34" s="2">
        <v>0.26778587541893301</v>
      </c>
      <c r="V34" t="s">
        <v>30</v>
      </c>
      <c r="W34" s="2">
        <v>0.26705913123288699</v>
      </c>
      <c r="X34" t="str">
        <f>IF(Table2[[#This Row],[CF_class_score]]&gt;0.5,Table2[[#This Row],[CF_class]],Table2[[#This Row],[CF_superclass]])</f>
        <v>Lipids and lipid-like molecules</v>
      </c>
      <c r="Y34" s="5" t="s">
        <v>2105</v>
      </c>
      <c r="Z34" s="5" t="s">
        <v>2105</v>
      </c>
      <c r="AA34" s="5" t="s">
        <v>2105</v>
      </c>
      <c r="AB34" s="5" t="s">
        <v>2105</v>
      </c>
      <c r="AC34" s="5" t="s">
        <v>2105</v>
      </c>
      <c r="AD34" s="5" t="s">
        <v>2105</v>
      </c>
      <c r="AE34" s="5" t="s">
        <v>2105</v>
      </c>
    </row>
    <row r="35" spans="1:31" x14ac:dyDescent="0.2">
      <c r="A35" s="1">
        <v>18997</v>
      </c>
      <c r="B35">
        <v>205.10300000000001</v>
      </c>
      <c r="C35">
        <v>741.02423099999999</v>
      </c>
      <c r="D35" s="18" t="s">
        <v>1828</v>
      </c>
      <c r="E35" s="13" t="s">
        <v>1829</v>
      </c>
      <c r="F35" s="13" t="s">
        <v>1829</v>
      </c>
      <c r="G35" s="16" t="s">
        <v>1829</v>
      </c>
      <c r="H35" s="18" t="s">
        <v>15</v>
      </c>
      <c r="I35" s="21" t="s">
        <v>2105</v>
      </c>
      <c r="J35" s="15" t="s">
        <v>15</v>
      </c>
      <c r="K35" s="43" t="s">
        <v>32</v>
      </c>
      <c r="L35" s="40" t="str">
        <f>IF(Table2[[#This Row],[CF_superclass_score]]&gt;0.45,Table2[[#This Row],[CF_superclass]],"NA")</f>
        <v>NA</v>
      </c>
      <c r="M35" s="16" t="str">
        <f>IF(Table2[[#This Row],[GNPS (NAP) Superclass (&gt;0.45)]]="NA",Table2[[#This Row],[Superclass]],Table2[[#This Row],[GNPS (NAP) Superclass (&gt;0.45)]])</f>
        <v>Lipids and lipid-like molecules</v>
      </c>
      <c r="N35">
        <v>5</v>
      </c>
      <c r="O35">
        <v>8</v>
      </c>
      <c r="P35" t="s">
        <v>5</v>
      </c>
      <c r="Q35" s="2">
        <v>0.90697674418604601</v>
      </c>
      <c r="R35" t="s">
        <v>15</v>
      </c>
      <c r="S35" s="2">
        <v>0.44292926585751002</v>
      </c>
      <c r="T35" t="s">
        <v>22</v>
      </c>
      <c r="U35" s="2">
        <v>0.26778587541893301</v>
      </c>
      <c r="V35" t="s">
        <v>30</v>
      </c>
      <c r="W35" s="2">
        <v>0.26705913123288699</v>
      </c>
      <c r="X35" t="str">
        <f>IF(Table2[[#This Row],[CF_class_score]]&gt;0.5,Table2[[#This Row],[CF_class]],Table2[[#This Row],[CF_superclass]])</f>
        <v>Lipids and lipid-like molecules</v>
      </c>
      <c r="Y35" s="5" t="s">
        <v>1956</v>
      </c>
      <c r="Z35" s="5" t="s">
        <v>1845</v>
      </c>
      <c r="AA35" s="5" t="s">
        <v>1957</v>
      </c>
      <c r="AB35" s="5" t="s">
        <v>1957</v>
      </c>
      <c r="AC35" s="5" t="s">
        <v>29</v>
      </c>
      <c r="AD35" s="5" t="s">
        <v>21</v>
      </c>
      <c r="AE35" s="5" t="s">
        <v>15</v>
      </c>
    </row>
    <row r="36" spans="1:31" x14ac:dyDescent="0.2">
      <c r="A36" s="1">
        <v>19007</v>
      </c>
      <c r="B36">
        <v>205.11199999999999</v>
      </c>
      <c r="C36">
        <v>867.52777100000003</v>
      </c>
      <c r="D36" s="18" t="s">
        <v>1828</v>
      </c>
      <c r="E36" s="13" t="s">
        <v>1829</v>
      </c>
      <c r="F36" s="13" t="s">
        <v>1829</v>
      </c>
      <c r="G36" s="16" t="s">
        <v>1828</v>
      </c>
      <c r="H36" s="18" t="s">
        <v>2105</v>
      </c>
      <c r="I36" s="21" t="s">
        <v>2105</v>
      </c>
      <c r="J36" s="15" t="s">
        <v>2105</v>
      </c>
      <c r="K36" s="43" t="s">
        <v>32</v>
      </c>
      <c r="L36" s="40" t="str">
        <f>IF(Table2[[#This Row],[CF_superclass_score]]&gt;0.45,Table2[[#This Row],[CF_superclass]],"NA")</f>
        <v>NA</v>
      </c>
      <c r="M36" s="16" t="str">
        <f>IF(Table2[[#This Row],[GNPS (NAP) Superclass (&gt;0.45)]]="NA",Table2[[#This Row],[Superclass]],Table2[[#This Row],[GNPS (NAP) Superclass (&gt;0.45)]])</f>
        <v>Organoheterocyclic compounds</v>
      </c>
      <c r="N36">
        <v>2</v>
      </c>
      <c r="O36">
        <v>8</v>
      </c>
      <c r="P36" t="s">
        <v>5</v>
      </c>
      <c r="Q36" s="2">
        <v>0.90697674418604601</v>
      </c>
      <c r="R36" t="s">
        <v>15</v>
      </c>
      <c r="S36" s="2">
        <v>0.44292926585751002</v>
      </c>
      <c r="T36" t="s">
        <v>22</v>
      </c>
      <c r="U36" s="2">
        <v>0.26778587541893301</v>
      </c>
      <c r="V36" t="s">
        <v>30</v>
      </c>
      <c r="W36" s="2">
        <v>0.26705913123288699</v>
      </c>
      <c r="X36" t="str">
        <f>IF(Table2[[#This Row],[CF_class_score]]&gt;0.5,Table2[[#This Row],[CF_class]],Table2[[#This Row],[CF_superclass]])</f>
        <v>Lipids and lipid-like molecules</v>
      </c>
      <c r="Y36" s="5" t="s">
        <v>2021</v>
      </c>
      <c r="Z36" s="5" t="s">
        <v>1845</v>
      </c>
      <c r="AA36" s="5" t="s">
        <v>1873</v>
      </c>
      <c r="AB36" s="5"/>
      <c r="AC36" s="5"/>
      <c r="AD36" s="5" t="s">
        <v>1873</v>
      </c>
      <c r="AE36" s="5" t="s">
        <v>17</v>
      </c>
    </row>
    <row r="37" spans="1:31" x14ac:dyDescent="0.2">
      <c r="A37" s="1">
        <v>19015</v>
      </c>
      <c r="B37">
        <v>205.13</v>
      </c>
      <c r="C37">
        <v>481.81051600000001</v>
      </c>
      <c r="D37" s="18" t="s">
        <v>1828</v>
      </c>
      <c r="E37" s="13" t="s">
        <v>1829</v>
      </c>
      <c r="F37" s="13" t="s">
        <v>1829</v>
      </c>
      <c r="G37" s="16" t="s">
        <v>1829</v>
      </c>
      <c r="H37" s="18" t="s">
        <v>15</v>
      </c>
      <c r="I37" s="21" t="s">
        <v>2105</v>
      </c>
      <c r="J37" s="15" t="s">
        <v>15</v>
      </c>
      <c r="K37" s="43" t="s">
        <v>32</v>
      </c>
      <c r="L37" s="40" t="str">
        <f>IF(Table2[[#This Row],[CF_superclass_score]]&gt;0.45,Table2[[#This Row],[CF_superclass]],"NA")</f>
        <v>NA</v>
      </c>
      <c r="M37" s="16" t="str">
        <f>IF(Table2[[#This Row],[GNPS (NAP) Superclass (&gt;0.45)]]="NA",Table2[[#This Row],[Superclass]],Table2[[#This Row],[GNPS (NAP) Superclass (&gt;0.45)]])</f>
        <v>Lipids and lipid-like molecules</v>
      </c>
      <c r="N37">
        <v>6</v>
      </c>
      <c r="O37">
        <v>8</v>
      </c>
      <c r="P37" t="s">
        <v>5</v>
      </c>
      <c r="Q37" s="2">
        <v>0.90697674418604601</v>
      </c>
      <c r="R37" t="s">
        <v>15</v>
      </c>
      <c r="S37" s="2">
        <v>0.44292926585751002</v>
      </c>
      <c r="T37" t="s">
        <v>22</v>
      </c>
      <c r="U37" s="2">
        <v>0.26778587541893301</v>
      </c>
      <c r="V37" t="s">
        <v>30</v>
      </c>
      <c r="W37" s="2">
        <v>0.26705913123288699</v>
      </c>
      <c r="X37" t="str">
        <f>IF(Table2[[#This Row],[CF_class_score]]&gt;0.5,Table2[[#This Row],[CF_class]],Table2[[#This Row],[CF_superclass]])</f>
        <v>Lipids and lipid-like molecules</v>
      </c>
      <c r="Y37" s="5" t="s">
        <v>1912</v>
      </c>
      <c r="Z37" s="5" t="s">
        <v>1845</v>
      </c>
      <c r="AA37" s="5" t="s">
        <v>29</v>
      </c>
      <c r="AB37" s="5"/>
      <c r="AC37" s="5" t="s">
        <v>29</v>
      </c>
      <c r="AD37" s="5" t="s">
        <v>21</v>
      </c>
      <c r="AE37" s="5" t="s">
        <v>15</v>
      </c>
    </row>
    <row r="38" spans="1:31" x14ac:dyDescent="0.2">
      <c r="A38" s="1">
        <v>19016</v>
      </c>
      <c r="B38">
        <v>205.12398999999999</v>
      </c>
      <c r="C38">
        <v>836.86419699999999</v>
      </c>
      <c r="D38" s="18" t="s">
        <v>1828</v>
      </c>
      <c r="E38" s="13" t="s">
        <v>1829</v>
      </c>
      <c r="F38" s="13" t="s">
        <v>1829</v>
      </c>
      <c r="G38" s="16" t="s">
        <v>1828</v>
      </c>
      <c r="H38" s="18" t="s">
        <v>2105</v>
      </c>
      <c r="I38" s="21" t="s">
        <v>2105</v>
      </c>
      <c r="J38" s="15" t="s">
        <v>2105</v>
      </c>
      <c r="K38" s="43" t="s">
        <v>32</v>
      </c>
      <c r="L38" s="40" t="str">
        <f>IF(Table2[[#This Row],[CF_superclass_score]]&gt;0.45,Table2[[#This Row],[CF_superclass]],"NA")</f>
        <v>NA</v>
      </c>
      <c r="M38" s="16" t="str">
        <f>IF(Table2[[#This Row],[GNPS (NAP) Superclass (&gt;0.45)]]="NA",Table2[[#This Row],[Superclass]],Table2[[#This Row],[GNPS (NAP) Superclass (&gt;0.45)]])</f>
        <v>Organic acids and derivatives</v>
      </c>
      <c r="N38">
        <v>3</v>
      </c>
      <c r="O38">
        <v>8</v>
      </c>
      <c r="P38" t="s">
        <v>5</v>
      </c>
      <c r="Q38" s="2">
        <v>0.90697674418604601</v>
      </c>
      <c r="R38" t="s">
        <v>15</v>
      </c>
      <c r="S38" s="2">
        <v>0.44292926585751002</v>
      </c>
      <c r="T38" t="s">
        <v>22</v>
      </c>
      <c r="U38" s="2">
        <v>0.26778587541893301</v>
      </c>
      <c r="V38" t="s">
        <v>30</v>
      </c>
      <c r="W38" s="2">
        <v>0.26705913123288699</v>
      </c>
      <c r="X38" t="str">
        <f>IF(Table2[[#This Row],[CF_class_score]]&gt;0.5,Table2[[#This Row],[CF_class]],Table2[[#This Row],[CF_superclass]])</f>
        <v>Lipids and lipid-like molecules</v>
      </c>
      <c r="Y38" s="5" t="s">
        <v>1994</v>
      </c>
      <c r="Z38" s="5" t="s">
        <v>1845</v>
      </c>
      <c r="AA38" s="5" t="s">
        <v>1998</v>
      </c>
      <c r="AB38" s="5" t="s">
        <v>1860</v>
      </c>
      <c r="AC38" s="5" t="s">
        <v>32</v>
      </c>
      <c r="AD38" s="5" t="s">
        <v>26</v>
      </c>
      <c r="AE38" s="5" t="s">
        <v>18</v>
      </c>
    </row>
    <row r="39" spans="1:31" x14ac:dyDescent="0.2">
      <c r="A39" s="1">
        <v>19017</v>
      </c>
      <c r="B39">
        <v>205.12199000000001</v>
      </c>
      <c r="C39">
        <v>654.43676800000003</v>
      </c>
      <c r="D39" s="18" t="s">
        <v>1828</v>
      </c>
      <c r="E39" s="13" t="s">
        <v>1829</v>
      </c>
      <c r="F39" s="13" t="s">
        <v>1829</v>
      </c>
      <c r="G39" s="16" t="s">
        <v>1828</v>
      </c>
      <c r="H39" s="18" t="s">
        <v>2105</v>
      </c>
      <c r="I39" s="21" t="s">
        <v>2105</v>
      </c>
      <c r="J39" s="15" t="s">
        <v>2105</v>
      </c>
      <c r="K39" s="43" t="s">
        <v>32</v>
      </c>
      <c r="L39" s="40" t="str">
        <f>IF(Table2[[#This Row],[CF_superclass_score]]&gt;0.45,Table2[[#This Row],[CF_superclass]],"NA")</f>
        <v>NA</v>
      </c>
      <c r="M39" s="16" t="str">
        <f>IF(Table2[[#This Row],[GNPS (NAP) Superclass (&gt;0.45)]]="NA",Table2[[#This Row],[Superclass]],Table2[[#This Row],[GNPS (NAP) Superclass (&gt;0.45)]])</f>
        <v>Benzenoids</v>
      </c>
      <c r="N39">
        <v>2</v>
      </c>
      <c r="O39">
        <v>8</v>
      </c>
      <c r="P39" t="s">
        <v>5</v>
      </c>
      <c r="Q39" s="2">
        <v>0.90697674418604601</v>
      </c>
      <c r="R39" t="s">
        <v>15</v>
      </c>
      <c r="S39" s="2">
        <v>0.44292926585751002</v>
      </c>
      <c r="T39" t="s">
        <v>22</v>
      </c>
      <c r="U39" s="2">
        <v>0.26778587541893301</v>
      </c>
      <c r="V39" t="s">
        <v>30</v>
      </c>
      <c r="W39" s="2">
        <v>0.26705913123288699</v>
      </c>
      <c r="X39" t="str">
        <f>IF(Table2[[#This Row],[CF_class_score]]&gt;0.5,Table2[[#This Row],[CF_class]],Table2[[#This Row],[CF_superclass]])</f>
        <v>Lipids and lipid-like molecules</v>
      </c>
      <c r="Y39" s="5" t="s">
        <v>1943</v>
      </c>
      <c r="Z39" s="5" t="s">
        <v>1845</v>
      </c>
      <c r="AA39" s="5" t="s">
        <v>23</v>
      </c>
      <c r="AB39" s="5"/>
      <c r="AC39" s="5"/>
      <c r="AD39" s="5" t="s">
        <v>23</v>
      </c>
      <c r="AE39" s="5" t="s">
        <v>16</v>
      </c>
    </row>
    <row r="40" spans="1:31" x14ac:dyDescent="0.2">
      <c r="A40" s="1">
        <v>19026</v>
      </c>
      <c r="B40">
        <v>205.13901000000001</v>
      </c>
      <c r="C40">
        <v>741.141479</v>
      </c>
      <c r="D40" s="18" t="s">
        <v>1828</v>
      </c>
      <c r="E40" s="13" t="s">
        <v>1829</v>
      </c>
      <c r="F40" s="13" t="s">
        <v>1829</v>
      </c>
      <c r="G40" s="16" t="s">
        <v>1828</v>
      </c>
      <c r="H40" s="18" t="s">
        <v>2105</v>
      </c>
      <c r="I40" s="21" t="s">
        <v>2105</v>
      </c>
      <c r="J40" s="15" t="s">
        <v>2105</v>
      </c>
      <c r="K40" s="43" t="s">
        <v>32</v>
      </c>
      <c r="L40" s="40" t="str">
        <f>IF(Table2[[#This Row],[CF_superclass_score]]&gt;0.45,Table2[[#This Row],[CF_superclass]],"NA")</f>
        <v>NA</v>
      </c>
      <c r="M40" s="16" t="str">
        <f>IF(Table2[[#This Row],[GNPS (NAP) Superclass (&gt;0.45)]]="NA",Table2[[#This Row],[Superclass]],Table2[[#This Row],[GNPS (NAP) Superclass (&gt;0.45)]])</f>
        <v>Organic acids and derivatives</v>
      </c>
      <c r="N40">
        <v>12</v>
      </c>
      <c r="O40">
        <v>8</v>
      </c>
      <c r="P40" t="s">
        <v>5</v>
      </c>
      <c r="Q40" s="2">
        <v>0.90697674418604601</v>
      </c>
      <c r="R40" t="s">
        <v>15</v>
      </c>
      <c r="S40" s="2">
        <v>0.44292926585751002</v>
      </c>
      <c r="T40" t="s">
        <v>22</v>
      </c>
      <c r="U40" s="2">
        <v>0.26778587541893301</v>
      </c>
      <c r="V40" t="s">
        <v>30</v>
      </c>
      <c r="W40" s="2">
        <v>0.26705913123288699</v>
      </c>
      <c r="X40" t="str">
        <f>IF(Table2[[#This Row],[CF_class_score]]&gt;0.5,Table2[[#This Row],[CF_class]],Table2[[#This Row],[CF_superclass]])</f>
        <v>Lipids and lipid-like molecules</v>
      </c>
      <c r="Y40" s="5" t="s">
        <v>1870</v>
      </c>
      <c r="Z40" s="5" t="s">
        <v>1845</v>
      </c>
      <c r="AA40" s="5" t="s">
        <v>1998</v>
      </c>
      <c r="AB40" s="5" t="s">
        <v>1860</v>
      </c>
      <c r="AC40" s="5" t="s">
        <v>32</v>
      </c>
      <c r="AD40" s="5" t="s">
        <v>26</v>
      </c>
      <c r="AE40" s="5" t="s">
        <v>18</v>
      </c>
    </row>
    <row r="41" spans="1:31" x14ac:dyDescent="0.2">
      <c r="A41" s="1">
        <v>19048</v>
      </c>
      <c r="B41">
        <v>205.13699</v>
      </c>
      <c r="C41">
        <v>836.61444100000006</v>
      </c>
      <c r="D41" s="18" t="s">
        <v>1828</v>
      </c>
      <c r="E41" s="13" t="s">
        <v>1829</v>
      </c>
      <c r="F41" s="13" t="s">
        <v>1828</v>
      </c>
      <c r="G41" s="16" t="s">
        <v>1828</v>
      </c>
      <c r="H41" s="18" t="s">
        <v>2105</v>
      </c>
      <c r="I41" s="21" t="s">
        <v>2105</v>
      </c>
      <c r="J41" s="15" t="s">
        <v>2105</v>
      </c>
      <c r="K41" s="43" t="s">
        <v>32</v>
      </c>
      <c r="L41" s="40" t="str">
        <f>IF(Table2[[#This Row],[CF_superclass_score]]&gt;0.45,Table2[[#This Row],[CF_superclass]],"NA")</f>
        <v>NA</v>
      </c>
      <c r="M41" s="16" t="str">
        <f>IF(Table2[[#This Row],[GNPS (NAP) Superclass (&gt;0.45)]]="NA",Table2[[#This Row],[Superclass]],Table2[[#This Row],[GNPS (NAP) Superclass (&gt;0.45)]])</f>
        <v>NA</v>
      </c>
      <c r="N41">
        <v>7</v>
      </c>
      <c r="O41">
        <v>8</v>
      </c>
      <c r="P41" t="s">
        <v>5</v>
      </c>
      <c r="Q41" s="2">
        <v>0.90697674418604601</v>
      </c>
      <c r="R41" t="s">
        <v>15</v>
      </c>
      <c r="S41" s="2">
        <v>0.44292926585751002</v>
      </c>
      <c r="T41" t="s">
        <v>22</v>
      </c>
      <c r="U41" s="2">
        <v>0.26778587541893301</v>
      </c>
      <c r="V41" t="s">
        <v>30</v>
      </c>
      <c r="W41" s="2">
        <v>0.26705913123288699</v>
      </c>
      <c r="X41" t="str">
        <f>IF(Table2[[#This Row],[CF_class_score]]&gt;0.5,Table2[[#This Row],[CF_class]],Table2[[#This Row],[CF_superclass]])</f>
        <v>Lipids and lipid-like molecules</v>
      </c>
      <c r="Y41" s="5" t="s">
        <v>2105</v>
      </c>
      <c r="Z41" s="5" t="s">
        <v>2105</v>
      </c>
      <c r="AA41" s="5" t="s">
        <v>2105</v>
      </c>
      <c r="AB41" s="5" t="s">
        <v>2105</v>
      </c>
      <c r="AC41" s="5" t="s">
        <v>2105</v>
      </c>
      <c r="AD41" s="5" t="s">
        <v>2105</v>
      </c>
      <c r="AE41" s="5" t="s">
        <v>2105</v>
      </c>
    </row>
    <row r="42" spans="1:31" x14ac:dyDescent="0.2">
      <c r="A42" s="1">
        <v>19059</v>
      </c>
      <c r="B42">
        <v>205.14500000000001</v>
      </c>
      <c r="C42">
        <v>1537.75415</v>
      </c>
      <c r="D42" s="18" t="s">
        <v>1828</v>
      </c>
      <c r="E42" s="13" t="s">
        <v>1829</v>
      </c>
      <c r="F42" s="13" t="s">
        <v>1828</v>
      </c>
      <c r="G42" s="16" t="s">
        <v>1828</v>
      </c>
      <c r="H42" s="18" t="s">
        <v>2105</v>
      </c>
      <c r="I42" s="21" t="s">
        <v>2105</v>
      </c>
      <c r="J42" s="15" t="s">
        <v>2105</v>
      </c>
      <c r="K42" s="43" t="s">
        <v>32</v>
      </c>
      <c r="L42" s="40" t="str">
        <f>IF(Table2[[#This Row],[CF_superclass_score]]&gt;0.45,Table2[[#This Row],[CF_superclass]],"NA")</f>
        <v>NA</v>
      </c>
      <c r="M42" s="16" t="str">
        <f>IF(Table2[[#This Row],[GNPS (NAP) Superclass (&gt;0.45)]]="NA",Table2[[#This Row],[Superclass]],Table2[[#This Row],[GNPS (NAP) Superclass (&gt;0.45)]])</f>
        <v>NA</v>
      </c>
      <c r="N42">
        <v>16</v>
      </c>
      <c r="O42">
        <v>8</v>
      </c>
      <c r="P42" t="s">
        <v>5</v>
      </c>
      <c r="Q42" s="2">
        <v>0.90697674418604601</v>
      </c>
      <c r="R42" t="s">
        <v>15</v>
      </c>
      <c r="S42" s="2">
        <v>0.44292926585751002</v>
      </c>
      <c r="T42" t="s">
        <v>22</v>
      </c>
      <c r="U42" s="2">
        <v>0.26778587541893301</v>
      </c>
      <c r="V42" t="s">
        <v>30</v>
      </c>
      <c r="W42" s="2">
        <v>0.26705913123288699</v>
      </c>
      <c r="X42" t="str">
        <f>IF(Table2[[#This Row],[CF_class_score]]&gt;0.5,Table2[[#This Row],[CF_class]],Table2[[#This Row],[CF_superclass]])</f>
        <v>Lipids and lipid-like molecules</v>
      </c>
      <c r="Y42" s="5" t="s">
        <v>2105</v>
      </c>
      <c r="Z42" s="5" t="s">
        <v>2105</v>
      </c>
      <c r="AA42" s="5" t="s">
        <v>2105</v>
      </c>
      <c r="AB42" s="5" t="s">
        <v>2105</v>
      </c>
      <c r="AC42" s="5" t="s">
        <v>2105</v>
      </c>
      <c r="AD42" s="5" t="s">
        <v>2105</v>
      </c>
      <c r="AE42" s="5" t="s">
        <v>2105</v>
      </c>
    </row>
    <row r="43" spans="1:31" x14ac:dyDescent="0.2">
      <c r="A43" s="1">
        <v>19069</v>
      </c>
      <c r="B43">
        <v>205.13498999999999</v>
      </c>
      <c r="C43">
        <v>152.21684300000001</v>
      </c>
      <c r="D43" s="18" t="s">
        <v>1828</v>
      </c>
      <c r="E43" s="13" t="s">
        <v>1829</v>
      </c>
      <c r="F43" s="13" t="s">
        <v>1829</v>
      </c>
      <c r="G43" s="16" t="s">
        <v>1829</v>
      </c>
      <c r="H43" s="18" t="s">
        <v>15</v>
      </c>
      <c r="I43" s="21" t="s">
        <v>2105</v>
      </c>
      <c r="J43" s="15" t="s">
        <v>15</v>
      </c>
      <c r="K43" s="43" t="s">
        <v>32</v>
      </c>
      <c r="L43" s="40" t="str">
        <f>IF(Table2[[#This Row],[CF_superclass_score]]&gt;0.45,Table2[[#This Row],[CF_superclass]],"NA")</f>
        <v>NA</v>
      </c>
      <c r="M43" s="16" t="str">
        <f>IF(Table2[[#This Row],[GNPS (NAP) Superclass (&gt;0.45)]]="NA",Table2[[#This Row],[Superclass]],Table2[[#This Row],[GNPS (NAP) Superclass (&gt;0.45)]])</f>
        <v>Lipids and lipid-like molecules</v>
      </c>
      <c r="N43">
        <v>1</v>
      </c>
      <c r="O43">
        <v>8</v>
      </c>
      <c r="P43" t="s">
        <v>5</v>
      </c>
      <c r="Q43" s="2">
        <v>0.90697674418604601</v>
      </c>
      <c r="R43" t="s">
        <v>15</v>
      </c>
      <c r="S43" s="2">
        <v>0.44292926585751002</v>
      </c>
      <c r="T43" t="s">
        <v>22</v>
      </c>
      <c r="U43" s="2">
        <v>0.26778587541893301</v>
      </c>
      <c r="V43" t="s">
        <v>30</v>
      </c>
      <c r="W43" s="2">
        <v>0.26705913123288699</v>
      </c>
      <c r="X43" t="str">
        <f>IF(Table2[[#This Row],[CF_class_score]]&gt;0.5,Table2[[#This Row],[CF_class]],Table2[[#This Row],[CF_superclass]])</f>
        <v>Lipids and lipid-like molecules</v>
      </c>
      <c r="Y43" s="5" t="s">
        <v>1944</v>
      </c>
      <c r="Z43" s="5" t="s">
        <v>1845</v>
      </c>
      <c r="AA43" s="5" t="s">
        <v>1957</v>
      </c>
      <c r="AB43" s="5" t="s">
        <v>1957</v>
      </c>
      <c r="AC43" s="5" t="s">
        <v>29</v>
      </c>
      <c r="AD43" s="5" t="s">
        <v>21</v>
      </c>
      <c r="AE43" s="5" t="s">
        <v>15</v>
      </c>
    </row>
    <row r="44" spans="1:31" x14ac:dyDescent="0.2">
      <c r="A44" s="1">
        <v>19079</v>
      </c>
      <c r="B44">
        <v>205.13800000000001</v>
      </c>
      <c r="C44">
        <v>327.91290300000003</v>
      </c>
      <c r="D44" s="18" t="s">
        <v>1828</v>
      </c>
      <c r="E44" s="13" t="s">
        <v>1829</v>
      </c>
      <c r="F44" s="13" t="s">
        <v>1829</v>
      </c>
      <c r="G44" s="16" t="s">
        <v>1828</v>
      </c>
      <c r="H44" s="18" t="s">
        <v>2105</v>
      </c>
      <c r="I44" s="21" t="s">
        <v>2105</v>
      </c>
      <c r="J44" s="15" t="s">
        <v>2105</v>
      </c>
      <c r="K44" s="43" t="s">
        <v>32</v>
      </c>
      <c r="L44" s="40" t="str">
        <f>IF(Table2[[#This Row],[CF_superclass_score]]&gt;0.45,Table2[[#This Row],[CF_superclass]],"NA")</f>
        <v>NA</v>
      </c>
      <c r="M44" s="16" t="str">
        <f>IF(Table2[[#This Row],[GNPS (NAP) Superclass (&gt;0.45)]]="NA",Table2[[#This Row],[Superclass]],Table2[[#This Row],[GNPS (NAP) Superclass (&gt;0.45)]])</f>
        <v>Organic acids and derivatives</v>
      </c>
      <c r="N44">
        <v>33</v>
      </c>
      <c r="O44">
        <v>8</v>
      </c>
      <c r="P44" t="s">
        <v>5</v>
      </c>
      <c r="Q44" s="2">
        <v>0.90697674418604601</v>
      </c>
      <c r="R44" t="s">
        <v>15</v>
      </c>
      <c r="S44" s="2">
        <v>0.44292926585751002</v>
      </c>
      <c r="T44" t="s">
        <v>22</v>
      </c>
      <c r="U44" s="2">
        <v>0.26778587541893301</v>
      </c>
      <c r="V44" t="s">
        <v>30</v>
      </c>
      <c r="W44" s="2">
        <v>0.26705913123288699</v>
      </c>
      <c r="X44" t="str">
        <f>IF(Table2[[#This Row],[CF_class_score]]&gt;0.5,Table2[[#This Row],[CF_class]],Table2[[#This Row],[CF_superclass]])</f>
        <v>Lipids and lipid-like molecules</v>
      </c>
      <c r="Y44" s="5" t="s">
        <v>1870</v>
      </c>
      <c r="Z44" s="5" t="s">
        <v>1845</v>
      </c>
      <c r="AA44" s="5" t="s">
        <v>1859</v>
      </c>
      <c r="AB44" s="5" t="s">
        <v>1860</v>
      </c>
      <c r="AC44" s="5" t="s">
        <v>32</v>
      </c>
      <c r="AD44" s="5" t="s">
        <v>26</v>
      </c>
      <c r="AE44" s="5" t="s">
        <v>18</v>
      </c>
    </row>
    <row r="45" spans="1:31" x14ac:dyDescent="0.2">
      <c r="A45" s="1">
        <v>19080</v>
      </c>
      <c r="B45">
        <v>205.13300000000001</v>
      </c>
      <c r="C45">
        <v>383.71948200000003</v>
      </c>
      <c r="D45" s="18" t="s">
        <v>1828</v>
      </c>
      <c r="E45" s="13" t="s">
        <v>1829</v>
      </c>
      <c r="F45" s="13" t="s">
        <v>1829</v>
      </c>
      <c r="G45" s="16" t="s">
        <v>1828</v>
      </c>
      <c r="H45" s="18" t="s">
        <v>2105</v>
      </c>
      <c r="I45" s="21" t="s">
        <v>2105</v>
      </c>
      <c r="J45" s="15" t="s">
        <v>2105</v>
      </c>
      <c r="K45" s="43" t="s">
        <v>32</v>
      </c>
      <c r="L45" s="40" t="str">
        <f>IF(Table2[[#This Row],[CF_superclass_score]]&gt;0.45,Table2[[#This Row],[CF_superclass]],"NA")</f>
        <v>NA</v>
      </c>
      <c r="M45" s="16" t="str">
        <f>IF(Table2[[#This Row],[GNPS (NAP) Superclass (&gt;0.45)]]="NA",Table2[[#This Row],[Superclass]],Table2[[#This Row],[GNPS (NAP) Superclass (&gt;0.45)]])</f>
        <v>Benzenoids</v>
      </c>
      <c r="N45">
        <v>15</v>
      </c>
      <c r="O45">
        <v>8</v>
      </c>
      <c r="P45" t="s">
        <v>5</v>
      </c>
      <c r="Q45" s="2">
        <v>0.90697674418604601</v>
      </c>
      <c r="R45" t="s">
        <v>15</v>
      </c>
      <c r="S45" s="2">
        <v>0.44292926585751002</v>
      </c>
      <c r="T45" t="s">
        <v>22</v>
      </c>
      <c r="U45" s="2">
        <v>0.26778587541893301</v>
      </c>
      <c r="V45" t="s">
        <v>30</v>
      </c>
      <c r="W45" s="2">
        <v>0.26705913123288699</v>
      </c>
      <c r="X45" t="str">
        <f>IF(Table2[[#This Row],[CF_class_score]]&gt;0.5,Table2[[#This Row],[CF_class]],Table2[[#This Row],[CF_superclass]])</f>
        <v>Lipids and lipid-like molecules</v>
      </c>
      <c r="Y45" s="5" t="s">
        <v>1898</v>
      </c>
      <c r="Z45" s="5" t="s">
        <v>1845</v>
      </c>
      <c r="AA45" s="5" t="s">
        <v>23</v>
      </c>
      <c r="AB45" s="5"/>
      <c r="AC45" s="5"/>
      <c r="AD45" s="5" t="s">
        <v>23</v>
      </c>
      <c r="AE45" s="5" t="s">
        <v>16</v>
      </c>
    </row>
    <row r="46" spans="1:31" x14ac:dyDescent="0.2">
      <c r="A46" s="1">
        <v>19081</v>
      </c>
      <c r="B46">
        <v>205.14100999999999</v>
      </c>
      <c r="C46">
        <v>363.017853</v>
      </c>
      <c r="D46" s="18" t="s">
        <v>1828</v>
      </c>
      <c r="E46" s="13" t="s">
        <v>1829</v>
      </c>
      <c r="F46" s="13" t="s">
        <v>1829</v>
      </c>
      <c r="G46" s="16" t="s">
        <v>1829</v>
      </c>
      <c r="H46" s="18" t="s">
        <v>15</v>
      </c>
      <c r="I46" s="21" t="s">
        <v>2105</v>
      </c>
      <c r="J46" s="15" t="s">
        <v>15</v>
      </c>
      <c r="K46" s="43" t="s">
        <v>32</v>
      </c>
      <c r="L46" s="40" t="str">
        <f>IF(Table2[[#This Row],[CF_superclass_score]]&gt;0.45,Table2[[#This Row],[CF_superclass]],"NA")</f>
        <v>NA</v>
      </c>
      <c r="M46" s="16" t="str">
        <f>IF(Table2[[#This Row],[GNPS (NAP) Superclass (&gt;0.45)]]="NA",Table2[[#This Row],[Superclass]],Table2[[#This Row],[GNPS (NAP) Superclass (&gt;0.45)]])</f>
        <v>Lipids and lipid-like molecules</v>
      </c>
      <c r="N46">
        <v>9</v>
      </c>
      <c r="O46">
        <v>8</v>
      </c>
      <c r="P46" t="s">
        <v>5</v>
      </c>
      <c r="Q46" s="2">
        <v>0.90697674418604601</v>
      </c>
      <c r="R46" t="s">
        <v>15</v>
      </c>
      <c r="S46" s="2">
        <v>0.44292926585751002</v>
      </c>
      <c r="T46" t="s">
        <v>22</v>
      </c>
      <c r="U46" s="2">
        <v>0.26778587541893301</v>
      </c>
      <c r="V46" t="s">
        <v>30</v>
      </c>
      <c r="W46" s="2">
        <v>0.26705913123288699</v>
      </c>
      <c r="X46" t="str">
        <f>IF(Table2[[#This Row],[CF_class_score]]&gt;0.5,Table2[[#This Row],[CF_class]],Table2[[#This Row],[CF_superclass]])</f>
        <v>Lipids and lipid-like molecules</v>
      </c>
      <c r="Y46" s="5" t="s">
        <v>1941</v>
      </c>
      <c r="Z46" s="5" t="s">
        <v>1845</v>
      </c>
      <c r="AA46" s="5" t="s">
        <v>29</v>
      </c>
      <c r="AB46" s="5"/>
      <c r="AC46" s="5" t="s">
        <v>29</v>
      </c>
      <c r="AD46" s="5" t="s">
        <v>21</v>
      </c>
      <c r="AE46" s="5" t="s">
        <v>15</v>
      </c>
    </row>
    <row r="47" spans="1:31" x14ac:dyDescent="0.2">
      <c r="A47" s="1">
        <v>19082</v>
      </c>
      <c r="B47">
        <v>205.13901000000001</v>
      </c>
      <c r="C47">
        <v>385.66314699999998</v>
      </c>
      <c r="D47" s="18" t="s">
        <v>1828</v>
      </c>
      <c r="E47" s="13" t="s">
        <v>1829</v>
      </c>
      <c r="F47" s="13" t="s">
        <v>1829</v>
      </c>
      <c r="G47" s="16" t="s">
        <v>1828</v>
      </c>
      <c r="H47" s="18" t="s">
        <v>2105</v>
      </c>
      <c r="I47" s="21" t="s">
        <v>2105</v>
      </c>
      <c r="J47" s="15" t="s">
        <v>2105</v>
      </c>
      <c r="K47" s="43" t="s">
        <v>32</v>
      </c>
      <c r="L47" s="40" t="str">
        <f>IF(Table2[[#This Row],[CF_superclass_score]]&gt;0.45,Table2[[#This Row],[CF_superclass]],"NA")</f>
        <v>NA</v>
      </c>
      <c r="M47" s="16" t="str">
        <f>IF(Table2[[#This Row],[GNPS (NAP) Superclass (&gt;0.45)]]="NA",Table2[[#This Row],[Superclass]],Table2[[#This Row],[GNPS (NAP) Superclass (&gt;0.45)]])</f>
        <v>Organic acids and derivatives</v>
      </c>
      <c r="N47">
        <v>4</v>
      </c>
      <c r="O47">
        <v>8</v>
      </c>
      <c r="P47" t="s">
        <v>5</v>
      </c>
      <c r="Q47" s="2">
        <v>0.90697674418604601</v>
      </c>
      <c r="R47" t="s">
        <v>15</v>
      </c>
      <c r="S47" s="2">
        <v>0.44292926585751002</v>
      </c>
      <c r="T47" t="s">
        <v>22</v>
      </c>
      <c r="U47" s="2">
        <v>0.26778587541893301</v>
      </c>
      <c r="V47" t="s">
        <v>30</v>
      </c>
      <c r="W47" s="2">
        <v>0.26705913123288699</v>
      </c>
      <c r="X47" t="str">
        <f>IF(Table2[[#This Row],[CF_class_score]]&gt;0.5,Table2[[#This Row],[CF_class]],Table2[[#This Row],[CF_superclass]])</f>
        <v>Lipids and lipid-like molecules</v>
      </c>
      <c r="Y47" s="5" t="s">
        <v>1870</v>
      </c>
      <c r="Z47" s="5" t="s">
        <v>1845</v>
      </c>
      <c r="AA47" s="5" t="s">
        <v>1859</v>
      </c>
      <c r="AB47" s="5" t="s">
        <v>1860</v>
      </c>
      <c r="AC47" s="5" t="s">
        <v>32</v>
      </c>
      <c r="AD47" s="5" t="s">
        <v>26</v>
      </c>
      <c r="AE47" s="5" t="s">
        <v>18</v>
      </c>
    </row>
    <row r="48" spans="1:31" x14ac:dyDescent="0.2">
      <c r="A48" s="1">
        <v>19083</v>
      </c>
      <c r="B48">
        <v>205.14100999999999</v>
      </c>
      <c r="C48">
        <v>358.36904900000002</v>
      </c>
      <c r="D48" s="18" t="s">
        <v>1828</v>
      </c>
      <c r="E48" s="13" t="s">
        <v>1829</v>
      </c>
      <c r="F48" s="13" t="s">
        <v>1829</v>
      </c>
      <c r="G48" s="16" t="s">
        <v>1828</v>
      </c>
      <c r="H48" s="18" t="s">
        <v>2105</v>
      </c>
      <c r="I48" s="21" t="s">
        <v>2105</v>
      </c>
      <c r="J48" s="15" t="s">
        <v>2105</v>
      </c>
      <c r="K48" s="43" t="s">
        <v>32</v>
      </c>
      <c r="L48" s="40" t="str">
        <f>IF(Table2[[#This Row],[CF_superclass_score]]&gt;0.45,Table2[[#This Row],[CF_superclass]],"NA")</f>
        <v>NA</v>
      </c>
      <c r="M48" s="16" t="str">
        <f>IF(Table2[[#This Row],[GNPS (NAP) Superclass (&gt;0.45)]]="NA",Table2[[#This Row],[Superclass]],Table2[[#This Row],[GNPS (NAP) Superclass (&gt;0.45)]])</f>
        <v>Organic acids and derivatives</v>
      </c>
      <c r="N48">
        <v>18</v>
      </c>
      <c r="O48">
        <v>8</v>
      </c>
      <c r="P48" t="s">
        <v>5</v>
      </c>
      <c r="Q48" s="2">
        <v>0.90697674418604601</v>
      </c>
      <c r="R48" t="s">
        <v>15</v>
      </c>
      <c r="S48" s="2">
        <v>0.44292926585751002</v>
      </c>
      <c r="T48" t="s">
        <v>22</v>
      </c>
      <c r="U48" s="2">
        <v>0.26778587541893301</v>
      </c>
      <c r="V48" t="s">
        <v>30</v>
      </c>
      <c r="W48" s="2">
        <v>0.26705913123288699</v>
      </c>
      <c r="X48" t="str">
        <f>IF(Table2[[#This Row],[CF_class_score]]&gt;0.5,Table2[[#This Row],[CF_class]],Table2[[#This Row],[CF_superclass]])</f>
        <v>Lipids and lipid-like molecules</v>
      </c>
      <c r="Y48" s="5" t="s">
        <v>1941</v>
      </c>
      <c r="Z48" s="5" t="s">
        <v>1845</v>
      </c>
      <c r="AA48" s="5" t="s">
        <v>1859</v>
      </c>
      <c r="AB48" s="5" t="s">
        <v>1860</v>
      </c>
      <c r="AC48" s="5" t="s">
        <v>32</v>
      </c>
      <c r="AD48" s="5" t="s">
        <v>26</v>
      </c>
      <c r="AE48" s="5" t="s">
        <v>18</v>
      </c>
    </row>
    <row r="49" spans="1:31" x14ac:dyDescent="0.2">
      <c r="A49" s="1">
        <v>19084</v>
      </c>
      <c r="B49">
        <v>205.142</v>
      </c>
      <c r="C49">
        <v>479.82977299999999</v>
      </c>
      <c r="D49" s="18" t="s">
        <v>1828</v>
      </c>
      <c r="E49" s="13" t="s">
        <v>1829</v>
      </c>
      <c r="F49" s="13" t="s">
        <v>1829</v>
      </c>
      <c r="G49" s="16" t="s">
        <v>1828</v>
      </c>
      <c r="H49" s="18" t="s">
        <v>2105</v>
      </c>
      <c r="I49" s="21" t="s">
        <v>2105</v>
      </c>
      <c r="J49" s="15" t="s">
        <v>2105</v>
      </c>
      <c r="K49" s="43" t="s">
        <v>32</v>
      </c>
      <c r="L49" s="40" t="str">
        <f>IF(Table2[[#This Row],[CF_superclass_score]]&gt;0.45,Table2[[#This Row],[CF_superclass]],"NA")</f>
        <v>NA</v>
      </c>
      <c r="M49" s="16" t="str">
        <f>IF(Table2[[#This Row],[GNPS (NAP) Superclass (&gt;0.45)]]="NA",Table2[[#This Row],[Superclass]],Table2[[#This Row],[GNPS (NAP) Superclass (&gt;0.45)]])</f>
        <v>Organic nitrogen compounds</v>
      </c>
      <c r="N49">
        <v>21</v>
      </c>
      <c r="O49">
        <v>8</v>
      </c>
      <c r="P49" t="s">
        <v>5</v>
      </c>
      <c r="Q49" s="2">
        <v>0.90697674418604601</v>
      </c>
      <c r="R49" t="s">
        <v>15</v>
      </c>
      <c r="S49" s="2">
        <v>0.44292926585751002</v>
      </c>
      <c r="T49" t="s">
        <v>22</v>
      </c>
      <c r="U49" s="2">
        <v>0.26778587541893301</v>
      </c>
      <c r="V49" t="s">
        <v>30</v>
      </c>
      <c r="W49" s="2">
        <v>0.26705913123288699</v>
      </c>
      <c r="X49" t="str">
        <f>IF(Table2[[#This Row],[CF_class_score]]&gt;0.5,Table2[[#This Row],[CF_class]],Table2[[#This Row],[CF_superclass]])</f>
        <v>Lipids and lipid-like molecules</v>
      </c>
      <c r="Y49" s="5" t="s">
        <v>2011</v>
      </c>
      <c r="Z49" s="5" t="s">
        <v>1880</v>
      </c>
      <c r="AA49" s="5" t="s">
        <v>2066</v>
      </c>
      <c r="AB49" s="5" t="s">
        <v>2066</v>
      </c>
      <c r="AC49" s="5" t="s">
        <v>2009</v>
      </c>
      <c r="AD49" s="5" t="s">
        <v>1948</v>
      </c>
      <c r="AE49" s="5" t="s">
        <v>1949</v>
      </c>
    </row>
    <row r="50" spans="1:31" x14ac:dyDescent="0.2">
      <c r="A50" s="1">
        <v>19089</v>
      </c>
      <c r="B50">
        <v>205.14100999999999</v>
      </c>
      <c r="C50">
        <v>306.79296900000003</v>
      </c>
      <c r="D50" s="18" t="s">
        <v>1828</v>
      </c>
      <c r="E50" s="13" t="s">
        <v>1829</v>
      </c>
      <c r="F50" s="13" t="s">
        <v>1829</v>
      </c>
      <c r="G50" s="16" t="s">
        <v>1829</v>
      </c>
      <c r="H50" s="18" t="s">
        <v>15</v>
      </c>
      <c r="I50" s="21" t="s">
        <v>2105</v>
      </c>
      <c r="J50" s="15" t="s">
        <v>15</v>
      </c>
      <c r="K50" s="43" t="s">
        <v>32</v>
      </c>
      <c r="L50" s="40" t="str">
        <f>IF(Table2[[#This Row],[CF_superclass_score]]&gt;0.45,Table2[[#This Row],[CF_superclass]],"NA")</f>
        <v>NA</v>
      </c>
      <c r="M50" s="16" t="str">
        <f>IF(Table2[[#This Row],[GNPS (NAP) Superclass (&gt;0.45)]]="NA",Table2[[#This Row],[Superclass]],Table2[[#This Row],[GNPS (NAP) Superclass (&gt;0.45)]])</f>
        <v>Lipids and lipid-like molecules</v>
      </c>
      <c r="N50">
        <v>7</v>
      </c>
      <c r="O50">
        <v>8</v>
      </c>
      <c r="P50" t="s">
        <v>5</v>
      </c>
      <c r="Q50" s="2">
        <v>0.90697674418604601</v>
      </c>
      <c r="R50" t="s">
        <v>15</v>
      </c>
      <c r="S50" s="2">
        <v>0.44292926585751002</v>
      </c>
      <c r="T50" t="s">
        <v>22</v>
      </c>
      <c r="U50" s="2">
        <v>0.26778587541893301</v>
      </c>
      <c r="V50" t="s">
        <v>30</v>
      </c>
      <c r="W50" s="2">
        <v>0.26705913123288699</v>
      </c>
      <c r="X50" t="str">
        <f>IF(Table2[[#This Row],[CF_class_score]]&gt;0.5,Table2[[#This Row],[CF_class]],Table2[[#This Row],[CF_superclass]])</f>
        <v>Lipids and lipid-like molecules</v>
      </c>
      <c r="Y50" s="5" t="s">
        <v>1941</v>
      </c>
      <c r="Z50" s="5" t="s">
        <v>1845</v>
      </c>
      <c r="AA50" s="5" t="s">
        <v>29</v>
      </c>
      <c r="AB50" s="5"/>
      <c r="AC50" s="5" t="s">
        <v>29</v>
      </c>
      <c r="AD50" s="5" t="s">
        <v>21</v>
      </c>
      <c r="AE50" s="5" t="s">
        <v>15</v>
      </c>
    </row>
    <row r="51" spans="1:31" x14ac:dyDescent="0.2">
      <c r="A51" s="1">
        <v>19090</v>
      </c>
      <c r="B51">
        <v>205.142</v>
      </c>
      <c r="C51">
        <v>468.93344100000002</v>
      </c>
      <c r="D51" s="18" t="s">
        <v>1828</v>
      </c>
      <c r="E51" s="13" t="s">
        <v>1829</v>
      </c>
      <c r="F51" s="13" t="s">
        <v>1829</v>
      </c>
      <c r="G51" s="16" t="s">
        <v>1828</v>
      </c>
      <c r="H51" s="18" t="s">
        <v>2105</v>
      </c>
      <c r="I51" s="21" t="s">
        <v>2105</v>
      </c>
      <c r="J51" s="15" t="s">
        <v>2105</v>
      </c>
      <c r="K51" s="43" t="s">
        <v>32</v>
      </c>
      <c r="L51" s="40" t="str">
        <f>IF(Table2[[#This Row],[CF_superclass_score]]&gt;0.45,Table2[[#This Row],[CF_superclass]],"NA")</f>
        <v>NA</v>
      </c>
      <c r="M51" s="16" t="str">
        <f>IF(Table2[[#This Row],[GNPS (NAP) Superclass (&gt;0.45)]]="NA",Table2[[#This Row],[Superclass]],Table2[[#This Row],[GNPS (NAP) Superclass (&gt;0.45)]])</f>
        <v>Organoheterocyclic compounds</v>
      </c>
      <c r="N51">
        <v>11</v>
      </c>
      <c r="O51">
        <v>8</v>
      </c>
      <c r="P51" t="s">
        <v>5</v>
      </c>
      <c r="Q51" s="2">
        <v>0.90697674418604601</v>
      </c>
      <c r="R51" t="s">
        <v>15</v>
      </c>
      <c r="S51" s="2">
        <v>0.44292926585751002</v>
      </c>
      <c r="T51" t="s">
        <v>22</v>
      </c>
      <c r="U51" s="2">
        <v>0.26778587541893301</v>
      </c>
      <c r="V51" t="s">
        <v>30</v>
      </c>
      <c r="W51" s="2">
        <v>0.26705913123288699</v>
      </c>
      <c r="X51" t="str">
        <f>IF(Table2[[#This Row],[CF_class_score]]&gt;0.5,Table2[[#This Row],[CF_class]],Table2[[#This Row],[CF_superclass]])</f>
        <v>Lipids and lipid-like molecules</v>
      </c>
      <c r="Y51" s="5" t="s">
        <v>2011</v>
      </c>
      <c r="Z51" s="5" t="s">
        <v>1880</v>
      </c>
      <c r="AA51" s="5" t="s">
        <v>1873</v>
      </c>
      <c r="AB51" s="5"/>
      <c r="AC51" s="5"/>
      <c r="AD51" s="5" t="s">
        <v>1873</v>
      </c>
      <c r="AE51" s="5" t="s">
        <v>17</v>
      </c>
    </row>
    <row r="52" spans="1:31" x14ac:dyDescent="0.2">
      <c r="A52" s="1">
        <v>19096</v>
      </c>
      <c r="B52">
        <v>205.14</v>
      </c>
      <c r="C52">
        <v>426.69003300000003</v>
      </c>
      <c r="D52" s="18" t="s">
        <v>1828</v>
      </c>
      <c r="E52" s="13" t="s">
        <v>1829</v>
      </c>
      <c r="F52" s="13" t="s">
        <v>1829</v>
      </c>
      <c r="G52" s="16" t="s">
        <v>1829</v>
      </c>
      <c r="H52" s="18" t="s">
        <v>15</v>
      </c>
      <c r="I52" s="21" t="s">
        <v>2105</v>
      </c>
      <c r="J52" s="15" t="s">
        <v>15</v>
      </c>
      <c r="K52" s="43" t="s">
        <v>32</v>
      </c>
      <c r="L52" s="40" t="str">
        <f>IF(Table2[[#This Row],[CF_superclass_score]]&gt;0.45,Table2[[#This Row],[CF_superclass]],"NA")</f>
        <v>NA</v>
      </c>
      <c r="M52" s="16" t="str">
        <f>IF(Table2[[#This Row],[GNPS (NAP) Superclass (&gt;0.45)]]="NA",Table2[[#This Row],[Superclass]],Table2[[#This Row],[GNPS (NAP) Superclass (&gt;0.45)]])</f>
        <v>Lipids and lipid-like molecules</v>
      </c>
      <c r="N52">
        <v>7</v>
      </c>
      <c r="O52">
        <v>8</v>
      </c>
      <c r="P52" t="s">
        <v>5</v>
      </c>
      <c r="Q52" s="2">
        <v>0.90697674418604601</v>
      </c>
      <c r="R52" t="s">
        <v>15</v>
      </c>
      <c r="S52" s="2">
        <v>0.44292926585751002</v>
      </c>
      <c r="T52" t="s">
        <v>22</v>
      </c>
      <c r="U52" s="2">
        <v>0.26778587541893301</v>
      </c>
      <c r="V52" t="s">
        <v>30</v>
      </c>
      <c r="W52" s="2">
        <v>0.26705913123288699</v>
      </c>
      <c r="X52" t="str">
        <f>IF(Table2[[#This Row],[CF_class_score]]&gt;0.5,Table2[[#This Row],[CF_class]],Table2[[#This Row],[CF_superclass]])</f>
        <v>Lipids and lipid-like molecules</v>
      </c>
      <c r="Y52" s="5" t="s">
        <v>1941</v>
      </c>
      <c r="Z52" s="5" t="s">
        <v>1845</v>
      </c>
      <c r="AA52" s="5" t="s">
        <v>29</v>
      </c>
      <c r="AB52" s="5"/>
      <c r="AC52" s="5" t="s">
        <v>29</v>
      </c>
      <c r="AD52" s="5" t="s">
        <v>21</v>
      </c>
      <c r="AE52" s="5" t="s">
        <v>15</v>
      </c>
    </row>
    <row r="53" spans="1:31" x14ac:dyDescent="0.2">
      <c r="A53" s="1">
        <v>19098</v>
      </c>
      <c r="B53">
        <v>205.13699</v>
      </c>
      <c r="C53">
        <v>313.88400300000001</v>
      </c>
      <c r="D53" s="18" t="s">
        <v>1828</v>
      </c>
      <c r="E53" s="13" t="s">
        <v>1829</v>
      </c>
      <c r="F53" s="13" t="s">
        <v>1829</v>
      </c>
      <c r="G53" s="16" t="s">
        <v>1828</v>
      </c>
      <c r="H53" s="18" t="s">
        <v>2105</v>
      </c>
      <c r="I53" s="21" t="s">
        <v>2105</v>
      </c>
      <c r="J53" s="15" t="s">
        <v>2105</v>
      </c>
      <c r="K53" s="43" t="s">
        <v>32</v>
      </c>
      <c r="L53" s="40" t="str">
        <f>IF(Table2[[#This Row],[CF_superclass_score]]&gt;0.45,Table2[[#This Row],[CF_superclass]],"NA")</f>
        <v>NA</v>
      </c>
      <c r="M53" s="16" t="str">
        <f>IF(Table2[[#This Row],[GNPS (NAP) Superclass (&gt;0.45)]]="NA",Table2[[#This Row],[Superclass]],Table2[[#This Row],[GNPS (NAP) Superclass (&gt;0.45)]])</f>
        <v>Organic nitrogen compounds</v>
      </c>
      <c r="N53">
        <v>3</v>
      </c>
      <c r="O53">
        <v>8</v>
      </c>
      <c r="P53" t="s">
        <v>5</v>
      </c>
      <c r="Q53" s="2">
        <v>0.90697674418604601</v>
      </c>
      <c r="R53" t="s">
        <v>15</v>
      </c>
      <c r="S53" s="2">
        <v>0.44292926585751002</v>
      </c>
      <c r="T53" t="s">
        <v>22</v>
      </c>
      <c r="U53" s="2">
        <v>0.26778587541893301</v>
      </c>
      <c r="V53" t="s">
        <v>30</v>
      </c>
      <c r="W53" s="2">
        <v>0.26705913123288699</v>
      </c>
      <c r="X53" t="str">
        <f>IF(Table2[[#This Row],[CF_class_score]]&gt;0.5,Table2[[#This Row],[CF_class]],Table2[[#This Row],[CF_superclass]])</f>
        <v>Lipids and lipid-like molecules</v>
      </c>
      <c r="Y53" s="5" t="s">
        <v>2058</v>
      </c>
      <c r="Z53" s="5" t="s">
        <v>1845</v>
      </c>
      <c r="AA53" s="5" t="s">
        <v>2007</v>
      </c>
      <c r="AB53" s="5" t="s">
        <v>2008</v>
      </c>
      <c r="AC53" s="5" t="s">
        <v>2009</v>
      </c>
      <c r="AD53" s="5" t="s">
        <v>1948</v>
      </c>
      <c r="AE53" s="5" t="s">
        <v>1949</v>
      </c>
    </row>
    <row r="54" spans="1:31" x14ac:dyDescent="0.2">
      <c r="A54" s="1">
        <v>19110</v>
      </c>
      <c r="B54">
        <v>205.13901000000001</v>
      </c>
      <c r="C54">
        <v>412.98544299999998</v>
      </c>
      <c r="D54" s="18" t="s">
        <v>1828</v>
      </c>
      <c r="E54" s="13" t="s">
        <v>1829</v>
      </c>
      <c r="F54" s="13" t="s">
        <v>1829</v>
      </c>
      <c r="G54" s="16" t="s">
        <v>1828</v>
      </c>
      <c r="H54" s="18" t="s">
        <v>2105</v>
      </c>
      <c r="I54" s="21" t="s">
        <v>2105</v>
      </c>
      <c r="J54" s="15" t="s">
        <v>2105</v>
      </c>
      <c r="K54" s="43" t="s">
        <v>32</v>
      </c>
      <c r="L54" s="40" t="str">
        <f>IF(Table2[[#This Row],[CF_superclass_score]]&gt;0.45,Table2[[#This Row],[CF_superclass]],"NA")</f>
        <v>NA</v>
      </c>
      <c r="M54" s="16" t="str">
        <f>IF(Table2[[#This Row],[GNPS (NAP) Superclass (&gt;0.45)]]="NA",Table2[[#This Row],[Superclass]],Table2[[#This Row],[GNPS (NAP) Superclass (&gt;0.45)]])</f>
        <v>Organic acids and derivatives</v>
      </c>
      <c r="N54">
        <v>5</v>
      </c>
      <c r="O54">
        <v>8</v>
      </c>
      <c r="P54" t="s">
        <v>5</v>
      </c>
      <c r="Q54" s="2">
        <v>0.90697674418604601</v>
      </c>
      <c r="R54" t="s">
        <v>15</v>
      </c>
      <c r="S54" s="2">
        <v>0.44292926585751002</v>
      </c>
      <c r="T54" t="s">
        <v>22</v>
      </c>
      <c r="U54" s="2">
        <v>0.26778587541893301</v>
      </c>
      <c r="V54" t="s">
        <v>30</v>
      </c>
      <c r="W54" s="2">
        <v>0.26705913123288699</v>
      </c>
      <c r="X54" t="str">
        <f>IF(Table2[[#This Row],[CF_class_score]]&gt;0.5,Table2[[#This Row],[CF_class]],Table2[[#This Row],[CF_superclass]])</f>
        <v>Lipids and lipid-like molecules</v>
      </c>
      <c r="Y54" s="5" t="s">
        <v>1870</v>
      </c>
      <c r="Z54" s="5" t="s">
        <v>1845</v>
      </c>
      <c r="AA54" s="5" t="s">
        <v>1998</v>
      </c>
      <c r="AB54" s="5" t="s">
        <v>1860</v>
      </c>
      <c r="AC54" s="5" t="s">
        <v>32</v>
      </c>
      <c r="AD54" s="5" t="s">
        <v>26</v>
      </c>
      <c r="AE54" s="5" t="s">
        <v>18</v>
      </c>
    </row>
    <row r="55" spans="1:31" x14ac:dyDescent="0.2">
      <c r="A55" s="1">
        <v>19157</v>
      </c>
      <c r="B55">
        <v>205.155</v>
      </c>
      <c r="C55">
        <v>210.91952499999999</v>
      </c>
      <c r="D55" s="18" t="s">
        <v>1828</v>
      </c>
      <c r="E55" s="13" t="s">
        <v>1829</v>
      </c>
      <c r="F55" s="13" t="s">
        <v>1829</v>
      </c>
      <c r="G55" s="16" t="s">
        <v>1828</v>
      </c>
      <c r="H55" s="18" t="s">
        <v>2105</v>
      </c>
      <c r="I55" s="21" t="s">
        <v>2105</v>
      </c>
      <c r="J55" s="15" t="s">
        <v>2105</v>
      </c>
      <c r="K55" s="43" t="s">
        <v>32</v>
      </c>
      <c r="L55" s="40" t="str">
        <f>IF(Table2[[#This Row],[CF_superclass_score]]&gt;0.45,Table2[[#This Row],[CF_superclass]],"NA")</f>
        <v>NA</v>
      </c>
      <c r="M55" s="16" t="str">
        <f>IF(Table2[[#This Row],[GNPS (NAP) Superclass (&gt;0.45)]]="NA",Table2[[#This Row],[Superclass]],Table2[[#This Row],[GNPS (NAP) Superclass (&gt;0.45)]])</f>
        <v>Organic acids and derivatives</v>
      </c>
      <c r="N55">
        <v>1</v>
      </c>
      <c r="O55">
        <v>8</v>
      </c>
      <c r="P55" t="s">
        <v>5</v>
      </c>
      <c r="Q55" s="2">
        <v>0.90697674418604601</v>
      </c>
      <c r="R55" t="s">
        <v>15</v>
      </c>
      <c r="S55" s="2">
        <v>0.44292926585751002</v>
      </c>
      <c r="T55" t="s">
        <v>22</v>
      </c>
      <c r="U55" s="2">
        <v>0.26778587541893301</v>
      </c>
      <c r="V55" t="s">
        <v>30</v>
      </c>
      <c r="W55" s="2">
        <v>0.26705913123288699</v>
      </c>
      <c r="X55" t="str">
        <f>IF(Table2[[#This Row],[CF_class_score]]&gt;0.5,Table2[[#This Row],[CF_class]],Table2[[#This Row],[CF_superclass]])</f>
        <v>Lipids and lipid-like molecules</v>
      </c>
      <c r="Y55" s="5" t="s">
        <v>1929</v>
      </c>
      <c r="Z55" s="5" t="s">
        <v>1845</v>
      </c>
      <c r="AA55" s="5" t="s">
        <v>1860</v>
      </c>
      <c r="AB55" s="5" t="s">
        <v>1860</v>
      </c>
      <c r="AC55" s="5" t="s">
        <v>32</v>
      </c>
      <c r="AD55" s="5" t="s">
        <v>26</v>
      </c>
      <c r="AE55" s="5" t="s">
        <v>18</v>
      </c>
    </row>
    <row r="56" spans="1:31" x14ac:dyDescent="0.2">
      <c r="A56" s="1">
        <v>19199</v>
      </c>
      <c r="B56">
        <v>205.13399999999999</v>
      </c>
      <c r="C56">
        <v>182.062592</v>
      </c>
      <c r="D56" s="18" t="s">
        <v>1828</v>
      </c>
      <c r="E56" s="13" t="s">
        <v>1829</v>
      </c>
      <c r="F56" s="13" t="s">
        <v>1829</v>
      </c>
      <c r="G56" s="16" t="s">
        <v>1828</v>
      </c>
      <c r="H56" s="18" t="s">
        <v>2105</v>
      </c>
      <c r="I56" s="21" t="s">
        <v>2105</v>
      </c>
      <c r="J56" s="15" t="s">
        <v>2105</v>
      </c>
      <c r="K56" s="43" t="s">
        <v>32</v>
      </c>
      <c r="L56" s="40" t="str">
        <f>IF(Table2[[#This Row],[CF_superclass_score]]&gt;0.45,Table2[[#This Row],[CF_superclass]],"NA")</f>
        <v>NA</v>
      </c>
      <c r="M56" s="16" t="str">
        <f>IF(Table2[[#This Row],[GNPS (NAP) Superclass (&gt;0.45)]]="NA",Table2[[#This Row],[Superclass]],Table2[[#This Row],[GNPS (NAP) Superclass (&gt;0.45)]])</f>
        <v>Organic acids and derivatives</v>
      </c>
      <c r="N56">
        <v>2</v>
      </c>
      <c r="O56">
        <v>8</v>
      </c>
      <c r="P56" t="s">
        <v>5</v>
      </c>
      <c r="Q56" s="2">
        <v>0.90697674418604601</v>
      </c>
      <c r="R56" t="s">
        <v>15</v>
      </c>
      <c r="S56" s="2">
        <v>0.44292926585751002</v>
      </c>
      <c r="T56" t="s">
        <v>22</v>
      </c>
      <c r="U56" s="2">
        <v>0.26778587541893301</v>
      </c>
      <c r="V56" t="s">
        <v>30</v>
      </c>
      <c r="W56" s="2">
        <v>0.26705913123288699</v>
      </c>
      <c r="X56" t="str">
        <f>IF(Table2[[#This Row],[CF_class_score]]&gt;0.5,Table2[[#This Row],[CF_class]],Table2[[#This Row],[CF_superclass]])</f>
        <v>Lipids and lipid-like molecules</v>
      </c>
      <c r="Y56" s="5" t="s">
        <v>1944</v>
      </c>
      <c r="Z56" s="5" t="s">
        <v>1845</v>
      </c>
      <c r="AA56" s="5" t="s">
        <v>1859</v>
      </c>
      <c r="AB56" s="5" t="s">
        <v>1860</v>
      </c>
      <c r="AC56" s="5" t="s">
        <v>32</v>
      </c>
      <c r="AD56" s="5" t="s">
        <v>26</v>
      </c>
      <c r="AE56" s="5" t="s">
        <v>18</v>
      </c>
    </row>
    <row r="57" spans="1:31" x14ac:dyDescent="0.2">
      <c r="A57" s="1">
        <v>19201</v>
      </c>
      <c r="B57">
        <v>205.13699</v>
      </c>
      <c r="C57">
        <v>551.16229199999998</v>
      </c>
      <c r="D57" s="18" t="s">
        <v>1828</v>
      </c>
      <c r="E57" s="13" t="s">
        <v>1829</v>
      </c>
      <c r="F57" s="13" t="s">
        <v>1828</v>
      </c>
      <c r="G57" s="16" t="s">
        <v>1828</v>
      </c>
      <c r="H57" s="18" t="s">
        <v>2105</v>
      </c>
      <c r="I57" s="21" t="s">
        <v>2105</v>
      </c>
      <c r="J57" s="15" t="s">
        <v>2105</v>
      </c>
      <c r="K57" s="43" t="s">
        <v>32</v>
      </c>
      <c r="L57" s="40" t="str">
        <f>IF(Table2[[#This Row],[CF_superclass_score]]&gt;0.45,Table2[[#This Row],[CF_superclass]],"NA")</f>
        <v>NA</v>
      </c>
      <c r="M57" s="16" t="str">
        <f>IF(Table2[[#This Row],[GNPS (NAP) Superclass (&gt;0.45)]]="NA",Table2[[#This Row],[Superclass]],Table2[[#This Row],[GNPS (NAP) Superclass (&gt;0.45)]])</f>
        <v>NA</v>
      </c>
      <c r="N57">
        <v>3</v>
      </c>
      <c r="O57">
        <v>8</v>
      </c>
      <c r="P57" t="s">
        <v>5</v>
      </c>
      <c r="Q57" s="2">
        <v>0.90697674418604601</v>
      </c>
      <c r="R57" t="s">
        <v>15</v>
      </c>
      <c r="S57" s="2">
        <v>0.44292926585751002</v>
      </c>
      <c r="T57" t="s">
        <v>22</v>
      </c>
      <c r="U57" s="2">
        <v>0.26778587541893301</v>
      </c>
      <c r="V57" t="s">
        <v>30</v>
      </c>
      <c r="W57" s="2">
        <v>0.26705913123288699</v>
      </c>
      <c r="X57" t="str">
        <f>IF(Table2[[#This Row],[CF_class_score]]&gt;0.5,Table2[[#This Row],[CF_class]],Table2[[#This Row],[CF_superclass]])</f>
        <v>Lipids and lipid-like molecules</v>
      </c>
      <c r="Y57" s="5" t="s">
        <v>2105</v>
      </c>
      <c r="Z57" s="5" t="s">
        <v>2105</v>
      </c>
      <c r="AA57" s="5" t="s">
        <v>2105</v>
      </c>
      <c r="AB57" s="5" t="s">
        <v>2105</v>
      </c>
      <c r="AC57" s="5" t="s">
        <v>2105</v>
      </c>
      <c r="AD57" s="5" t="s">
        <v>2105</v>
      </c>
      <c r="AE57" s="5" t="s">
        <v>2105</v>
      </c>
    </row>
    <row r="58" spans="1:31" x14ac:dyDescent="0.2">
      <c r="A58" s="1">
        <v>19203</v>
      </c>
      <c r="B58">
        <v>205.13800000000001</v>
      </c>
      <c r="C58">
        <v>400.58502199999998</v>
      </c>
      <c r="D58" s="18" t="s">
        <v>1828</v>
      </c>
      <c r="E58" s="13" t="s">
        <v>1829</v>
      </c>
      <c r="F58" s="13" t="s">
        <v>1829</v>
      </c>
      <c r="G58" s="16" t="s">
        <v>1828</v>
      </c>
      <c r="H58" s="18" t="s">
        <v>2105</v>
      </c>
      <c r="I58" s="21" t="s">
        <v>2105</v>
      </c>
      <c r="J58" s="15" t="s">
        <v>2105</v>
      </c>
      <c r="K58" s="43" t="s">
        <v>32</v>
      </c>
      <c r="L58" s="40" t="str">
        <f>IF(Table2[[#This Row],[CF_superclass_score]]&gt;0.45,Table2[[#This Row],[CF_superclass]],"NA")</f>
        <v>NA</v>
      </c>
      <c r="M58" s="16" t="str">
        <f>IF(Table2[[#This Row],[GNPS (NAP) Superclass (&gt;0.45)]]="NA",Table2[[#This Row],[Superclass]],Table2[[#This Row],[GNPS (NAP) Superclass (&gt;0.45)]])</f>
        <v>Organic acids and derivatives</v>
      </c>
      <c r="N58">
        <v>2</v>
      </c>
      <c r="O58">
        <v>8</v>
      </c>
      <c r="P58" t="s">
        <v>5</v>
      </c>
      <c r="Q58" s="2">
        <v>0.90697674418604601</v>
      </c>
      <c r="R58" t="s">
        <v>15</v>
      </c>
      <c r="S58" s="2">
        <v>0.44292926585751002</v>
      </c>
      <c r="T58" t="s">
        <v>22</v>
      </c>
      <c r="U58" s="2">
        <v>0.26778587541893301</v>
      </c>
      <c r="V58" t="s">
        <v>30</v>
      </c>
      <c r="W58" s="2">
        <v>0.26705913123288699</v>
      </c>
      <c r="X58" t="str">
        <f>IF(Table2[[#This Row],[CF_class_score]]&gt;0.5,Table2[[#This Row],[CF_class]],Table2[[#This Row],[CF_superclass]])</f>
        <v>Lipids and lipid-like molecules</v>
      </c>
      <c r="Y58" s="5" t="s">
        <v>1870</v>
      </c>
      <c r="Z58" s="5" t="s">
        <v>1845</v>
      </c>
      <c r="AA58" s="5" t="s">
        <v>1998</v>
      </c>
      <c r="AB58" s="5" t="s">
        <v>1860</v>
      </c>
      <c r="AC58" s="5" t="s">
        <v>32</v>
      </c>
      <c r="AD58" s="5" t="s">
        <v>26</v>
      </c>
      <c r="AE58" s="5" t="s">
        <v>18</v>
      </c>
    </row>
    <row r="59" spans="1:31" x14ac:dyDescent="0.2">
      <c r="A59" s="1">
        <v>19211</v>
      </c>
      <c r="B59">
        <v>205.14100999999999</v>
      </c>
      <c r="C59">
        <v>582.10949700000003</v>
      </c>
      <c r="D59" s="18" t="s">
        <v>1828</v>
      </c>
      <c r="E59" s="13" t="s">
        <v>1829</v>
      </c>
      <c r="F59" s="13" t="s">
        <v>1829</v>
      </c>
      <c r="G59" s="16" t="s">
        <v>1829</v>
      </c>
      <c r="H59" s="18" t="s">
        <v>15</v>
      </c>
      <c r="I59" s="21" t="s">
        <v>2105</v>
      </c>
      <c r="J59" s="15" t="s">
        <v>15</v>
      </c>
      <c r="K59" s="43" t="s">
        <v>32</v>
      </c>
      <c r="L59" s="40" t="str">
        <f>IF(Table2[[#This Row],[CF_superclass_score]]&gt;0.45,Table2[[#This Row],[CF_superclass]],"NA")</f>
        <v>NA</v>
      </c>
      <c r="M59" s="16" t="str">
        <f>IF(Table2[[#This Row],[GNPS (NAP) Superclass (&gt;0.45)]]="NA",Table2[[#This Row],[Superclass]],Table2[[#This Row],[GNPS (NAP) Superclass (&gt;0.45)]])</f>
        <v>Lipids and lipid-like molecules</v>
      </c>
      <c r="N59">
        <v>18</v>
      </c>
      <c r="O59">
        <v>8</v>
      </c>
      <c r="P59" t="s">
        <v>5</v>
      </c>
      <c r="Q59" s="2">
        <v>0.90697674418604601</v>
      </c>
      <c r="R59" t="s">
        <v>15</v>
      </c>
      <c r="S59" s="2">
        <v>0.44292926585751002</v>
      </c>
      <c r="T59" t="s">
        <v>22</v>
      </c>
      <c r="U59" s="2">
        <v>0.26778587541893301</v>
      </c>
      <c r="V59" t="s">
        <v>30</v>
      </c>
      <c r="W59" s="2">
        <v>0.26705913123288699</v>
      </c>
      <c r="X59" t="str">
        <f>IF(Table2[[#This Row],[CF_class_score]]&gt;0.5,Table2[[#This Row],[CF_class]],Table2[[#This Row],[CF_superclass]])</f>
        <v>Lipids and lipid-like molecules</v>
      </c>
      <c r="Y59" s="5" t="s">
        <v>1941</v>
      </c>
      <c r="Z59" s="5" t="s">
        <v>1845</v>
      </c>
      <c r="AA59" s="5" t="s">
        <v>29</v>
      </c>
      <c r="AB59" s="5"/>
      <c r="AC59" s="5" t="s">
        <v>29</v>
      </c>
      <c r="AD59" s="5" t="s">
        <v>21</v>
      </c>
      <c r="AE59" s="5" t="s">
        <v>15</v>
      </c>
    </row>
    <row r="60" spans="1:31" x14ac:dyDescent="0.2">
      <c r="A60" s="1">
        <v>19212</v>
      </c>
      <c r="B60">
        <v>205.13901000000001</v>
      </c>
      <c r="C60">
        <v>554.50585899999999</v>
      </c>
      <c r="D60" s="18" t="s">
        <v>1828</v>
      </c>
      <c r="E60" s="13" t="s">
        <v>1829</v>
      </c>
      <c r="F60" s="13" t="s">
        <v>1829</v>
      </c>
      <c r="G60" s="16" t="s">
        <v>1828</v>
      </c>
      <c r="H60" s="18" t="s">
        <v>2105</v>
      </c>
      <c r="I60" s="21" t="s">
        <v>2105</v>
      </c>
      <c r="J60" s="15" t="s">
        <v>2105</v>
      </c>
      <c r="K60" s="43" t="s">
        <v>32</v>
      </c>
      <c r="L60" s="40" t="str">
        <f>IF(Table2[[#This Row],[CF_superclass_score]]&gt;0.45,Table2[[#This Row],[CF_superclass]],"NA")</f>
        <v>NA</v>
      </c>
      <c r="M60" s="16" t="str">
        <f>IF(Table2[[#This Row],[GNPS (NAP) Superclass (&gt;0.45)]]="NA",Table2[[#This Row],[Superclass]],Table2[[#This Row],[GNPS (NAP) Superclass (&gt;0.45)]])</f>
        <v>Organic acids and derivatives</v>
      </c>
      <c r="N60">
        <v>5</v>
      </c>
      <c r="O60">
        <v>8</v>
      </c>
      <c r="P60" t="s">
        <v>5</v>
      </c>
      <c r="Q60" s="2">
        <v>0.90697674418604601</v>
      </c>
      <c r="R60" t="s">
        <v>15</v>
      </c>
      <c r="S60" s="2">
        <v>0.44292926585751002</v>
      </c>
      <c r="T60" t="s">
        <v>22</v>
      </c>
      <c r="U60" s="2">
        <v>0.26778587541893301</v>
      </c>
      <c r="V60" t="s">
        <v>30</v>
      </c>
      <c r="W60" s="2">
        <v>0.26705913123288699</v>
      </c>
      <c r="X60" t="str">
        <f>IF(Table2[[#This Row],[CF_class_score]]&gt;0.5,Table2[[#This Row],[CF_class]],Table2[[#This Row],[CF_superclass]])</f>
        <v>Lipids and lipid-like molecules</v>
      </c>
      <c r="Y60" s="5" t="s">
        <v>1870</v>
      </c>
      <c r="Z60" s="5" t="s">
        <v>1845</v>
      </c>
      <c r="AA60" s="5" t="s">
        <v>1859</v>
      </c>
      <c r="AB60" s="5" t="s">
        <v>1860</v>
      </c>
      <c r="AC60" s="5" t="s">
        <v>32</v>
      </c>
      <c r="AD60" s="5" t="s">
        <v>26</v>
      </c>
      <c r="AE60" s="5" t="s">
        <v>18</v>
      </c>
    </row>
    <row r="61" spans="1:31" x14ac:dyDescent="0.2">
      <c r="A61" s="1">
        <v>19217</v>
      </c>
      <c r="B61">
        <v>205.14301</v>
      </c>
      <c r="C61">
        <v>681.11340299999995</v>
      </c>
      <c r="D61" s="18" t="s">
        <v>1828</v>
      </c>
      <c r="E61" s="13" t="s">
        <v>1829</v>
      </c>
      <c r="F61" s="13" t="s">
        <v>1829</v>
      </c>
      <c r="G61" s="16" t="s">
        <v>1829</v>
      </c>
      <c r="H61" s="18" t="s">
        <v>15</v>
      </c>
      <c r="I61" s="21" t="s">
        <v>2105</v>
      </c>
      <c r="J61" s="15" t="s">
        <v>15</v>
      </c>
      <c r="K61" s="43" t="s">
        <v>32</v>
      </c>
      <c r="L61" s="40" t="str">
        <f>IF(Table2[[#This Row],[CF_superclass_score]]&gt;0.45,Table2[[#This Row],[CF_superclass]],"NA")</f>
        <v>NA</v>
      </c>
      <c r="M61" s="16" t="str">
        <f>IF(Table2[[#This Row],[GNPS (NAP) Superclass (&gt;0.45)]]="NA",Table2[[#This Row],[Superclass]],Table2[[#This Row],[GNPS (NAP) Superclass (&gt;0.45)]])</f>
        <v>Lipids and lipid-like molecules</v>
      </c>
      <c r="N61">
        <v>12</v>
      </c>
      <c r="O61">
        <v>8</v>
      </c>
      <c r="P61" t="s">
        <v>5</v>
      </c>
      <c r="Q61" s="2">
        <v>0.90697674418604601</v>
      </c>
      <c r="R61" t="s">
        <v>15</v>
      </c>
      <c r="S61" s="2">
        <v>0.44292926585751002</v>
      </c>
      <c r="T61" t="s">
        <v>22</v>
      </c>
      <c r="U61" s="2">
        <v>0.26778587541893301</v>
      </c>
      <c r="V61" t="s">
        <v>30</v>
      </c>
      <c r="W61" s="2">
        <v>0.26705913123288699</v>
      </c>
      <c r="X61" t="str">
        <f>IF(Table2[[#This Row],[CF_class_score]]&gt;0.5,Table2[[#This Row],[CF_class]],Table2[[#This Row],[CF_superclass]])</f>
        <v>Lipids and lipid-like molecules</v>
      </c>
      <c r="Y61" s="5" t="s">
        <v>1847</v>
      </c>
      <c r="Z61" s="5" t="s">
        <v>1845</v>
      </c>
      <c r="AA61" s="5" t="s">
        <v>1909</v>
      </c>
      <c r="AB61" s="5" t="s">
        <v>1909</v>
      </c>
      <c r="AC61" s="5" t="s">
        <v>29</v>
      </c>
      <c r="AD61" s="5" t="s">
        <v>21</v>
      </c>
      <c r="AE61" s="5" t="s">
        <v>15</v>
      </c>
    </row>
    <row r="62" spans="1:31" x14ac:dyDescent="0.2">
      <c r="A62" s="1">
        <v>19218</v>
      </c>
      <c r="B62">
        <v>205.14301</v>
      </c>
      <c r="C62">
        <v>363.96563700000002</v>
      </c>
      <c r="D62" s="18" t="s">
        <v>1828</v>
      </c>
      <c r="E62" s="13" t="s">
        <v>1829</v>
      </c>
      <c r="F62" s="13" t="s">
        <v>1829</v>
      </c>
      <c r="G62" s="16" t="s">
        <v>1828</v>
      </c>
      <c r="H62" s="18" t="s">
        <v>2105</v>
      </c>
      <c r="I62" s="21" t="s">
        <v>2105</v>
      </c>
      <c r="J62" s="15" t="s">
        <v>2105</v>
      </c>
      <c r="K62" s="43" t="s">
        <v>32</v>
      </c>
      <c r="L62" s="40" t="str">
        <f>IF(Table2[[#This Row],[CF_superclass_score]]&gt;0.45,Table2[[#This Row],[CF_superclass]],"NA")</f>
        <v>NA</v>
      </c>
      <c r="M62" s="16" t="str">
        <f>IF(Table2[[#This Row],[GNPS (NAP) Superclass (&gt;0.45)]]="NA",Table2[[#This Row],[Superclass]],Table2[[#This Row],[GNPS (NAP) Superclass (&gt;0.45)]])</f>
        <v>Organic acids and derivatives</v>
      </c>
      <c r="N62">
        <v>5</v>
      </c>
      <c r="O62">
        <v>8</v>
      </c>
      <c r="P62" t="s">
        <v>5</v>
      </c>
      <c r="Q62" s="2">
        <v>0.90697674418604601</v>
      </c>
      <c r="R62" t="s">
        <v>15</v>
      </c>
      <c r="S62" s="2">
        <v>0.44292926585751002</v>
      </c>
      <c r="T62" t="s">
        <v>22</v>
      </c>
      <c r="U62" s="2">
        <v>0.26778587541893301</v>
      </c>
      <c r="V62" t="s">
        <v>30</v>
      </c>
      <c r="W62" s="2">
        <v>0.26705913123288699</v>
      </c>
      <c r="X62" t="str">
        <f>IF(Table2[[#This Row],[CF_class_score]]&gt;0.5,Table2[[#This Row],[CF_class]],Table2[[#This Row],[CF_superclass]])</f>
        <v>Lipids and lipid-like molecules</v>
      </c>
      <c r="Y62" s="5" t="s">
        <v>1847</v>
      </c>
      <c r="Z62" s="5" t="s">
        <v>1845</v>
      </c>
      <c r="AA62" s="5" t="s">
        <v>1857</v>
      </c>
      <c r="AB62" s="5"/>
      <c r="AC62" s="5" t="s">
        <v>1857</v>
      </c>
      <c r="AD62" s="5" t="s">
        <v>26</v>
      </c>
      <c r="AE62" s="5" t="s">
        <v>18</v>
      </c>
    </row>
    <row r="63" spans="1:31" x14ac:dyDescent="0.2">
      <c r="A63" s="1">
        <v>19220</v>
      </c>
      <c r="B63">
        <v>205.14301</v>
      </c>
      <c r="C63">
        <v>373.267944</v>
      </c>
      <c r="D63" s="18" t="s">
        <v>1828</v>
      </c>
      <c r="E63" s="13" t="s">
        <v>1829</v>
      </c>
      <c r="F63" s="13" t="s">
        <v>1829</v>
      </c>
      <c r="G63" s="16" t="s">
        <v>1829</v>
      </c>
      <c r="H63" s="18" t="s">
        <v>15</v>
      </c>
      <c r="I63" s="21" t="s">
        <v>2105</v>
      </c>
      <c r="J63" s="15" t="s">
        <v>15</v>
      </c>
      <c r="K63" s="43" t="s">
        <v>32</v>
      </c>
      <c r="L63" s="40" t="str">
        <f>IF(Table2[[#This Row],[CF_superclass_score]]&gt;0.45,Table2[[#This Row],[CF_superclass]],"NA")</f>
        <v>NA</v>
      </c>
      <c r="M63" s="16" t="str">
        <f>IF(Table2[[#This Row],[GNPS (NAP) Superclass (&gt;0.45)]]="NA",Table2[[#This Row],[Superclass]],Table2[[#This Row],[GNPS (NAP) Superclass (&gt;0.45)]])</f>
        <v>Lipids and lipid-like molecules</v>
      </c>
      <c r="N63">
        <v>2</v>
      </c>
      <c r="O63">
        <v>8</v>
      </c>
      <c r="P63" t="s">
        <v>5</v>
      </c>
      <c r="Q63" s="2">
        <v>0.90697674418604601</v>
      </c>
      <c r="R63" t="s">
        <v>15</v>
      </c>
      <c r="S63" s="2">
        <v>0.44292926585751002</v>
      </c>
      <c r="T63" t="s">
        <v>22</v>
      </c>
      <c r="U63" s="2">
        <v>0.26778587541893301</v>
      </c>
      <c r="V63" t="s">
        <v>30</v>
      </c>
      <c r="W63" s="2">
        <v>0.26705913123288699</v>
      </c>
      <c r="X63" t="str">
        <f>IF(Table2[[#This Row],[CF_class_score]]&gt;0.5,Table2[[#This Row],[CF_class]],Table2[[#This Row],[CF_superclass]])</f>
        <v>Lipids and lipid-like molecules</v>
      </c>
      <c r="Y63" s="5" t="s">
        <v>1847</v>
      </c>
      <c r="Z63" s="5" t="s">
        <v>1845</v>
      </c>
      <c r="AA63" s="5" t="s">
        <v>29</v>
      </c>
      <c r="AB63" s="5"/>
      <c r="AC63" s="5" t="s">
        <v>29</v>
      </c>
      <c r="AD63" s="5" t="s">
        <v>21</v>
      </c>
      <c r="AE63" s="5" t="s">
        <v>15</v>
      </c>
    </row>
    <row r="64" spans="1:31" x14ac:dyDescent="0.2">
      <c r="A64" s="1">
        <v>19224</v>
      </c>
      <c r="B64">
        <v>205.14301</v>
      </c>
      <c r="C64">
        <v>752.04528800000003</v>
      </c>
      <c r="D64" s="18" t="s">
        <v>1828</v>
      </c>
      <c r="E64" s="13" t="s">
        <v>1829</v>
      </c>
      <c r="F64" s="13" t="s">
        <v>1829</v>
      </c>
      <c r="G64" s="16" t="s">
        <v>1829</v>
      </c>
      <c r="H64" s="18" t="s">
        <v>15</v>
      </c>
      <c r="I64" s="21" t="s">
        <v>2105</v>
      </c>
      <c r="J64" s="15" t="s">
        <v>15</v>
      </c>
      <c r="K64" s="43" t="s">
        <v>32</v>
      </c>
      <c r="L64" s="40" t="str">
        <f>IF(Table2[[#This Row],[CF_superclass_score]]&gt;0.45,Table2[[#This Row],[CF_superclass]],"NA")</f>
        <v>NA</v>
      </c>
      <c r="M64" s="16" t="str">
        <f>IF(Table2[[#This Row],[GNPS (NAP) Superclass (&gt;0.45)]]="NA",Table2[[#This Row],[Superclass]],Table2[[#This Row],[GNPS (NAP) Superclass (&gt;0.45)]])</f>
        <v>Lipids and lipid-like molecules</v>
      </c>
      <c r="N64">
        <v>3</v>
      </c>
      <c r="O64">
        <v>8</v>
      </c>
      <c r="P64" t="s">
        <v>5</v>
      </c>
      <c r="Q64" s="2">
        <v>0.90697674418604601</v>
      </c>
      <c r="R64" t="s">
        <v>15</v>
      </c>
      <c r="S64" s="2">
        <v>0.44292926585751002</v>
      </c>
      <c r="T64" t="s">
        <v>22</v>
      </c>
      <c r="U64" s="2">
        <v>0.26778587541893301</v>
      </c>
      <c r="V64" t="s">
        <v>30</v>
      </c>
      <c r="W64" s="2">
        <v>0.26705913123288699</v>
      </c>
      <c r="X64" t="str">
        <f>IF(Table2[[#This Row],[CF_class_score]]&gt;0.5,Table2[[#This Row],[CF_class]],Table2[[#This Row],[CF_superclass]])</f>
        <v>Lipids and lipid-like molecules</v>
      </c>
      <c r="Y64" s="5" t="s">
        <v>1847</v>
      </c>
      <c r="Z64" s="5" t="s">
        <v>1845</v>
      </c>
      <c r="AA64" s="5" t="s">
        <v>21</v>
      </c>
      <c r="AB64" s="5"/>
      <c r="AC64" s="5"/>
      <c r="AD64" s="5" t="s">
        <v>21</v>
      </c>
      <c r="AE64" s="5" t="s">
        <v>15</v>
      </c>
    </row>
    <row r="65" spans="1:31" x14ac:dyDescent="0.2">
      <c r="A65" s="1">
        <v>19225</v>
      </c>
      <c r="B65">
        <v>205.14301</v>
      </c>
      <c r="C65">
        <v>398.45410199999998</v>
      </c>
      <c r="D65" s="18" t="s">
        <v>1828</v>
      </c>
      <c r="E65" s="13" t="s">
        <v>1829</v>
      </c>
      <c r="F65" s="13" t="s">
        <v>1829</v>
      </c>
      <c r="G65" s="16" t="s">
        <v>1828</v>
      </c>
      <c r="H65" s="18" t="s">
        <v>2105</v>
      </c>
      <c r="I65" s="21" t="s">
        <v>2105</v>
      </c>
      <c r="J65" s="15" t="s">
        <v>2105</v>
      </c>
      <c r="K65" s="43" t="s">
        <v>32</v>
      </c>
      <c r="L65" s="40" t="str">
        <f>IF(Table2[[#This Row],[CF_superclass_score]]&gt;0.45,Table2[[#This Row],[CF_superclass]],"NA")</f>
        <v>NA</v>
      </c>
      <c r="M65" s="16" t="str">
        <f>IF(Table2[[#This Row],[GNPS (NAP) Superclass (&gt;0.45)]]="NA",Table2[[#This Row],[Superclass]],Table2[[#This Row],[GNPS (NAP) Superclass (&gt;0.45)]])</f>
        <v>Organic acids and derivatives</v>
      </c>
      <c r="N65">
        <v>4</v>
      </c>
      <c r="O65">
        <v>8</v>
      </c>
      <c r="P65" t="s">
        <v>5</v>
      </c>
      <c r="Q65" s="2">
        <v>0.90697674418604601</v>
      </c>
      <c r="R65" t="s">
        <v>15</v>
      </c>
      <c r="S65" s="2">
        <v>0.44292926585751002</v>
      </c>
      <c r="T65" t="s">
        <v>22</v>
      </c>
      <c r="U65" s="2">
        <v>0.26778587541893301</v>
      </c>
      <c r="V65" t="s">
        <v>30</v>
      </c>
      <c r="W65" s="2">
        <v>0.26705913123288699</v>
      </c>
      <c r="X65" t="str">
        <f>IF(Table2[[#This Row],[CF_class_score]]&gt;0.5,Table2[[#This Row],[CF_class]],Table2[[#This Row],[CF_superclass]])</f>
        <v>Lipids and lipid-like molecules</v>
      </c>
      <c r="Y65" s="5" t="s">
        <v>1847</v>
      </c>
      <c r="Z65" s="5" t="s">
        <v>1845</v>
      </c>
      <c r="AA65" s="5" t="s">
        <v>1857</v>
      </c>
      <c r="AB65" s="5"/>
      <c r="AC65" s="5" t="s">
        <v>1857</v>
      </c>
      <c r="AD65" s="5" t="s">
        <v>26</v>
      </c>
      <c r="AE65" s="5" t="s">
        <v>18</v>
      </c>
    </row>
    <row r="66" spans="1:31" x14ac:dyDescent="0.2">
      <c r="A66" s="1">
        <v>19227</v>
      </c>
      <c r="B66">
        <v>205.14301</v>
      </c>
      <c r="C66">
        <v>825.20519999999999</v>
      </c>
      <c r="D66" s="18" t="s">
        <v>1828</v>
      </c>
      <c r="E66" s="13" t="s">
        <v>1829</v>
      </c>
      <c r="F66" s="13" t="s">
        <v>1829</v>
      </c>
      <c r="G66" s="16" t="s">
        <v>1829</v>
      </c>
      <c r="H66" s="18" t="s">
        <v>15</v>
      </c>
      <c r="I66" s="21" t="s">
        <v>2105</v>
      </c>
      <c r="J66" s="15" t="s">
        <v>15</v>
      </c>
      <c r="K66" s="43" t="s">
        <v>32</v>
      </c>
      <c r="L66" s="40" t="str">
        <f>IF(Table2[[#This Row],[CF_superclass_score]]&gt;0.45,Table2[[#This Row],[CF_superclass]],"NA")</f>
        <v>NA</v>
      </c>
      <c r="M66" s="16" t="str">
        <f>IF(Table2[[#This Row],[GNPS (NAP) Superclass (&gt;0.45)]]="NA",Table2[[#This Row],[Superclass]],Table2[[#This Row],[GNPS (NAP) Superclass (&gt;0.45)]])</f>
        <v>Lipids and lipid-like molecules</v>
      </c>
      <c r="N66">
        <v>3</v>
      </c>
      <c r="O66">
        <v>8</v>
      </c>
      <c r="P66" t="s">
        <v>5</v>
      </c>
      <c r="Q66" s="2">
        <v>0.90697674418604601</v>
      </c>
      <c r="R66" t="s">
        <v>15</v>
      </c>
      <c r="S66" s="2">
        <v>0.44292926585751002</v>
      </c>
      <c r="T66" t="s">
        <v>22</v>
      </c>
      <c r="U66" s="2">
        <v>0.26778587541893301</v>
      </c>
      <c r="V66" t="s">
        <v>30</v>
      </c>
      <c r="W66" s="2">
        <v>0.26705913123288699</v>
      </c>
      <c r="X66" t="str">
        <f>IF(Table2[[#This Row],[CF_class_score]]&gt;0.5,Table2[[#This Row],[CF_class]],Table2[[#This Row],[CF_superclass]])</f>
        <v>Lipids and lipid-like molecules</v>
      </c>
      <c r="Y66" s="5" t="s">
        <v>1847</v>
      </c>
      <c r="Z66" s="5" t="s">
        <v>1845</v>
      </c>
      <c r="AA66" s="5" t="s">
        <v>29</v>
      </c>
      <c r="AB66" s="5"/>
      <c r="AC66" s="5" t="s">
        <v>29</v>
      </c>
      <c r="AD66" s="5" t="s">
        <v>21</v>
      </c>
      <c r="AE66" s="5" t="s">
        <v>15</v>
      </c>
    </row>
    <row r="67" spans="1:31" x14ac:dyDescent="0.2">
      <c r="A67" s="1">
        <v>19231</v>
      </c>
      <c r="B67">
        <v>205.14301</v>
      </c>
      <c r="C67">
        <v>553.344604</v>
      </c>
      <c r="D67" s="18" t="s">
        <v>1828</v>
      </c>
      <c r="E67" s="13" t="s">
        <v>1829</v>
      </c>
      <c r="F67" s="13" t="s">
        <v>1829</v>
      </c>
      <c r="G67" s="16" t="s">
        <v>1828</v>
      </c>
      <c r="H67" s="18" t="s">
        <v>2105</v>
      </c>
      <c r="I67" s="21" t="s">
        <v>2105</v>
      </c>
      <c r="J67" s="15" t="s">
        <v>2105</v>
      </c>
      <c r="K67" s="43" t="s">
        <v>32</v>
      </c>
      <c r="L67" s="40" t="str">
        <f>IF(Table2[[#This Row],[CF_superclass_score]]&gt;0.45,Table2[[#This Row],[CF_superclass]],"NA")</f>
        <v>NA</v>
      </c>
      <c r="M67" s="16" t="str">
        <f>IF(Table2[[#This Row],[GNPS (NAP) Superclass (&gt;0.45)]]="NA",Table2[[#This Row],[Superclass]],Table2[[#This Row],[GNPS (NAP) Superclass (&gt;0.45)]])</f>
        <v>Organic acids and derivatives</v>
      </c>
      <c r="N67">
        <v>5</v>
      </c>
      <c r="O67">
        <v>8</v>
      </c>
      <c r="P67" t="s">
        <v>5</v>
      </c>
      <c r="Q67" s="2">
        <v>0.90697674418604601</v>
      </c>
      <c r="R67" t="s">
        <v>15</v>
      </c>
      <c r="S67" s="2">
        <v>0.44292926585751002</v>
      </c>
      <c r="T67" t="s">
        <v>22</v>
      </c>
      <c r="U67" s="2">
        <v>0.26778587541893301</v>
      </c>
      <c r="V67" t="s">
        <v>30</v>
      </c>
      <c r="W67" s="2">
        <v>0.26705913123288699</v>
      </c>
      <c r="X67" t="str">
        <f>IF(Table2[[#This Row],[CF_class_score]]&gt;0.5,Table2[[#This Row],[CF_class]],Table2[[#This Row],[CF_superclass]])</f>
        <v>Lipids and lipid-like molecules</v>
      </c>
      <c r="Y67" s="5" t="s">
        <v>1847</v>
      </c>
      <c r="Z67" s="5" t="s">
        <v>1845</v>
      </c>
      <c r="AA67" s="5" t="s">
        <v>1857</v>
      </c>
      <c r="AB67" s="5"/>
      <c r="AC67" s="5" t="s">
        <v>1857</v>
      </c>
      <c r="AD67" s="5" t="s">
        <v>26</v>
      </c>
      <c r="AE67" s="5" t="s">
        <v>18</v>
      </c>
    </row>
    <row r="68" spans="1:31" x14ac:dyDescent="0.2">
      <c r="A68" s="1">
        <v>19234</v>
      </c>
      <c r="B68">
        <v>205.14301</v>
      </c>
      <c r="C68">
        <v>662.15979000000004</v>
      </c>
      <c r="D68" s="18" t="s">
        <v>1828</v>
      </c>
      <c r="E68" s="13" t="s">
        <v>1829</v>
      </c>
      <c r="F68" s="13" t="s">
        <v>1829</v>
      </c>
      <c r="G68" s="16" t="s">
        <v>1829</v>
      </c>
      <c r="H68" s="18" t="s">
        <v>15</v>
      </c>
      <c r="I68" s="21" t="s">
        <v>2105</v>
      </c>
      <c r="J68" s="15" t="s">
        <v>15</v>
      </c>
      <c r="K68" s="43" t="s">
        <v>32</v>
      </c>
      <c r="L68" s="40" t="str">
        <f>IF(Table2[[#This Row],[CF_superclass_score]]&gt;0.45,Table2[[#This Row],[CF_superclass]],"NA")</f>
        <v>NA</v>
      </c>
      <c r="M68" s="16" t="str">
        <f>IF(Table2[[#This Row],[GNPS (NAP) Superclass (&gt;0.45)]]="NA",Table2[[#This Row],[Superclass]],Table2[[#This Row],[GNPS (NAP) Superclass (&gt;0.45)]])</f>
        <v>Lipids and lipid-like molecules</v>
      </c>
      <c r="N68">
        <v>2</v>
      </c>
      <c r="O68">
        <v>8</v>
      </c>
      <c r="P68" t="s">
        <v>5</v>
      </c>
      <c r="Q68" s="2">
        <v>0.90697674418604601</v>
      </c>
      <c r="R68" t="s">
        <v>15</v>
      </c>
      <c r="S68" s="2">
        <v>0.44292926585751002</v>
      </c>
      <c r="T68" t="s">
        <v>22</v>
      </c>
      <c r="U68" s="2">
        <v>0.26778587541893301</v>
      </c>
      <c r="V68" t="s">
        <v>30</v>
      </c>
      <c r="W68" s="2">
        <v>0.26705913123288699</v>
      </c>
      <c r="X68" t="str">
        <f>IF(Table2[[#This Row],[CF_class_score]]&gt;0.5,Table2[[#This Row],[CF_class]],Table2[[#This Row],[CF_superclass]])</f>
        <v>Lipids and lipid-like molecules</v>
      </c>
      <c r="Y68" s="5" t="s">
        <v>1847</v>
      </c>
      <c r="Z68" s="5" t="s">
        <v>1845</v>
      </c>
      <c r="AA68" s="5" t="s">
        <v>29</v>
      </c>
      <c r="AB68" s="5"/>
      <c r="AC68" s="5" t="s">
        <v>29</v>
      </c>
      <c r="AD68" s="5" t="s">
        <v>21</v>
      </c>
      <c r="AE68" s="5" t="s">
        <v>15</v>
      </c>
    </row>
    <row r="69" spans="1:31" x14ac:dyDescent="0.2">
      <c r="A69" s="1">
        <v>19235</v>
      </c>
      <c r="B69">
        <v>205.14301</v>
      </c>
      <c r="C69">
        <v>459.471405</v>
      </c>
      <c r="D69" s="18" t="s">
        <v>1828</v>
      </c>
      <c r="E69" s="13" t="s">
        <v>1829</v>
      </c>
      <c r="F69" s="13" t="s">
        <v>1829</v>
      </c>
      <c r="G69" s="16" t="s">
        <v>1828</v>
      </c>
      <c r="H69" s="18" t="s">
        <v>2105</v>
      </c>
      <c r="I69" s="21" t="s">
        <v>2105</v>
      </c>
      <c r="J69" s="15" t="s">
        <v>2105</v>
      </c>
      <c r="K69" s="43" t="s">
        <v>32</v>
      </c>
      <c r="L69" s="40" t="str">
        <f>IF(Table2[[#This Row],[CF_superclass_score]]&gt;0.45,Table2[[#This Row],[CF_superclass]],"NA")</f>
        <v>NA</v>
      </c>
      <c r="M69" s="16" t="str">
        <f>IF(Table2[[#This Row],[GNPS (NAP) Superclass (&gt;0.45)]]="NA",Table2[[#This Row],[Superclass]],Table2[[#This Row],[GNPS (NAP) Superclass (&gt;0.45)]])</f>
        <v>Benzenoids</v>
      </c>
      <c r="N69">
        <v>11</v>
      </c>
      <c r="O69">
        <v>8</v>
      </c>
      <c r="P69" t="s">
        <v>5</v>
      </c>
      <c r="Q69" s="2">
        <v>0.90697674418604601</v>
      </c>
      <c r="R69" t="s">
        <v>15</v>
      </c>
      <c r="S69" s="2">
        <v>0.44292926585751002</v>
      </c>
      <c r="T69" t="s">
        <v>22</v>
      </c>
      <c r="U69" s="2">
        <v>0.26778587541893301</v>
      </c>
      <c r="V69" t="s">
        <v>30</v>
      </c>
      <c r="W69" s="2">
        <v>0.26705913123288699</v>
      </c>
      <c r="X69" t="str">
        <f>IF(Table2[[#This Row],[CF_class_score]]&gt;0.5,Table2[[#This Row],[CF_class]],Table2[[#This Row],[CF_superclass]])</f>
        <v>Lipids and lipid-like molecules</v>
      </c>
      <c r="Y69" s="5" t="s">
        <v>1847</v>
      </c>
      <c r="Z69" s="5" t="s">
        <v>1845</v>
      </c>
      <c r="AA69" s="5" t="s">
        <v>23</v>
      </c>
      <c r="AB69" s="5"/>
      <c r="AC69" s="5"/>
      <c r="AD69" s="5" t="s">
        <v>23</v>
      </c>
      <c r="AE69" s="5" t="s">
        <v>16</v>
      </c>
    </row>
    <row r="70" spans="1:31" x14ac:dyDescent="0.2">
      <c r="A70" s="1">
        <v>19242</v>
      </c>
      <c r="B70">
        <v>205.14301</v>
      </c>
      <c r="C70">
        <v>696.93310499999995</v>
      </c>
      <c r="D70" s="18" t="s">
        <v>1828</v>
      </c>
      <c r="E70" s="13" t="s">
        <v>1829</v>
      </c>
      <c r="F70" s="13" t="s">
        <v>1829</v>
      </c>
      <c r="G70" s="16" t="s">
        <v>1829</v>
      </c>
      <c r="H70" s="18" t="s">
        <v>15</v>
      </c>
      <c r="I70" s="21" t="s">
        <v>2105</v>
      </c>
      <c r="J70" s="15" t="s">
        <v>15</v>
      </c>
      <c r="K70" s="43" t="s">
        <v>32</v>
      </c>
      <c r="L70" s="40" t="str">
        <f>IF(Table2[[#This Row],[CF_superclass_score]]&gt;0.45,Table2[[#This Row],[CF_superclass]],"NA")</f>
        <v>NA</v>
      </c>
      <c r="M70" s="16" t="str">
        <f>IF(Table2[[#This Row],[GNPS (NAP) Superclass (&gt;0.45)]]="NA",Table2[[#This Row],[Superclass]],Table2[[#This Row],[GNPS (NAP) Superclass (&gt;0.45)]])</f>
        <v>Lipids and lipid-like molecules</v>
      </c>
      <c r="N70">
        <v>2</v>
      </c>
      <c r="O70">
        <v>8</v>
      </c>
      <c r="P70" t="s">
        <v>5</v>
      </c>
      <c r="Q70" s="2">
        <v>0.90697674418604601</v>
      </c>
      <c r="R70" t="s">
        <v>15</v>
      </c>
      <c r="S70" s="2">
        <v>0.44292926585751002</v>
      </c>
      <c r="T70" t="s">
        <v>22</v>
      </c>
      <c r="U70" s="2">
        <v>0.26778587541893301</v>
      </c>
      <c r="V70" t="s">
        <v>30</v>
      </c>
      <c r="W70" s="2">
        <v>0.26705913123288699</v>
      </c>
      <c r="X70" t="str">
        <f>IF(Table2[[#This Row],[CF_class_score]]&gt;0.5,Table2[[#This Row],[CF_class]],Table2[[#This Row],[CF_superclass]])</f>
        <v>Lipids and lipid-like molecules</v>
      </c>
      <c r="Y70" s="5" t="s">
        <v>1847</v>
      </c>
      <c r="Z70" s="5" t="s">
        <v>1845</v>
      </c>
      <c r="AA70" s="5" t="s">
        <v>21</v>
      </c>
      <c r="AB70" s="5"/>
      <c r="AC70" s="5"/>
      <c r="AD70" s="5" t="s">
        <v>21</v>
      </c>
      <c r="AE70" s="5" t="s">
        <v>15</v>
      </c>
    </row>
    <row r="71" spans="1:31" x14ac:dyDescent="0.2">
      <c r="A71" s="1">
        <v>19246</v>
      </c>
      <c r="B71">
        <v>205.14301</v>
      </c>
      <c r="C71">
        <v>395.35183699999999</v>
      </c>
      <c r="D71" s="18" t="s">
        <v>1828</v>
      </c>
      <c r="E71" s="13" t="s">
        <v>1829</v>
      </c>
      <c r="F71" s="13" t="s">
        <v>1829</v>
      </c>
      <c r="G71" s="16" t="s">
        <v>1828</v>
      </c>
      <c r="H71" s="18" t="s">
        <v>2105</v>
      </c>
      <c r="I71" s="21" t="s">
        <v>2105</v>
      </c>
      <c r="J71" s="15" t="s">
        <v>2105</v>
      </c>
      <c r="K71" s="43" t="s">
        <v>32</v>
      </c>
      <c r="L71" s="40" t="str">
        <f>IF(Table2[[#This Row],[CF_superclass_score]]&gt;0.45,Table2[[#This Row],[CF_superclass]],"NA")</f>
        <v>NA</v>
      </c>
      <c r="M71" s="16" t="str">
        <f>IF(Table2[[#This Row],[GNPS (NAP) Superclass (&gt;0.45)]]="NA",Table2[[#This Row],[Superclass]],Table2[[#This Row],[GNPS (NAP) Superclass (&gt;0.45)]])</f>
        <v>Organic acids and derivatives</v>
      </c>
      <c r="N71">
        <v>5</v>
      </c>
      <c r="O71">
        <v>8</v>
      </c>
      <c r="P71" t="s">
        <v>5</v>
      </c>
      <c r="Q71" s="2">
        <v>0.90697674418604601</v>
      </c>
      <c r="R71" t="s">
        <v>15</v>
      </c>
      <c r="S71" s="2">
        <v>0.44292926585751002</v>
      </c>
      <c r="T71" t="s">
        <v>22</v>
      </c>
      <c r="U71" s="2">
        <v>0.26778587541893301</v>
      </c>
      <c r="V71" t="s">
        <v>30</v>
      </c>
      <c r="W71" s="2">
        <v>0.26705913123288699</v>
      </c>
      <c r="X71" t="str">
        <f>IF(Table2[[#This Row],[CF_class_score]]&gt;0.5,Table2[[#This Row],[CF_class]],Table2[[#This Row],[CF_superclass]])</f>
        <v>Lipids and lipid-like molecules</v>
      </c>
      <c r="Y71" s="5" t="s">
        <v>1847</v>
      </c>
      <c r="Z71" s="5" t="s">
        <v>1845</v>
      </c>
      <c r="AA71" s="5" t="s">
        <v>1857</v>
      </c>
      <c r="AB71" s="5"/>
      <c r="AC71" s="5" t="s">
        <v>1857</v>
      </c>
      <c r="AD71" s="5" t="s">
        <v>26</v>
      </c>
      <c r="AE71" s="5" t="s">
        <v>18</v>
      </c>
    </row>
    <row r="72" spans="1:31" x14ac:dyDescent="0.2">
      <c r="A72" s="1">
        <v>19248</v>
      </c>
      <c r="B72">
        <v>205.14301</v>
      </c>
      <c r="C72">
        <v>899.99865699999998</v>
      </c>
      <c r="D72" s="18" t="s">
        <v>1828</v>
      </c>
      <c r="E72" s="13" t="s">
        <v>1829</v>
      </c>
      <c r="F72" s="13" t="s">
        <v>1829</v>
      </c>
      <c r="G72" s="16" t="s">
        <v>1829</v>
      </c>
      <c r="H72" s="18" t="s">
        <v>15</v>
      </c>
      <c r="I72" s="21" t="s">
        <v>2105</v>
      </c>
      <c r="J72" s="15" t="s">
        <v>15</v>
      </c>
      <c r="K72" s="43" t="s">
        <v>32</v>
      </c>
      <c r="L72" s="40" t="str">
        <f>IF(Table2[[#This Row],[CF_superclass_score]]&gt;0.45,Table2[[#This Row],[CF_superclass]],"NA")</f>
        <v>NA</v>
      </c>
      <c r="M72" s="16" t="str">
        <f>IF(Table2[[#This Row],[GNPS (NAP) Superclass (&gt;0.45)]]="NA",Table2[[#This Row],[Superclass]],Table2[[#This Row],[GNPS (NAP) Superclass (&gt;0.45)]])</f>
        <v>Lipids and lipid-like molecules</v>
      </c>
      <c r="N72">
        <v>2</v>
      </c>
      <c r="O72">
        <v>8</v>
      </c>
      <c r="P72" t="s">
        <v>5</v>
      </c>
      <c r="Q72" s="2">
        <v>0.90697674418604601</v>
      </c>
      <c r="R72" t="s">
        <v>15</v>
      </c>
      <c r="S72" s="2">
        <v>0.44292926585751002</v>
      </c>
      <c r="T72" t="s">
        <v>22</v>
      </c>
      <c r="U72" s="2">
        <v>0.26778587541893301</v>
      </c>
      <c r="V72" t="s">
        <v>30</v>
      </c>
      <c r="W72" s="2">
        <v>0.26705913123288699</v>
      </c>
      <c r="X72" t="str">
        <f>IF(Table2[[#This Row],[CF_class_score]]&gt;0.5,Table2[[#This Row],[CF_class]],Table2[[#This Row],[CF_superclass]])</f>
        <v>Lipids and lipid-like molecules</v>
      </c>
      <c r="Y72" s="5" t="s">
        <v>1847</v>
      </c>
      <c r="Z72" s="5" t="s">
        <v>1845</v>
      </c>
      <c r="AA72" s="5" t="s">
        <v>29</v>
      </c>
      <c r="AB72" s="5"/>
      <c r="AC72" s="5" t="s">
        <v>29</v>
      </c>
      <c r="AD72" s="5" t="s">
        <v>21</v>
      </c>
      <c r="AE72" s="5" t="s">
        <v>15</v>
      </c>
    </row>
    <row r="73" spans="1:31" x14ac:dyDescent="0.2">
      <c r="A73" s="1">
        <v>19249</v>
      </c>
      <c r="B73">
        <v>205.14301</v>
      </c>
      <c r="C73">
        <v>807.94348100000002</v>
      </c>
      <c r="D73" s="18" t="s">
        <v>1828</v>
      </c>
      <c r="E73" s="13" t="s">
        <v>1829</v>
      </c>
      <c r="F73" s="13" t="s">
        <v>1829</v>
      </c>
      <c r="G73" s="16" t="s">
        <v>1829</v>
      </c>
      <c r="H73" s="18" t="s">
        <v>15</v>
      </c>
      <c r="I73" s="21" t="s">
        <v>2105</v>
      </c>
      <c r="J73" s="15" t="s">
        <v>15</v>
      </c>
      <c r="K73" s="43" t="s">
        <v>32</v>
      </c>
      <c r="L73" s="40" t="str">
        <f>IF(Table2[[#This Row],[CF_superclass_score]]&gt;0.45,Table2[[#This Row],[CF_superclass]],"NA")</f>
        <v>NA</v>
      </c>
      <c r="M73" s="16" t="str">
        <f>IF(Table2[[#This Row],[GNPS (NAP) Superclass (&gt;0.45)]]="NA",Table2[[#This Row],[Superclass]],Table2[[#This Row],[GNPS (NAP) Superclass (&gt;0.45)]])</f>
        <v>Lipids and lipid-like molecules</v>
      </c>
      <c r="N73">
        <v>3</v>
      </c>
      <c r="O73">
        <v>8</v>
      </c>
      <c r="P73" t="s">
        <v>5</v>
      </c>
      <c r="Q73" s="2">
        <v>0.90697674418604601</v>
      </c>
      <c r="R73" t="s">
        <v>15</v>
      </c>
      <c r="S73" s="2">
        <v>0.44292926585751002</v>
      </c>
      <c r="T73" t="s">
        <v>22</v>
      </c>
      <c r="U73" s="2">
        <v>0.26778587541893301</v>
      </c>
      <c r="V73" t="s">
        <v>30</v>
      </c>
      <c r="W73" s="2">
        <v>0.26705913123288699</v>
      </c>
      <c r="X73" t="str">
        <f>IF(Table2[[#This Row],[CF_class_score]]&gt;0.5,Table2[[#This Row],[CF_class]],Table2[[#This Row],[CF_superclass]])</f>
        <v>Lipids and lipid-like molecules</v>
      </c>
      <c r="Y73" s="5" t="s">
        <v>1847</v>
      </c>
      <c r="Z73" s="5" t="s">
        <v>1845</v>
      </c>
      <c r="AA73" s="5" t="s">
        <v>29</v>
      </c>
      <c r="AB73" s="5"/>
      <c r="AC73" s="5" t="s">
        <v>29</v>
      </c>
      <c r="AD73" s="5" t="s">
        <v>21</v>
      </c>
      <c r="AE73" s="5" t="s">
        <v>15</v>
      </c>
    </row>
    <row r="74" spans="1:31" x14ac:dyDescent="0.2">
      <c r="A74" s="1">
        <v>19250</v>
      </c>
      <c r="B74">
        <v>205.14400000000001</v>
      </c>
      <c r="C74">
        <v>495.567657</v>
      </c>
      <c r="D74" s="18" t="s">
        <v>1828</v>
      </c>
      <c r="E74" s="13" t="s">
        <v>1829</v>
      </c>
      <c r="F74" s="13" t="s">
        <v>1829</v>
      </c>
      <c r="G74" s="16" t="s">
        <v>1828</v>
      </c>
      <c r="H74" s="18" t="s">
        <v>2105</v>
      </c>
      <c r="I74" s="21" t="s">
        <v>2105</v>
      </c>
      <c r="J74" s="15" t="s">
        <v>2105</v>
      </c>
      <c r="K74" s="43" t="s">
        <v>32</v>
      </c>
      <c r="L74" s="40" t="str">
        <f>IF(Table2[[#This Row],[CF_superclass_score]]&gt;0.45,Table2[[#This Row],[CF_superclass]],"NA")</f>
        <v>NA</v>
      </c>
      <c r="M74" s="16" t="str">
        <f>IF(Table2[[#This Row],[GNPS (NAP) Superclass (&gt;0.45)]]="NA",Table2[[#This Row],[Superclass]],Table2[[#This Row],[GNPS (NAP) Superclass (&gt;0.45)]])</f>
        <v>Organic acids and derivatives</v>
      </c>
      <c r="N74">
        <v>11</v>
      </c>
      <c r="O74">
        <v>8</v>
      </c>
      <c r="P74" t="s">
        <v>5</v>
      </c>
      <c r="Q74" s="2">
        <v>0.90697674418604601</v>
      </c>
      <c r="R74" t="s">
        <v>15</v>
      </c>
      <c r="S74" s="2">
        <v>0.44292926585751002</v>
      </c>
      <c r="T74" t="s">
        <v>22</v>
      </c>
      <c r="U74" s="2">
        <v>0.26778587541893301</v>
      </c>
      <c r="V74" t="s">
        <v>30</v>
      </c>
      <c r="W74" s="2">
        <v>0.26705913123288699</v>
      </c>
      <c r="X74" t="str">
        <f>IF(Table2[[#This Row],[CF_class_score]]&gt;0.5,Table2[[#This Row],[CF_class]],Table2[[#This Row],[CF_superclass]])</f>
        <v>Lipids and lipid-like molecules</v>
      </c>
      <c r="Y74" s="5" t="s">
        <v>1847</v>
      </c>
      <c r="Z74" s="5" t="s">
        <v>1845</v>
      </c>
      <c r="AA74" s="5" t="s">
        <v>1857</v>
      </c>
      <c r="AB74" s="5"/>
      <c r="AC74" s="5" t="s">
        <v>1857</v>
      </c>
      <c r="AD74" s="5" t="s">
        <v>26</v>
      </c>
      <c r="AE74" s="5" t="s">
        <v>18</v>
      </c>
    </row>
    <row r="75" spans="1:31" x14ac:dyDescent="0.2">
      <c r="A75" s="1">
        <v>19253</v>
      </c>
      <c r="B75">
        <v>205.14500000000001</v>
      </c>
      <c r="C75">
        <v>557.99871800000005</v>
      </c>
      <c r="D75" s="18" t="s">
        <v>1828</v>
      </c>
      <c r="E75" s="13" t="s">
        <v>1829</v>
      </c>
      <c r="F75" s="13" t="s">
        <v>1829</v>
      </c>
      <c r="G75" s="16" t="s">
        <v>1828</v>
      </c>
      <c r="H75" s="18" t="s">
        <v>2105</v>
      </c>
      <c r="I75" s="21" t="s">
        <v>2105</v>
      </c>
      <c r="J75" s="15" t="s">
        <v>2105</v>
      </c>
      <c r="K75" s="43" t="s">
        <v>32</v>
      </c>
      <c r="L75" s="40" t="str">
        <f>IF(Table2[[#This Row],[CF_superclass_score]]&gt;0.45,Table2[[#This Row],[CF_superclass]],"NA")</f>
        <v>NA</v>
      </c>
      <c r="M75" s="16" t="str">
        <f>IF(Table2[[#This Row],[GNPS (NAP) Superclass (&gt;0.45)]]="NA",Table2[[#This Row],[Superclass]],Table2[[#This Row],[GNPS (NAP) Superclass (&gt;0.45)]])</f>
        <v>Organoheterocyclic compounds</v>
      </c>
      <c r="N75">
        <v>10</v>
      </c>
      <c r="O75">
        <v>8</v>
      </c>
      <c r="P75" t="s">
        <v>5</v>
      </c>
      <c r="Q75" s="2">
        <v>0.90697674418604601</v>
      </c>
      <c r="R75" t="s">
        <v>15</v>
      </c>
      <c r="S75" s="2">
        <v>0.44292926585751002</v>
      </c>
      <c r="T75" t="s">
        <v>22</v>
      </c>
      <c r="U75" s="2">
        <v>0.26778587541893301</v>
      </c>
      <c r="V75" t="s">
        <v>30</v>
      </c>
      <c r="W75" s="2">
        <v>0.26705913123288699</v>
      </c>
      <c r="X75" t="str">
        <f>IF(Table2[[#This Row],[CF_class_score]]&gt;0.5,Table2[[#This Row],[CF_class]],Table2[[#This Row],[CF_superclass]])</f>
        <v>Lipids and lipid-like molecules</v>
      </c>
      <c r="Y75" s="5" t="s">
        <v>2095</v>
      </c>
      <c r="Z75" s="5" t="s">
        <v>1845</v>
      </c>
      <c r="AA75" s="5" t="s">
        <v>1873</v>
      </c>
      <c r="AB75" s="5"/>
      <c r="AC75" s="5"/>
      <c r="AD75" s="5" t="s">
        <v>1873</v>
      </c>
      <c r="AE75" s="5" t="s">
        <v>17</v>
      </c>
    </row>
    <row r="76" spans="1:31" x14ac:dyDescent="0.2">
      <c r="A76" s="1">
        <v>19255</v>
      </c>
      <c r="B76">
        <v>205.14301</v>
      </c>
      <c r="C76">
        <v>839.42987100000005</v>
      </c>
      <c r="D76" s="18" t="s">
        <v>1828</v>
      </c>
      <c r="E76" s="13" t="s">
        <v>1829</v>
      </c>
      <c r="F76" s="13" t="s">
        <v>1829</v>
      </c>
      <c r="G76" s="16" t="s">
        <v>1829</v>
      </c>
      <c r="H76" s="18" t="s">
        <v>15</v>
      </c>
      <c r="I76" s="21" t="s">
        <v>2105</v>
      </c>
      <c r="J76" s="15" t="s">
        <v>15</v>
      </c>
      <c r="K76" s="43" t="s">
        <v>32</v>
      </c>
      <c r="L76" s="40" t="str">
        <f>IF(Table2[[#This Row],[CF_superclass_score]]&gt;0.45,Table2[[#This Row],[CF_superclass]],"NA")</f>
        <v>NA</v>
      </c>
      <c r="M76" s="16" t="str">
        <f>IF(Table2[[#This Row],[GNPS (NAP) Superclass (&gt;0.45)]]="NA",Table2[[#This Row],[Superclass]],Table2[[#This Row],[GNPS (NAP) Superclass (&gt;0.45)]])</f>
        <v>Lipids and lipid-like molecules</v>
      </c>
      <c r="N76">
        <v>3</v>
      </c>
      <c r="O76">
        <v>8</v>
      </c>
      <c r="P76" t="s">
        <v>5</v>
      </c>
      <c r="Q76" s="2">
        <v>0.90697674418604601</v>
      </c>
      <c r="R76" t="s">
        <v>15</v>
      </c>
      <c r="S76" s="2">
        <v>0.44292926585751002</v>
      </c>
      <c r="T76" t="s">
        <v>22</v>
      </c>
      <c r="U76" s="2">
        <v>0.26778587541893301</v>
      </c>
      <c r="V76" t="s">
        <v>30</v>
      </c>
      <c r="W76" s="2">
        <v>0.26705913123288699</v>
      </c>
      <c r="X76" t="str">
        <f>IF(Table2[[#This Row],[CF_class_score]]&gt;0.5,Table2[[#This Row],[CF_class]],Table2[[#This Row],[CF_superclass]])</f>
        <v>Lipids and lipid-like molecules</v>
      </c>
      <c r="Y76" s="5" t="s">
        <v>1847</v>
      </c>
      <c r="Z76" s="5" t="s">
        <v>1845</v>
      </c>
      <c r="AA76" s="5" t="s">
        <v>29</v>
      </c>
      <c r="AB76" s="5"/>
      <c r="AC76" s="5" t="s">
        <v>29</v>
      </c>
      <c r="AD76" s="5" t="s">
        <v>21</v>
      </c>
      <c r="AE76" s="5" t="s">
        <v>15</v>
      </c>
    </row>
    <row r="77" spans="1:31" x14ac:dyDescent="0.2">
      <c r="A77" s="1">
        <v>19263</v>
      </c>
      <c r="B77">
        <v>205.14301</v>
      </c>
      <c r="C77">
        <v>716.14093000000003</v>
      </c>
      <c r="D77" s="18" t="s">
        <v>1828</v>
      </c>
      <c r="E77" s="13" t="s">
        <v>1829</v>
      </c>
      <c r="F77" s="13" t="s">
        <v>1829</v>
      </c>
      <c r="G77" s="16" t="s">
        <v>1829</v>
      </c>
      <c r="H77" s="18" t="s">
        <v>15</v>
      </c>
      <c r="I77" s="21" t="s">
        <v>2105</v>
      </c>
      <c r="J77" s="15" t="s">
        <v>15</v>
      </c>
      <c r="K77" s="43" t="s">
        <v>32</v>
      </c>
      <c r="L77" s="40" t="str">
        <f>IF(Table2[[#This Row],[CF_superclass_score]]&gt;0.45,Table2[[#This Row],[CF_superclass]],"NA")</f>
        <v>NA</v>
      </c>
      <c r="M77" s="16" t="str">
        <f>IF(Table2[[#This Row],[GNPS (NAP) Superclass (&gt;0.45)]]="NA",Table2[[#This Row],[Superclass]],Table2[[#This Row],[GNPS (NAP) Superclass (&gt;0.45)]])</f>
        <v>Lipids and lipid-like molecules</v>
      </c>
      <c r="N77">
        <v>2</v>
      </c>
      <c r="O77">
        <v>8</v>
      </c>
      <c r="P77" t="s">
        <v>5</v>
      </c>
      <c r="Q77" s="2">
        <v>0.90697674418604601</v>
      </c>
      <c r="R77" t="s">
        <v>15</v>
      </c>
      <c r="S77" s="2">
        <v>0.44292926585751002</v>
      </c>
      <c r="T77" t="s">
        <v>22</v>
      </c>
      <c r="U77" s="2">
        <v>0.26778587541893301</v>
      </c>
      <c r="V77" t="s">
        <v>30</v>
      </c>
      <c r="W77" s="2">
        <v>0.26705913123288699</v>
      </c>
      <c r="X77" t="str">
        <f>IF(Table2[[#This Row],[CF_class_score]]&gt;0.5,Table2[[#This Row],[CF_class]],Table2[[#This Row],[CF_superclass]])</f>
        <v>Lipids and lipid-like molecules</v>
      </c>
      <c r="Y77" s="5" t="s">
        <v>1847</v>
      </c>
      <c r="Z77" s="5" t="s">
        <v>1845</v>
      </c>
      <c r="AA77" s="5" t="s">
        <v>1909</v>
      </c>
      <c r="AB77" s="5" t="s">
        <v>1909</v>
      </c>
      <c r="AC77" s="5" t="s">
        <v>29</v>
      </c>
      <c r="AD77" s="5" t="s">
        <v>21</v>
      </c>
      <c r="AE77" s="5" t="s">
        <v>15</v>
      </c>
    </row>
    <row r="78" spans="1:31" x14ac:dyDescent="0.2">
      <c r="A78" s="1">
        <v>19264</v>
      </c>
      <c r="B78">
        <v>205.14301</v>
      </c>
      <c r="C78">
        <v>626.23809800000004</v>
      </c>
      <c r="D78" s="18" t="s">
        <v>1828</v>
      </c>
      <c r="E78" s="13" t="s">
        <v>1829</v>
      </c>
      <c r="F78" s="13" t="s">
        <v>1828</v>
      </c>
      <c r="G78" s="16" t="s">
        <v>1828</v>
      </c>
      <c r="H78" s="18" t="s">
        <v>2105</v>
      </c>
      <c r="I78" s="21" t="s">
        <v>2105</v>
      </c>
      <c r="J78" s="15" t="s">
        <v>2105</v>
      </c>
      <c r="K78" s="43" t="s">
        <v>32</v>
      </c>
      <c r="L78" s="40" t="str">
        <f>IF(Table2[[#This Row],[CF_superclass_score]]&gt;0.45,Table2[[#This Row],[CF_superclass]],"NA")</f>
        <v>NA</v>
      </c>
      <c r="M78" s="16" t="str">
        <f>IF(Table2[[#This Row],[GNPS (NAP) Superclass (&gt;0.45)]]="NA",Table2[[#This Row],[Superclass]],Table2[[#This Row],[GNPS (NAP) Superclass (&gt;0.45)]])</f>
        <v>NA</v>
      </c>
      <c r="N78">
        <v>3</v>
      </c>
      <c r="O78">
        <v>8</v>
      </c>
      <c r="P78" t="s">
        <v>5</v>
      </c>
      <c r="Q78" s="2">
        <v>0.90697674418604601</v>
      </c>
      <c r="R78" t="s">
        <v>15</v>
      </c>
      <c r="S78" s="2">
        <v>0.44292926585751002</v>
      </c>
      <c r="T78" t="s">
        <v>22</v>
      </c>
      <c r="U78" s="2">
        <v>0.26778587541893301</v>
      </c>
      <c r="V78" t="s">
        <v>30</v>
      </c>
      <c r="W78" s="2">
        <v>0.26705913123288699</v>
      </c>
      <c r="X78" t="str">
        <f>IF(Table2[[#This Row],[CF_class_score]]&gt;0.5,Table2[[#This Row],[CF_class]],Table2[[#This Row],[CF_superclass]])</f>
        <v>Lipids and lipid-like molecules</v>
      </c>
      <c r="Y78" s="5" t="s">
        <v>2105</v>
      </c>
      <c r="Z78" s="5" t="s">
        <v>2105</v>
      </c>
      <c r="AA78" s="5" t="s">
        <v>2105</v>
      </c>
      <c r="AB78" s="5" t="s">
        <v>2105</v>
      </c>
      <c r="AC78" s="5" t="s">
        <v>2105</v>
      </c>
      <c r="AD78" s="5" t="s">
        <v>2105</v>
      </c>
      <c r="AE78" s="5" t="s">
        <v>2105</v>
      </c>
    </row>
    <row r="79" spans="1:31" x14ac:dyDescent="0.2">
      <c r="A79" s="1">
        <v>19266</v>
      </c>
      <c r="B79">
        <v>205.14301</v>
      </c>
      <c r="C79">
        <v>439.01882899999998</v>
      </c>
      <c r="D79" s="18" t="s">
        <v>1828</v>
      </c>
      <c r="E79" s="13" t="s">
        <v>1829</v>
      </c>
      <c r="F79" s="13" t="s">
        <v>1829</v>
      </c>
      <c r="G79" s="16" t="s">
        <v>1828</v>
      </c>
      <c r="H79" s="18" t="s">
        <v>2105</v>
      </c>
      <c r="I79" s="21" t="s">
        <v>2105</v>
      </c>
      <c r="J79" s="15" t="s">
        <v>2105</v>
      </c>
      <c r="K79" s="43" t="s">
        <v>32</v>
      </c>
      <c r="L79" s="40" t="str">
        <f>IF(Table2[[#This Row],[CF_superclass_score]]&gt;0.45,Table2[[#This Row],[CF_superclass]],"NA")</f>
        <v>NA</v>
      </c>
      <c r="M79" s="16" t="str">
        <f>IF(Table2[[#This Row],[GNPS (NAP) Superclass (&gt;0.45)]]="NA",Table2[[#This Row],[Superclass]],Table2[[#This Row],[GNPS (NAP) Superclass (&gt;0.45)]])</f>
        <v>Organic acids and derivatives</v>
      </c>
      <c r="N79">
        <v>6</v>
      </c>
      <c r="O79">
        <v>8</v>
      </c>
      <c r="P79" t="s">
        <v>5</v>
      </c>
      <c r="Q79" s="2">
        <v>0.90697674418604601</v>
      </c>
      <c r="R79" t="s">
        <v>15</v>
      </c>
      <c r="S79" s="2">
        <v>0.44292926585751002</v>
      </c>
      <c r="T79" t="s">
        <v>22</v>
      </c>
      <c r="U79" s="2">
        <v>0.26778587541893301</v>
      </c>
      <c r="V79" t="s">
        <v>30</v>
      </c>
      <c r="W79" s="2">
        <v>0.26705913123288699</v>
      </c>
      <c r="X79" t="str">
        <f>IF(Table2[[#This Row],[CF_class_score]]&gt;0.5,Table2[[#This Row],[CF_class]],Table2[[#This Row],[CF_superclass]])</f>
        <v>Lipids and lipid-like molecules</v>
      </c>
      <c r="Y79" s="5" t="s">
        <v>1847</v>
      </c>
      <c r="Z79" s="5" t="s">
        <v>1845</v>
      </c>
      <c r="AA79" s="5" t="s">
        <v>1857</v>
      </c>
      <c r="AB79" s="5"/>
      <c r="AC79" s="5" t="s">
        <v>1857</v>
      </c>
      <c r="AD79" s="5" t="s">
        <v>26</v>
      </c>
      <c r="AE79" s="5" t="s">
        <v>18</v>
      </c>
    </row>
    <row r="80" spans="1:31" x14ac:dyDescent="0.2">
      <c r="A80" s="1">
        <v>19275</v>
      </c>
      <c r="B80">
        <v>205.14301</v>
      </c>
      <c r="C80">
        <v>396.47869900000001</v>
      </c>
      <c r="D80" s="18" t="s">
        <v>1828</v>
      </c>
      <c r="E80" s="13" t="s">
        <v>1829</v>
      </c>
      <c r="F80" s="13" t="s">
        <v>1829</v>
      </c>
      <c r="G80" s="16" t="s">
        <v>1829</v>
      </c>
      <c r="H80" s="18" t="s">
        <v>15</v>
      </c>
      <c r="I80" s="21" t="s">
        <v>2105</v>
      </c>
      <c r="J80" s="15" t="s">
        <v>15</v>
      </c>
      <c r="K80" s="43" t="s">
        <v>32</v>
      </c>
      <c r="L80" s="40" t="str">
        <f>IF(Table2[[#This Row],[CF_superclass_score]]&gt;0.45,Table2[[#This Row],[CF_superclass]],"NA")</f>
        <v>NA</v>
      </c>
      <c r="M80" s="16" t="str">
        <f>IF(Table2[[#This Row],[GNPS (NAP) Superclass (&gt;0.45)]]="NA",Table2[[#This Row],[Superclass]],Table2[[#This Row],[GNPS (NAP) Superclass (&gt;0.45)]])</f>
        <v>Lipids and lipid-like molecules</v>
      </c>
      <c r="N80">
        <v>2</v>
      </c>
      <c r="O80">
        <v>8</v>
      </c>
      <c r="P80" t="s">
        <v>5</v>
      </c>
      <c r="Q80" s="2">
        <v>0.90697674418604601</v>
      </c>
      <c r="R80" t="s">
        <v>15</v>
      </c>
      <c r="S80" s="2">
        <v>0.44292926585751002</v>
      </c>
      <c r="T80" t="s">
        <v>22</v>
      </c>
      <c r="U80" s="2">
        <v>0.26778587541893301</v>
      </c>
      <c r="V80" t="s">
        <v>30</v>
      </c>
      <c r="W80" s="2">
        <v>0.26705913123288699</v>
      </c>
      <c r="X80" t="str">
        <f>IF(Table2[[#This Row],[CF_class_score]]&gt;0.5,Table2[[#This Row],[CF_class]],Table2[[#This Row],[CF_superclass]])</f>
        <v>Lipids and lipid-like molecules</v>
      </c>
      <c r="Y80" s="5" t="s">
        <v>1847</v>
      </c>
      <c r="Z80" s="5" t="s">
        <v>1845</v>
      </c>
      <c r="AA80" s="5" t="s">
        <v>29</v>
      </c>
      <c r="AB80" s="5"/>
      <c r="AC80" s="5" t="s">
        <v>29</v>
      </c>
      <c r="AD80" s="5" t="s">
        <v>21</v>
      </c>
      <c r="AE80" s="5" t="s">
        <v>15</v>
      </c>
    </row>
    <row r="81" spans="1:31" x14ac:dyDescent="0.2">
      <c r="A81" s="1">
        <v>19286</v>
      </c>
      <c r="B81">
        <v>205.14400000000001</v>
      </c>
      <c r="C81">
        <v>396.36236600000001</v>
      </c>
      <c r="D81" s="18" t="s">
        <v>1828</v>
      </c>
      <c r="E81" s="13" t="s">
        <v>1829</v>
      </c>
      <c r="F81" s="13" t="s">
        <v>1829</v>
      </c>
      <c r="G81" s="16" t="s">
        <v>1828</v>
      </c>
      <c r="H81" s="18" t="s">
        <v>2105</v>
      </c>
      <c r="I81" s="21" t="s">
        <v>2105</v>
      </c>
      <c r="J81" s="15" t="s">
        <v>2105</v>
      </c>
      <c r="K81" s="43" t="s">
        <v>32</v>
      </c>
      <c r="L81" s="40" t="str">
        <f>IF(Table2[[#This Row],[CF_superclass_score]]&gt;0.45,Table2[[#This Row],[CF_superclass]],"NA")</f>
        <v>NA</v>
      </c>
      <c r="M81" s="16" t="str">
        <f>IF(Table2[[#This Row],[GNPS (NAP) Superclass (&gt;0.45)]]="NA",Table2[[#This Row],[Superclass]],Table2[[#This Row],[GNPS (NAP) Superclass (&gt;0.45)]])</f>
        <v>Organic acids and derivatives</v>
      </c>
      <c r="N81">
        <v>3</v>
      </c>
      <c r="O81">
        <v>8</v>
      </c>
      <c r="P81" t="s">
        <v>5</v>
      </c>
      <c r="Q81" s="2">
        <v>0.90697674418604601</v>
      </c>
      <c r="R81" t="s">
        <v>15</v>
      </c>
      <c r="S81" s="2">
        <v>0.44292926585751002</v>
      </c>
      <c r="T81" t="s">
        <v>22</v>
      </c>
      <c r="U81" s="2">
        <v>0.26778587541893301</v>
      </c>
      <c r="V81" t="s">
        <v>30</v>
      </c>
      <c r="W81" s="2">
        <v>0.26705913123288699</v>
      </c>
      <c r="X81" t="str">
        <f>IF(Table2[[#This Row],[CF_class_score]]&gt;0.5,Table2[[#This Row],[CF_class]],Table2[[#This Row],[CF_superclass]])</f>
        <v>Lipids and lipid-like molecules</v>
      </c>
      <c r="Y81" s="5" t="s">
        <v>1847</v>
      </c>
      <c r="Z81" s="5" t="s">
        <v>1845</v>
      </c>
      <c r="AA81" s="5" t="s">
        <v>1857</v>
      </c>
      <c r="AB81" s="5"/>
      <c r="AC81" s="5" t="s">
        <v>1857</v>
      </c>
      <c r="AD81" s="5" t="s">
        <v>26</v>
      </c>
      <c r="AE81" s="5" t="s">
        <v>18</v>
      </c>
    </row>
    <row r="82" spans="1:31" x14ac:dyDescent="0.2">
      <c r="A82" s="1">
        <v>19289</v>
      </c>
      <c r="B82">
        <v>205.15199000000001</v>
      </c>
      <c r="C82">
        <v>187.55276499999999</v>
      </c>
      <c r="D82" s="18" t="s">
        <v>1828</v>
      </c>
      <c r="E82" s="13" t="s">
        <v>1829</v>
      </c>
      <c r="F82" s="13" t="s">
        <v>1829</v>
      </c>
      <c r="G82" s="16" t="s">
        <v>1828</v>
      </c>
      <c r="H82" s="18" t="s">
        <v>2105</v>
      </c>
      <c r="I82" s="21" t="s">
        <v>2105</v>
      </c>
      <c r="J82" s="15" t="s">
        <v>2105</v>
      </c>
      <c r="K82" s="43" t="s">
        <v>32</v>
      </c>
      <c r="L82" s="40" t="str">
        <f>IF(Table2[[#This Row],[CF_superclass_score]]&gt;0.45,Table2[[#This Row],[CF_superclass]],"NA")</f>
        <v>NA</v>
      </c>
      <c r="M82" s="16" t="str">
        <f>IF(Table2[[#This Row],[GNPS (NAP) Superclass (&gt;0.45)]]="NA",Table2[[#This Row],[Superclass]],Table2[[#This Row],[GNPS (NAP) Superclass (&gt;0.45)]])</f>
        <v>Organic acids and derivatives</v>
      </c>
      <c r="N82">
        <v>6</v>
      </c>
      <c r="O82">
        <v>8</v>
      </c>
      <c r="P82" t="s">
        <v>5</v>
      </c>
      <c r="Q82" s="2">
        <v>0.90697674418604601</v>
      </c>
      <c r="R82" t="s">
        <v>15</v>
      </c>
      <c r="S82" s="2">
        <v>0.44292926585751002</v>
      </c>
      <c r="T82" t="s">
        <v>22</v>
      </c>
      <c r="U82" s="2">
        <v>0.26778587541893301</v>
      </c>
      <c r="V82" t="s">
        <v>30</v>
      </c>
      <c r="W82" s="2">
        <v>0.26705913123288699</v>
      </c>
      <c r="X82" t="str">
        <f>IF(Table2[[#This Row],[CF_class_score]]&gt;0.5,Table2[[#This Row],[CF_class]],Table2[[#This Row],[CF_superclass]])</f>
        <v>Lipids and lipid-like molecules</v>
      </c>
      <c r="Y82" s="5" t="s">
        <v>2045</v>
      </c>
      <c r="Z82" s="5" t="s">
        <v>1880</v>
      </c>
      <c r="AA82" s="5" t="s">
        <v>1859</v>
      </c>
      <c r="AB82" s="5" t="s">
        <v>1860</v>
      </c>
      <c r="AC82" s="5" t="s">
        <v>32</v>
      </c>
      <c r="AD82" s="5" t="s">
        <v>26</v>
      </c>
      <c r="AE82" s="5" t="s">
        <v>18</v>
      </c>
    </row>
    <row r="83" spans="1:31" x14ac:dyDescent="0.2">
      <c r="A83" s="1">
        <v>19296</v>
      </c>
      <c r="B83">
        <v>205.14301</v>
      </c>
      <c r="C83">
        <v>624.68054199999995</v>
      </c>
      <c r="D83" s="18" t="s">
        <v>1828</v>
      </c>
      <c r="E83" s="13" t="s">
        <v>1829</v>
      </c>
      <c r="F83" s="13" t="s">
        <v>1829</v>
      </c>
      <c r="G83" s="16" t="s">
        <v>1829</v>
      </c>
      <c r="H83" s="18" t="s">
        <v>15</v>
      </c>
      <c r="I83" s="21" t="s">
        <v>2105</v>
      </c>
      <c r="J83" s="15" t="s">
        <v>15</v>
      </c>
      <c r="K83" s="43" t="s">
        <v>32</v>
      </c>
      <c r="L83" s="40" t="str">
        <f>IF(Table2[[#This Row],[CF_superclass_score]]&gt;0.45,Table2[[#This Row],[CF_superclass]],"NA")</f>
        <v>NA</v>
      </c>
      <c r="M83" s="16" t="str">
        <f>IF(Table2[[#This Row],[GNPS (NAP) Superclass (&gt;0.45)]]="NA",Table2[[#This Row],[Superclass]],Table2[[#This Row],[GNPS (NAP) Superclass (&gt;0.45)]])</f>
        <v>Lipids and lipid-like molecules</v>
      </c>
      <c r="N83">
        <v>2</v>
      </c>
      <c r="O83">
        <v>8</v>
      </c>
      <c r="P83" t="s">
        <v>5</v>
      </c>
      <c r="Q83" s="2">
        <v>0.90697674418604601</v>
      </c>
      <c r="R83" t="s">
        <v>15</v>
      </c>
      <c r="S83" s="2">
        <v>0.44292926585751002</v>
      </c>
      <c r="T83" t="s">
        <v>22</v>
      </c>
      <c r="U83" s="2">
        <v>0.26778587541893301</v>
      </c>
      <c r="V83" t="s">
        <v>30</v>
      </c>
      <c r="W83" s="2">
        <v>0.26705913123288699</v>
      </c>
      <c r="X83" t="str">
        <f>IF(Table2[[#This Row],[CF_class_score]]&gt;0.5,Table2[[#This Row],[CF_class]],Table2[[#This Row],[CF_superclass]])</f>
        <v>Lipids and lipid-like molecules</v>
      </c>
      <c r="Y83" s="5" t="s">
        <v>1847</v>
      </c>
      <c r="Z83" s="5" t="s">
        <v>1845</v>
      </c>
      <c r="AA83" s="5" t="s">
        <v>29</v>
      </c>
      <c r="AB83" s="5"/>
      <c r="AC83" s="5" t="s">
        <v>29</v>
      </c>
      <c r="AD83" s="5" t="s">
        <v>21</v>
      </c>
      <c r="AE83" s="5" t="s">
        <v>15</v>
      </c>
    </row>
    <row r="84" spans="1:31" x14ac:dyDescent="0.2">
      <c r="A84" s="1">
        <v>19308</v>
      </c>
      <c r="B84">
        <v>205.14400000000001</v>
      </c>
      <c r="C84">
        <v>519.07751499999995</v>
      </c>
      <c r="D84" s="18" t="s">
        <v>1828</v>
      </c>
      <c r="E84" s="13" t="s">
        <v>1829</v>
      </c>
      <c r="F84" s="13" t="s">
        <v>1829</v>
      </c>
      <c r="G84" s="16" t="s">
        <v>1829</v>
      </c>
      <c r="H84" s="18" t="s">
        <v>15</v>
      </c>
      <c r="I84" s="21" t="s">
        <v>2105</v>
      </c>
      <c r="J84" s="15" t="s">
        <v>15</v>
      </c>
      <c r="K84" s="43" t="s">
        <v>32</v>
      </c>
      <c r="L84" s="40" t="str">
        <f>IF(Table2[[#This Row],[CF_superclass_score]]&gt;0.45,Table2[[#This Row],[CF_superclass]],"NA")</f>
        <v>NA</v>
      </c>
      <c r="M84" s="16" t="str">
        <f>IF(Table2[[#This Row],[GNPS (NAP) Superclass (&gt;0.45)]]="NA",Table2[[#This Row],[Superclass]],Table2[[#This Row],[GNPS (NAP) Superclass (&gt;0.45)]])</f>
        <v>Lipids and lipid-like molecules</v>
      </c>
      <c r="N84">
        <v>4</v>
      </c>
      <c r="O84">
        <v>8</v>
      </c>
      <c r="P84" t="s">
        <v>5</v>
      </c>
      <c r="Q84" s="2">
        <v>0.90697674418604601</v>
      </c>
      <c r="R84" t="s">
        <v>15</v>
      </c>
      <c r="S84" s="2">
        <v>0.44292926585751002</v>
      </c>
      <c r="T84" t="s">
        <v>22</v>
      </c>
      <c r="U84" s="2">
        <v>0.26778587541893301</v>
      </c>
      <c r="V84" t="s">
        <v>30</v>
      </c>
      <c r="W84" s="2">
        <v>0.26705913123288699</v>
      </c>
      <c r="X84" t="str">
        <f>IF(Table2[[#This Row],[CF_class_score]]&gt;0.5,Table2[[#This Row],[CF_class]],Table2[[#This Row],[CF_superclass]])</f>
        <v>Lipids and lipid-like molecules</v>
      </c>
      <c r="Y84" s="5" t="s">
        <v>1847</v>
      </c>
      <c r="Z84" s="5" t="s">
        <v>1845</v>
      </c>
      <c r="AA84" s="5" t="s">
        <v>29</v>
      </c>
      <c r="AB84" s="5"/>
      <c r="AC84" s="5" t="s">
        <v>29</v>
      </c>
      <c r="AD84" s="5" t="s">
        <v>21</v>
      </c>
      <c r="AE84" s="5" t="s">
        <v>15</v>
      </c>
    </row>
    <row r="85" spans="1:31" x14ac:dyDescent="0.2">
      <c r="A85" s="1">
        <v>19311</v>
      </c>
      <c r="B85">
        <v>205.14400000000001</v>
      </c>
      <c r="C85">
        <v>423.27722199999999</v>
      </c>
      <c r="D85" s="18" t="s">
        <v>1828</v>
      </c>
      <c r="E85" s="13" t="s">
        <v>1829</v>
      </c>
      <c r="F85" s="13" t="s">
        <v>1829</v>
      </c>
      <c r="G85" s="16" t="s">
        <v>1828</v>
      </c>
      <c r="H85" s="18" t="s">
        <v>2105</v>
      </c>
      <c r="I85" s="21" t="s">
        <v>2105</v>
      </c>
      <c r="J85" s="15" t="s">
        <v>2105</v>
      </c>
      <c r="K85" s="43" t="s">
        <v>32</v>
      </c>
      <c r="L85" s="40" t="str">
        <f>IF(Table2[[#This Row],[CF_superclass_score]]&gt;0.45,Table2[[#This Row],[CF_superclass]],"NA")</f>
        <v>NA</v>
      </c>
      <c r="M85" s="16" t="str">
        <f>IF(Table2[[#This Row],[GNPS (NAP) Superclass (&gt;0.45)]]="NA",Table2[[#This Row],[Superclass]],Table2[[#This Row],[GNPS (NAP) Superclass (&gt;0.45)]])</f>
        <v>Organic acids and derivatives</v>
      </c>
      <c r="N85">
        <v>3</v>
      </c>
      <c r="O85">
        <v>8</v>
      </c>
      <c r="P85" t="s">
        <v>5</v>
      </c>
      <c r="Q85" s="2">
        <v>0.90697674418604601</v>
      </c>
      <c r="R85" t="s">
        <v>15</v>
      </c>
      <c r="S85" s="2">
        <v>0.44292926585751002</v>
      </c>
      <c r="T85" t="s">
        <v>22</v>
      </c>
      <c r="U85" s="2">
        <v>0.26778587541893301</v>
      </c>
      <c r="V85" t="s">
        <v>30</v>
      </c>
      <c r="W85" s="2">
        <v>0.26705913123288699</v>
      </c>
      <c r="X85" t="str">
        <f>IF(Table2[[#This Row],[CF_class_score]]&gt;0.5,Table2[[#This Row],[CF_class]],Table2[[#This Row],[CF_superclass]])</f>
        <v>Lipids and lipid-like molecules</v>
      </c>
      <c r="Y85" s="5" t="s">
        <v>1847</v>
      </c>
      <c r="Z85" s="5" t="s">
        <v>1845</v>
      </c>
      <c r="AA85" s="5" t="s">
        <v>1857</v>
      </c>
      <c r="AB85" s="5"/>
      <c r="AC85" s="5" t="s">
        <v>1857</v>
      </c>
      <c r="AD85" s="5" t="s">
        <v>26</v>
      </c>
      <c r="AE85" s="5" t="s">
        <v>18</v>
      </c>
    </row>
    <row r="86" spans="1:31" x14ac:dyDescent="0.2">
      <c r="A86" s="1">
        <v>19332</v>
      </c>
      <c r="B86">
        <v>205.14301</v>
      </c>
      <c r="C86">
        <v>527.40741000000003</v>
      </c>
      <c r="D86" s="18" t="s">
        <v>1828</v>
      </c>
      <c r="E86" s="13" t="s">
        <v>1829</v>
      </c>
      <c r="F86" s="13" t="s">
        <v>1829</v>
      </c>
      <c r="G86" s="16" t="s">
        <v>1829</v>
      </c>
      <c r="H86" s="18" t="s">
        <v>15</v>
      </c>
      <c r="I86" s="21" t="s">
        <v>2105</v>
      </c>
      <c r="J86" s="15" t="s">
        <v>15</v>
      </c>
      <c r="K86" s="43" t="s">
        <v>32</v>
      </c>
      <c r="L86" s="40" t="str">
        <f>IF(Table2[[#This Row],[CF_superclass_score]]&gt;0.45,Table2[[#This Row],[CF_superclass]],"NA")</f>
        <v>NA</v>
      </c>
      <c r="M86" s="16" t="str">
        <f>IF(Table2[[#This Row],[GNPS (NAP) Superclass (&gt;0.45)]]="NA",Table2[[#This Row],[Superclass]],Table2[[#This Row],[GNPS (NAP) Superclass (&gt;0.45)]])</f>
        <v>Lipids and lipid-like molecules</v>
      </c>
      <c r="N86">
        <v>2</v>
      </c>
      <c r="O86">
        <v>8</v>
      </c>
      <c r="P86" t="s">
        <v>5</v>
      </c>
      <c r="Q86" s="2">
        <v>0.90697674418604601</v>
      </c>
      <c r="R86" t="s">
        <v>15</v>
      </c>
      <c r="S86" s="2">
        <v>0.44292926585751002</v>
      </c>
      <c r="T86" t="s">
        <v>22</v>
      </c>
      <c r="U86" s="2">
        <v>0.26778587541893301</v>
      </c>
      <c r="V86" t="s">
        <v>30</v>
      </c>
      <c r="W86" s="2">
        <v>0.26705913123288699</v>
      </c>
      <c r="X86" t="str">
        <f>IF(Table2[[#This Row],[CF_class_score]]&gt;0.5,Table2[[#This Row],[CF_class]],Table2[[#This Row],[CF_superclass]])</f>
        <v>Lipids and lipid-like molecules</v>
      </c>
      <c r="Y86" s="5" t="s">
        <v>1847</v>
      </c>
      <c r="Z86" s="5" t="s">
        <v>1845</v>
      </c>
      <c r="AA86" s="5" t="s">
        <v>29</v>
      </c>
      <c r="AB86" s="5"/>
      <c r="AC86" s="5" t="s">
        <v>29</v>
      </c>
      <c r="AD86" s="5" t="s">
        <v>21</v>
      </c>
      <c r="AE86" s="5" t="s">
        <v>15</v>
      </c>
    </row>
    <row r="87" spans="1:31" x14ac:dyDescent="0.2">
      <c r="A87" s="1">
        <v>19340</v>
      </c>
      <c r="B87">
        <v>205.14400000000001</v>
      </c>
      <c r="C87">
        <v>395.519226</v>
      </c>
      <c r="D87" s="18" t="s">
        <v>1828</v>
      </c>
      <c r="E87" s="13" t="s">
        <v>1829</v>
      </c>
      <c r="F87" s="13" t="s">
        <v>1829</v>
      </c>
      <c r="G87" s="16" t="s">
        <v>1828</v>
      </c>
      <c r="H87" s="18" t="s">
        <v>2105</v>
      </c>
      <c r="I87" s="21" t="s">
        <v>2105</v>
      </c>
      <c r="J87" s="15" t="s">
        <v>2105</v>
      </c>
      <c r="K87" s="43" t="s">
        <v>32</v>
      </c>
      <c r="L87" s="40" t="str">
        <f>IF(Table2[[#This Row],[CF_superclass_score]]&gt;0.45,Table2[[#This Row],[CF_superclass]],"NA")</f>
        <v>NA</v>
      </c>
      <c r="M87" s="16" t="str">
        <f>IF(Table2[[#This Row],[GNPS (NAP) Superclass (&gt;0.45)]]="NA",Table2[[#This Row],[Superclass]],Table2[[#This Row],[GNPS (NAP) Superclass (&gt;0.45)]])</f>
        <v>Benzenoids</v>
      </c>
      <c r="N87">
        <v>2</v>
      </c>
      <c r="O87">
        <v>8</v>
      </c>
      <c r="P87" t="s">
        <v>5</v>
      </c>
      <c r="Q87" s="2">
        <v>0.90697674418604601</v>
      </c>
      <c r="R87" t="s">
        <v>15</v>
      </c>
      <c r="S87" s="2">
        <v>0.44292926585751002</v>
      </c>
      <c r="T87" t="s">
        <v>22</v>
      </c>
      <c r="U87" s="2">
        <v>0.26778587541893301</v>
      </c>
      <c r="V87" t="s">
        <v>30</v>
      </c>
      <c r="W87" s="2">
        <v>0.26705913123288699</v>
      </c>
      <c r="X87" t="str">
        <f>IF(Table2[[#This Row],[CF_class_score]]&gt;0.5,Table2[[#This Row],[CF_class]],Table2[[#This Row],[CF_superclass]])</f>
        <v>Lipids and lipid-like molecules</v>
      </c>
      <c r="Y87" s="5" t="s">
        <v>1847</v>
      </c>
      <c r="Z87" s="5" t="s">
        <v>1845</v>
      </c>
      <c r="AA87" s="5" t="s">
        <v>23</v>
      </c>
      <c r="AB87" s="5"/>
      <c r="AC87" s="5"/>
      <c r="AD87" s="5" t="s">
        <v>23</v>
      </c>
      <c r="AE87" s="5" t="s">
        <v>16</v>
      </c>
    </row>
    <row r="88" spans="1:31" x14ac:dyDescent="0.2">
      <c r="A88" s="1">
        <v>19349</v>
      </c>
      <c r="B88">
        <v>205.14301</v>
      </c>
      <c r="C88">
        <v>395.43206800000002</v>
      </c>
      <c r="D88" s="18" t="s">
        <v>1828</v>
      </c>
      <c r="E88" s="13" t="s">
        <v>1829</v>
      </c>
      <c r="F88" s="13" t="s">
        <v>1829</v>
      </c>
      <c r="G88" s="16" t="s">
        <v>1828</v>
      </c>
      <c r="H88" s="18" t="s">
        <v>2105</v>
      </c>
      <c r="I88" s="21" t="s">
        <v>2105</v>
      </c>
      <c r="J88" s="15" t="s">
        <v>2105</v>
      </c>
      <c r="K88" s="43" t="s">
        <v>32</v>
      </c>
      <c r="L88" s="40" t="str">
        <f>IF(Table2[[#This Row],[CF_superclass_score]]&gt;0.45,Table2[[#This Row],[CF_superclass]],"NA")</f>
        <v>NA</v>
      </c>
      <c r="M88" s="16" t="str">
        <f>IF(Table2[[#This Row],[GNPS (NAP) Superclass (&gt;0.45)]]="NA",Table2[[#This Row],[Superclass]],Table2[[#This Row],[GNPS (NAP) Superclass (&gt;0.45)]])</f>
        <v>Organic acids and derivatives</v>
      </c>
      <c r="N88">
        <v>2</v>
      </c>
      <c r="O88">
        <v>8</v>
      </c>
      <c r="P88" t="s">
        <v>5</v>
      </c>
      <c r="Q88" s="2">
        <v>0.90697674418604601</v>
      </c>
      <c r="R88" t="s">
        <v>15</v>
      </c>
      <c r="S88" s="2">
        <v>0.44292926585751002</v>
      </c>
      <c r="T88" t="s">
        <v>22</v>
      </c>
      <c r="U88" s="2">
        <v>0.26778587541893301</v>
      </c>
      <c r="V88" t="s">
        <v>30</v>
      </c>
      <c r="W88" s="2">
        <v>0.26705913123288699</v>
      </c>
      <c r="X88" t="str">
        <f>IF(Table2[[#This Row],[CF_class_score]]&gt;0.5,Table2[[#This Row],[CF_class]],Table2[[#This Row],[CF_superclass]])</f>
        <v>Lipids and lipid-like molecules</v>
      </c>
      <c r="Y88" s="5" t="s">
        <v>1847</v>
      </c>
      <c r="Z88" s="5" t="s">
        <v>1845</v>
      </c>
      <c r="AA88" s="5" t="s">
        <v>1857</v>
      </c>
      <c r="AB88" s="5"/>
      <c r="AC88" s="5" t="s">
        <v>1857</v>
      </c>
      <c r="AD88" s="5" t="s">
        <v>26</v>
      </c>
      <c r="AE88" s="5" t="s">
        <v>18</v>
      </c>
    </row>
    <row r="89" spans="1:31" x14ac:dyDescent="0.2">
      <c r="A89" s="1">
        <v>19366</v>
      </c>
      <c r="B89">
        <v>205.14400000000001</v>
      </c>
      <c r="C89">
        <v>838.09686299999998</v>
      </c>
      <c r="D89" s="18" t="s">
        <v>1828</v>
      </c>
      <c r="E89" s="13" t="s">
        <v>1829</v>
      </c>
      <c r="F89" s="13" t="s">
        <v>1829</v>
      </c>
      <c r="G89" s="16" t="s">
        <v>1828</v>
      </c>
      <c r="H89" s="18" t="s">
        <v>2105</v>
      </c>
      <c r="I89" s="21" t="s">
        <v>2105</v>
      </c>
      <c r="J89" s="15" t="s">
        <v>2105</v>
      </c>
      <c r="K89" s="43" t="s">
        <v>32</v>
      </c>
      <c r="L89" s="40" t="str">
        <f>IF(Table2[[#This Row],[CF_superclass_score]]&gt;0.45,Table2[[#This Row],[CF_superclass]],"NA")</f>
        <v>NA</v>
      </c>
      <c r="M89" s="16" t="str">
        <f>IF(Table2[[#This Row],[GNPS (NAP) Superclass (&gt;0.45)]]="NA",Table2[[#This Row],[Superclass]],Table2[[#This Row],[GNPS (NAP) Superclass (&gt;0.45)]])</f>
        <v>Organic acids and derivatives</v>
      </c>
      <c r="N89">
        <v>4</v>
      </c>
      <c r="O89">
        <v>8</v>
      </c>
      <c r="P89" t="s">
        <v>5</v>
      </c>
      <c r="Q89" s="2">
        <v>0.90697674418604601</v>
      </c>
      <c r="R89" t="s">
        <v>15</v>
      </c>
      <c r="S89" s="2">
        <v>0.44292926585751002</v>
      </c>
      <c r="T89" t="s">
        <v>22</v>
      </c>
      <c r="U89" s="2">
        <v>0.26778587541893301</v>
      </c>
      <c r="V89" t="s">
        <v>30</v>
      </c>
      <c r="W89" s="2">
        <v>0.26705913123288699</v>
      </c>
      <c r="X89" t="str">
        <f>IF(Table2[[#This Row],[CF_class_score]]&gt;0.5,Table2[[#This Row],[CF_class]],Table2[[#This Row],[CF_superclass]])</f>
        <v>Lipids and lipid-like molecules</v>
      </c>
      <c r="Y89" s="5" t="s">
        <v>1847</v>
      </c>
      <c r="Z89" s="5" t="s">
        <v>1845</v>
      </c>
      <c r="AA89" s="5" t="s">
        <v>1857</v>
      </c>
      <c r="AB89" s="5"/>
      <c r="AC89" s="5" t="s">
        <v>1857</v>
      </c>
      <c r="AD89" s="5" t="s">
        <v>26</v>
      </c>
      <c r="AE89" s="5" t="s">
        <v>18</v>
      </c>
    </row>
    <row r="90" spans="1:31" x14ac:dyDescent="0.2">
      <c r="A90" s="1">
        <v>19396</v>
      </c>
      <c r="B90">
        <v>205.14400000000001</v>
      </c>
      <c r="C90">
        <v>1556.721558</v>
      </c>
      <c r="D90" s="18" t="s">
        <v>1828</v>
      </c>
      <c r="E90" s="13" t="s">
        <v>1829</v>
      </c>
      <c r="F90" s="13" t="s">
        <v>1829</v>
      </c>
      <c r="G90" s="16" t="s">
        <v>1828</v>
      </c>
      <c r="H90" s="18" t="s">
        <v>2105</v>
      </c>
      <c r="I90" s="21" t="s">
        <v>2105</v>
      </c>
      <c r="J90" s="15" t="s">
        <v>2105</v>
      </c>
      <c r="K90" s="43" t="s">
        <v>32</v>
      </c>
      <c r="L90" s="40" t="str">
        <f>IF(Table2[[#This Row],[CF_superclass_score]]&gt;0.45,Table2[[#This Row],[CF_superclass]],"NA")</f>
        <v>NA</v>
      </c>
      <c r="M90" s="16" t="str">
        <f>IF(Table2[[#This Row],[GNPS (NAP) Superclass (&gt;0.45)]]="NA",Table2[[#This Row],[Superclass]],Table2[[#This Row],[GNPS (NAP) Superclass (&gt;0.45)]])</f>
        <v>Organic acids and derivatives</v>
      </c>
      <c r="N90">
        <v>5</v>
      </c>
      <c r="O90">
        <v>8</v>
      </c>
      <c r="P90" t="s">
        <v>5</v>
      </c>
      <c r="Q90" s="2">
        <v>0.90697674418604601</v>
      </c>
      <c r="R90" t="s">
        <v>15</v>
      </c>
      <c r="S90" s="2">
        <v>0.44292926585751002</v>
      </c>
      <c r="T90" t="s">
        <v>22</v>
      </c>
      <c r="U90" s="2">
        <v>0.26778587541893301</v>
      </c>
      <c r="V90" t="s">
        <v>30</v>
      </c>
      <c r="W90" s="2">
        <v>0.26705913123288699</v>
      </c>
      <c r="X90" t="str">
        <f>IF(Table2[[#This Row],[CF_class_score]]&gt;0.5,Table2[[#This Row],[CF_class]],Table2[[#This Row],[CF_superclass]])</f>
        <v>Lipids and lipid-like molecules</v>
      </c>
      <c r="Y90" s="5" t="s">
        <v>1847</v>
      </c>
      <c r="Z90" s="5" t="s">
        <v>1845</v>
      </c>
      <c r="AA90" s="5" t="s">
        <v>1857</v>
      </c>
      <c r="AB90" s="5"/>
      <c r="AC90" s="5" t="s">
        <v>1857</v>
      </c>
      <c r="AD90" s="5" t="s">
        <v>26</v>
      </c>
      <c r="AE90" s="5" t="s">
        <v>18</v>
      </c>
    </row>
    <row r="91" spans="1:31" x14ac:dyDescent="0.2">
      <c r="A91" s="1">
        <v>19410</v>
      </c>
      <c r="B91">
        <v>205.14400000000001</v>
      </c>
      <c r="C91">
        <v>664.86059599999999</v>
      </c>
      <c r="D91" s="18" t="s">
        <v>1828</v>
      </c>
      <c r="E91" s="13" t="s">
        <v>1829</v>
      </c>
      <c r="F91" s="13" t="s">
        <v>1829</v>
      </c>
      <c r="G91" s="16" t="s">
        <v>1829</v>
      </c>
      <c r="H91" s="18" t="s">
        <v>15</v>
      </c>
      <c r="I91" s="21" t="s">
        <v>2105</v>
      </c>
      <c r="J91" s="15" t="s">
        <v>15</v>
      </c>
      <c r="K91" s="43" t="s">
        <v>32</v>
      </c>
      <c r="L91" s="40" t="str">
        <f>IF(Table2[[#This Row],[CF_superclass_score]]&gt;0.45,Table2[[#This Row],[CF_superclass]],"NA")</f>
        <v>NA</v>
      </c>
      <c r="M91" s="16" t="str">
        <f>IF(Table2[[#This Row],[GNPS (NAP) Superclass (&gt;0.45)]]="NA",Table2[[#This Row],[Superclass]],Table2[[#This Row],[GNPS (NAP) Superclass (&gt;0.45)]])</f>
        <v>Lipids and lipid-like molecules</v>
      </c>
      <c r="N91">
        <v>3</v>
      </c>
      <c r="O91">
        <v>8</v>
      </c>
      <c r="P91" t="s">
        <v>5</v>
      </c>
      <c r="Q91" s="2">
        <v>0.90697674418604601</v>
      </c>
      <c r="R91" t="s">
        <v>15</v>
      </c>
      <c r="S91" s="2">
        <v>0.44292926585751002</v>
      </c>
      <c r="T91" t="s">
        <v>22</v>
      </c>
      <c r="U91" s="2">
        <v>0.26778587541893301</v>
      </c>
      <c r="V91" t="s">
        <v>30</v>
      </c>
      <c r="W91" s="2">
        <v>0.26705913123288699</v>
      </c>
      <c r="X91" t="str">
        <f>IF(Table2[[#This Row],[CF_class_score]]&gt;0.5,Table2[[#This Row],[CF_class]],Table2[[#This Row],[CF_superclass]])</f>
        <v>Lipids and lipid-like molecules</v>
      </c>
      <c r="Y91" s="5" t="s">
        <v>1847</v>
      </c>
      <c r="Z91" s="5" t="s">
        <v>1845</v>
      </c>
      <c r="AA91" s="5" t="s">
        <v>29</v>
      </c>
      <c r="AB91" s="5"/>
      <c r="AC91" s="5" t="s">
        <v>29</v>
      </c>
      <c r="AD91" s="5" t="s">
        <v>21</v>
      </c>
      <c r="AE91" s="5" t="s">
        <v>15</v>
      </c>
    </row>
    <row r="92" spans="1:31" x14ac:dyDescent="0.2">
      <c r="A92" s="1">
        <v>19444</v>
      </c>
      <c r="B92">
        <v>205.14400000000001</v>
      </c>
      <c r="C92">
        <v>313.42025799999999</v>
      </c>
      <c r="D92" s="18" t="s">
        <v>1828</v>
      </c>
      <c r="E92" s="13" t="s">
        <v>1829</v>
      </c>
      <c r="F92" s="13" t="s">
        <v>1829</v>
      </c>
      <c r="G92" s="16" t="s">
        <v>1828</v>
      </c>
      <c r="H92" s="18" t="s">
        <v>2105</v>
      </c>
      <c r="I92" s="21" t="s">
        <v>2105</v>
      </c>
      <c r="J92" s="15" t="s">
        <v>2105</v>
      </c>
      <c r="K92" s="43" t="s">
        <v>32</v>
      </c>
      <c r="L92" s="40" t="str">
        <f>IF(Table2[[#This Row],[CF_superclass_score]]&gt;0.45,Table2[[#This Row],[CF_superclass]],"NA")</f>
        <v>NA</v>
      </c>
      <c r="M92" s="16" t="str">
        <f>IF(Table2[[#This Row],[GNPS (NAP) Superclass (&gt;0.45)]]="NA",Table2[[#This Row],[Superclass]],Table2[[#This Row],[GNPS (NAP) Superclass (&gt;0.45)]])</f>
        <v>Organic acids and derivatives</v>
      </c>
      <c r="N92">
        <v>2</v>
      </c>
      <c r="O92">
        <v>8</v>
      </c>
      <c r="P92" t="s">
        <v>5</v>
      </c>
      <c r="Q92" s="2">
        <v>0.90697674418604601</v>
      </c>
      <c r="R92" t="s">
        <v>15</v>
      </c>
      <c r="S92" s="2">
        <v>0.44292926585751002</v>
      </c>
      <c r="T92" t="s">
        <v>22</v>
      </c>
      <c r="U92" s="2">
        <v>0.26778587541893301</v>
      </c>
      <c r="V92" t="s">
        <v>30</v>
      </c>
      <c r="W92" s="2">
        <v>0.26705913123288699</v>
      </c>
      <c r="X92" t="str">
        <f>IF(Table2[[#This Row],[CF_class_score]]&gt;0.5,Table2[[#This Row],[CF_class]],Table2[[#This Row],[CF_superclass]])</f>
        <v>Lipids and lipid-like molecules</v>
      </c>
      <c r="Y92" s="5" t="s">
        <v>1847</v>
      </c>
      <c r="Z92" s="5" t="s">
        <v>1845</v>
      </c>
      <c r="AA92" s="5" t="s">
        <v>1857</v>
      </c>
      <c r="AB92" s="5"/>
      <c r="AC92" s="5" t="s">
        <v>1857</v>
      </c>
      <c r="AD92" s="5" t="s">
        <v>26</v>
      </c>
      <c r="AE92" s="5" t="s">
        <v>18</v>
      </c>
    </row>
    <row r="93" spans="1:31" x14ac:dyDescent="0.2">
      <c r="A93" s="1">
        <v>19446</v>
      </c>
      <c r="B93">
        <v>205.14400000000001</v>
      </c>
      <c r="C93">
        <v>864.63018799999998</v>
      </c>
      <c r="D93" s="18" t="s">
        <v>1828</v>
      </c>
      <c r="E93" s="13" t="s">
        <v>1829</v>
      </c>
      <c r="F93" s="13" t="s">
        <v>1829</v>
      </c>
      <c r="G93" s="16" t="s">
        <v>1828</v>
      </c>
      <c r="H93" s="18" t="s">
        <v>2105</v>
      </c>
      <c r="I93" s="21" t="s">
        <v>2105</v>
      </c>
      <c r="J93" s="15" t="s">
        <v>2105</v>
      </c>
      <c r="K93" s="43" t="s">
        <v>32</v>
      </c>
      <c r="L93" s="40" t="str">
        <f>IF(Table2[[#This Row],[CF_superclass_score]]&gt;0.45,Table2[[#This Row],[CF_superclass]],"NA")</f>
        <v>NA</v>
      </c>
      <c r="M93" s="16" t="str">
        <f>IF(Table2[[#This Row],[GNPS (NAP) Superclass (&gt;0.45)]]="NA",Table2[[#This Row],[Superclass]],Table2[[#This Row],[GNPS (NAP) Superclass (&gt;0.45)]])</f>
        <v>Organic acids and derivatives</v>
      </c>
      <c r="N93">
        <v>2</v>
      </c>
      <c r="O93">
        <v>8</v>
      </c>
      <c r="P93" t="s">
        <v>5</v>
      </c>
      <c r="Q93" s="2">
        <v>0.90697674418604601</v>
      </c>
      <c r="R93" t="s">
        <v>15</v>
      </c>
      <c r="S93" s="2">
        <v>0.44292926585751002</v>
      </c>
      <c r="T93" t="s">
        <v>22</v>
      </c>
      <c r="U93" s="2">
        <v>0.26778587541893301</v>
      </c>
      <c r="V93" t="s">
        <v>30</v>
      </c>
      <c r="W93" s="2">
        <v>0.26705913123288699</v>
      </c>
      <c r="X93" t="str">
        <f>IF(Table2[[#This Row],[CF_class_score]]&gt;0.5,Table2[[#This Row],[CF_class]],Table2[[#This Row],[CF_superclass]])</f>
        <v>Lipids and lipid-like molecules</v>
      </c>
      <c r="Y93" s="5" t="s">
        <v>1847</v>
      </c>
      <c r="Z93" s="5" t="s">
        <v>1845</v>
      </c>
      <c r="AA93" s="5" t="s">
        <v>1857</v>
      </c>
      <c r="AB93" s="5"/>
      <c r="AC93" s="5" t="s">
        <v>1857</v>
      </c>
      <c r="AD93" s="5" t="s">
        <v>26</v>
      </c>
      <c r="AE93" s="5" t="s">
        <v>18</v>
      </c>
    </row>
    <row r="94" spans="1:31" x14ac:dyDescent="0.2">
      <c r="A94" s="1">
        <v>19450</v>
      </c>
      <c r="B94">
        <v>205.14400000000001</v>
      </c>
      <c r="C94">
        <v>493.325714</v>
      </c>
      <c r="D94" s="18" t="s">
        <v>1828</v>
      </c>
      <c r="E94" s="13" t="s">
        <v>1829</v>
      </c>
      <c r="F94" s="13" t="s">
        <v>1829</v>
      </c>
      <c r="G94" s="16" t="s">
        <v>1829</v>
      </c>
      <c r="H94" s="18" t="s">
        <v>15</v>
      </c>
      <c r="I94" s="21" t="s">
        <v>2105</v>
      </c>
      <c r="J94" s="15" t="s">
        <v>15</v>
      </c>
      <c r="K94" s="43" t="s">
        <v>32</v>
      </c>
      <c r="L94" s="40" t="str">
        <f>IF(Table2[[#This Row],[CF_superclass_score]]&gt;0.45,Table2[[#This Row],[CF_superclass]],"NA")</f>
        <v>NA</v>
      </c>
      <c r="M94" s="16" t="str">
        <f>IF(Table2[[#This Row],[GNPS (NAP) Superclass (&gt;0.45)]]="NA",Table2[[#This Row],[Superclass]],Table2[[#This Row],[GNPS (NAP) Superclass (&gt;0.45)]])</f>
        <v>Lipids and lipid-like molecules</v>
      </c>
      <c r="N94">
        <v>2</v>
      </c>
      <c r="O94">
        <v>8</v>
      </c>
      <c r="P94" t="s">
        <v>5</v>
      </c>
      <c r="Q94" s="2">
        <v>0.90697674418604601</v>
      </c>
      <c r="R94" t="s">
        <v>15</v>
      </c>
      <c r="S94" s="2">
        <v>0.44292926585751002</v>
      </c>
      <c r="T94" t="s">
        <v>22</v>
      </c>
      <c r="U94" s="2">
        <v>0.26778587541893301</v>
      </c>
      <c r="V94" t="s">
        <v>30</v>
      </c>
      <c r="W94" s="2">
        <v>0.26705913123288699</v>
      </c>
      <c r="X94" t="str">
        <f>IF(Table2[[#This Row],[CF_class_score]]&gt;0.5,Table2[[#This Row],[CF_class]],Table2[[#This Row],[CF_superclass]])</f>
        <v>Lipids and lipid-like molecules</v>
      </c>
      <c r="Y94" s="5" t="s">
        <v>1847</v>
      </c>
      <c r="Z94" s="5" t="s">
        <v>1845</v>
      </c>
      <c r="AA94" s="5" t="s">
        <v>29</v>
      </c>
      <c r="AB94" s="5"/>
      <c r="AC94" s="5" t="s">
        <v>29</v>
      </c>
      <c r="AD94" s="5" t="s">
        <v>21</v>
      </c>
      <c r="AE94" s="5" t="s">
        <v>15</v>
      </c>
    </row>
    <row r="95" spans="1:31" x14ac:dyDescent="0.2">
      <c r="A95" s="1">
        <v>19454</v>
      </c>
      <c r="B95">
        <v>205.14400000000001</v>
      </c>
      <c r="C95">
        <v>459.08828699999998</v>
      </c>
      <c r="D95" s="18" t="s">
        <v>1828</v>
      </c>
      <c r="E95" s="13" t="s">
        <v>1829</v>
      </c>
      <c r="F95" s="13" t="s">
        <v>1829</v>
      </c>
      <c r="G95" s="16" t="s">
        <v>1829</v>
      </c>
      <c r="H95" s="18" t="s">
        <v>15</v>
      </c>
      <c r="I95" s="21" t="s">
        <v>2105</v>
      </c>
      <c r="J95" s="15" t="s">
        <v>15</v>
      </c>
      <c r="K95" s="43" t="s">
        <v>32</v>
      </c>
      <c r="L95" s="40" t="str">
        <f>IF(Table2[[#This Row],[CF_superclass_score]]&gt;0.45,Table2[[#This Row],[CF_superclass]],"NA")</f>
        <v>NA</v>
      </c>
      <c r="M95" s="16" t="str">
        <f>IF(Table2[[#This Row],[GNPS (NAP) Superclass (&gt;0.45)]]="NA",Table2[[#This Row],[Superclass]],Table2[[#This Row],[GNPS (NAP) Superclass (&gt;0.45)]])</f>
        <v>Lipids and lipid-like molecules</v>
      </c>
      <c r="N95">
        <v>2</v>
      </c>
      <c r="O95">
        <v>8</v>
      </c>
      <c r="P95" t="s">
        <v>5</v>
      </c>
      <c r="Q95" s="2">
        <v>0.90697674418604601</v>
      </c>
      <c r="R95" t="s">
        <v>15</v>
      </c>
      <c r="S95" s="2">
        <v>0.44292926585751002</v>
      </c>
      <c r="T95" t="s">
        <v>22</v>
      </c>
      <c r="U95" s="2">
        <v>0.26778587541893301</v>
      </c>
      <c r="V95" t="s">
        <v>30</v>
      </c>
      <c r="W95" s="2">
        <v>0.26705913123288699</v>
      </c>
      <c r="X95" t="str">
        <f>IF(Table2[[#This Row],[CF_class_score]]&gt;0.5,Table2[[#This Row],[CF_class]],Table2[[#This Row],[CF_superclass]])</f>
        <v>Lipids and lipid-like molecules</v>
      </c>
      <c r="Y95" s="5" t="s">
        <v>1847</v>
      </c>
      <c r="Z95" s="5" t="s">
        <v>1845</v>
      </c>
      <c r="AA95" s="5" t="s">
        <v>29</v>
      </c>
      <c r="AB95" s="5"/>
      <c r="AC95" s="5" t="s">
        <v>29</v>
      </c>
      <c r="AD95" s="5" t="s">
        <v>21</v>
      </c>
      <c r="AE95" s="5" t="s">
        <v>15</v>
      </c>
    </row>
    <row r="96" spans="1:31" x14ac:dyDescent="0.2">
      <c r="A96" s="1">
        <v>19461</v>
      </c>
      <c r="B96">
        <v>205.14400000000001</v>
      </c>
      <c r="C96">
        <v>485.92263800000001</v>
      </c>
      <c r="D96" s="18" t="s">
        <v>1828</v>
      </c>
      <c r="E96" s="13" t="s">
        <v>1829</v>
      </c>
      <c r="F96" s="13" t="s">
        <v>1829</v>
      </c>
      <c r="G96" s="16" t="s">
        <v>1829</v>
      </c>
      <c r="H96" s="18" t="s">
        <v>15</v>
      </c>
      <c r="I96" s="21" t="s">
        <v>2105</v>
      </c>
      <c r="J96" s="15" t="s">
        <v>15</v>
      </c>
      <c r="K96" s="43" t="s">
        <v>32</v>
      </c>
      <c r="L96" s="40" t="str">
        <f>IF(Table2[[#This Row],[CF_superclass_score]]&gt;0.45,Table2[[#This Row],[CF_superclass]],"NA")</f>
        <v>NA</v>
      </c>
      <c r="M96" s="16" t="str">
        <f>IF(Table2[[#This Row],[GNPS (NAP) Superclass (&gt;0.45)]]="NA",Table2[[#This Row],[Superclass]],Table2[[#This Row],[GNPS (NAP) Superclass (&gt;0.45)]])</f>
        <v>Lipids and lipid-like molecules</v>
      </c>
      <c r="N96">
        <v>2</v>
      </c>
      <c r="O96">
        <v>8</v>
      </c>
      <c r="P96" t="s">
        <v>5</v>
      </c>
      <c r="Q96" s="2">
        <v>0.90697674418604601</v>
      </c>
      <c r="R96" t="s">
        <v>15</v>
      </c>
      <c r="S96" s="2">
        <v>0.44292926585751002</v>
      </c>
      <c r="T96" t="s">
        <v>22</v>
      </c>
      <c r="U96" s="2">
        <v>0.26778587541893301</v>
      </c>
      <c r="V96" t="s">
        <v>30</v>
      </c>
      <c r="W96" s="2">
        <v>0.26705913123288699</v>
      </c>
      <c r="X96" t="str">
        <f>IF(Table2[[#This Row],[CF_class_score]]&gt;0.5,Table2[[#This Row],[CF_class]],Table2[[#This Row],[CF_superclass]])</f>
        <v>Lipids and lipid-like molecules</v>
      </c>
      <c r="Y96" s="5" t="s">
        <v>1847</v>
      </c>
      <c r="Z96" s="5" t="s">
        <v>1845</v>
      </c>
      <c r="AA96" s="5" t="s">
        <v>29</v>
      </c>
      <c r="AB96" s="5"/>
      <c r="AC96" s="5" t="s">
        <v>29</v>
      </c>
      <c r="AD96" s="5" t="s">
        <v>21</v>
      </c>
      <c r="AE96" s="5" t="s">
        <v>15</v>
      </c>
    </row>
    <row r="97" spans="1:31" x14ac:dyDescent="0.2">
      <c r="A97" s="1">
        <v>19646</v>
      </c>
      <c r="B97">
        <v>205.16498999999999</v>
      </c>
      <c r="C97">
        <v>520.81292699999995</v>
      </c>
      <c r="D97" s="18" t="s">
        <v>1828</v>
      </c>
      <c r="E97" s="13" t="s">
        <v>1829</v>
      </c>
      <c r="F97" s="13" t="s">
        <v>1829</v>
      </c>
      <c r="G97" s="16" t="s">
        <v>1828</v>
      </c>
      <c r="H97" s="18" t="s">
        <v>2105</v>
      </c>
      <c r="I97" s="21" t="s">
        <v>2105</v>
      </c>
      <c r="J97" s="15" t="s">
        <v>2105</v>
      </c>
      <c r="K97" s="43" t="s">
        <v>32</v>
      </c>
      <c r="L97" s="40" t="str">
        <f>IF(Table2[[#This Row],[CF_superclass_score]]&gt;0.45,Table2[[#This Row],[CF_superclass]],"NA")</f>
        <v>NA</v>
      </c>
      <c r="M97" s="16" t="str">
        <f>IF(Table2[[#This Row],[GNPS (NAP) Superclass (&gt;0.45)]]="NA",Table2[[#This Row],[Superclass]],Table2[[#This Row],[GNPS (NAP) Superclass (&gt;0.45)]])</f>
        <v>Organic acids and derivatives</v>
      </c>
      <c r="N97">
        <v>1</v>
      </c>
      <c r="O97">
        <v>8</v>
      </c>
      <c r="P97" t="s">
        <v>5</v>
      </c>
      <c r="Q97" s="2">
        <v>0.90697674418604601</v>
      </c>
      <c r="R97" t="s">
        <v>15</v>
      </c>
      <c r="S97" s="2">
        <v>0.44292926585751002</v>
      </c>
      <c r="T97" t="s">
        <v>22</v>
      </c>
      <c r="U97" s="2">
        <v>0.26778587541893301</v>
      </c>
      <c r="V97" t="s">
        <v>30</v>
      </c>
      <c r="W97" s="2">
        <v>0.26705913123288699</v>
      </c>
      <c r="X97" t="str">
        <f>IF(Table2[[#This Row],[CF_class_score]]&gt;0.5,Table2[[#This Row],[CF_class]],Table2[[#This Row],[CF_superclass]])</f>
        <v>Lipids and lipid-like molecules</v>
      </c>
      <c r="Y97" s="5" t="s">
        <v>2104</v>
      </c>
      <c r="Z97" s="5" t="s">
        <v>1845</v>
      </c>
      <c r="AA97" s="5" t="s">
        <v>1859</v>
      </c>
      <c r="AB97" s="5" t="s">
        <v>1860</v>
      </c>
      <c r="AC97" s="5" t="s">
        <v>32</v>
      </c>
      <c r="AD97" s="5" t="s">
        <v>26</v>
      </c>
      <c r="AE97" s="5" t="s">
        <v>18</v>
      </c>
    </row>
    <row r="98" spans="1:31" x14ac:dyDescent="0.2">
      <c r="A98" s="1">
        <v>28960</v>
      </c>
      <c r="B98">
        <v>214.60899000000001</v>
      </c>
      <c r="C98">
        <v>513.68231200000002</v>
      </c>
      <c r="D98" s="18" t="s">
        <v>1828</v>
      </c>
      <c r="E98" s="13" t="s">
        <v>1829</v>
      </c>
      <c r="F98" s="13" t="s">
        <v>1828</v>
      </c>
      <c r="G98" s="16" t="s">
        <v>1828</v>
      </c>
      <c r="H98" s="18" t="s">
        <v>2105</v>
      </c>
      <c r="I98" s="21" t="s">
        <v>2105</v>
      </c>
      <c r="J98" s="15" t="s">
        <v>2105</v>
      </c>
      <c r="K98" s="43" t="s">
        <v>32</v>
      </c>
      <c r="L98" s="40" t="str">
        <f>IF(Table2[[#This Row],[CF_superclass_score]]&gt;0.45,Table2[[#This Row],[CF_superclass]],"NA")</f>
        <v>NA</v>
      </c>
      <c r="M98" s="16" t="str">
        <f>IF(Table2[[#This Row],[GNPS (NAP) Superclass (&gt;0.45)]]="NA",Table2[[#This Row],[Superclass]],Table2[[#This Row],[GNPS (NAP) Superclass (&gt;0.45)]])</f>
        <v>NA</v>
      </c>
      <c r="N98">
        <v>3</v>
      </c>
      <c r="O98">
        <v>86</v>
      </c>
      <c r="P98" t="s">
        <v>5</v>
      </c>
      <c r="Q98" s="2">
        <v>0.5</v>
      </c>
      <c r="R98" t="s">
        <v>17</v>
      </c>
      <c r="S98" s="2">
        <v>0.140496233171862</v>
      </c>
      <c r="T98" t="s">
        <v>24</v>
      </c>
      <c r="U98" s="2">
        <v>6.7412457362114098E-2</v>
      </c>
      <c r="W98" s="2">
        <v>8.9744318800954903E-2</v>
      </c>
      <c r="X98" t="str">
        <f>IF(Table2[[#This Row],[CF_class_score]]&gt;0.5,Table2[[#This Row],[CF_class]],Table2[[#This Row],[CF_superclass]])</f>
        <v>Organoheterocyclic compounds</v>
      </c>
      <c r="Y98" s="5" t="s">
        <v>2105</v>
      </c>
      <c r="Z98" s="5" t="s">
        <v>2105</v>
      </c>
      <c r="AA98" s="5" t="s">
        <v>2105</v>
      </c>
      <c r="AB98" s="5" t="s">
        <v>2105</v>
      </c>
      <c r="AC98" s="5" t="s">
        <v>2105</v>
      </c>
      <c r="AD98" s="5" t="s">
        <v>2105</v>
      </c>
      <c r="AE98" s="5" t="s">
        <v>2105</v>
      </c>
    </row>
    <row r="99" spans="1:31" x14ac:dyDescent="0.2">
      <c r="A99" s="1">
        <v>33489</v>
      </c>
      <c r="B99">
        <v>216.63399999999999</v>
      </c>
      <c r="C99">
        <v>573.71215800000004</v>
      </c>
      <c r="D99" s="18" t="s">
        <v>1828</v>
      </c>
      <c r="E99" s="13" t="s">
        <v>1829</v>
      </c>
      <c r="F99" s="13" t="s">
        <v>1828</v>
      </c>
      <c r="G99" s="16" t="s">
        <v>1828</v>
      </c>
      <c r="H99" s="18" t="s">
        <v>2105</v>
      </c>
      <c r="I99" s="21" t="s">
        <v>2105</v>
      </c>
      <c r="J99" s="15" t="s">
        <v>2105</v>
      </c>
      <c r="K99" s="43" t="s">
        <v>32</v>
      </c>
      <c r="L99" s="40" t="str">
        <f>IF(Table2[[#This Row],[CF_superclass_score]]&gt;0.45,Table2[[#This Row],[CF_superclass]],"NA")</f>
        <v>NA</v>
      </c>
      <c r="M99" s="16" t="str">
        <f>IF(Table2[[#This Row],[GNPS (NAP) Superclass (&gt;0.45)]]="NA",Table2[[#This Row],[Superclass]],Table2[[#This Row],[GNPS (NAP) Superclass (&gt;0.45)]])</f>
        <v>NA</v>
      </c>
      <c r="N99">
        <v>3</v>
      </c>
      <c r="O99">
        <v>86</v>
      </c>
      <c r="P99" t="s">
        <v>5</v>
      </c>
      <c r="Q99" s="2">
        <v>0.5</v>
      </c>
      <c r="R99" t="s">
        <v>17</v>
      </c>
      <c r="S99" s="2">
        <v>0.140496233171862</v>
      </c>
      <c r="T99" t="s">
        <v>24</v>
      </c>
      <c r="U99" s="2">
        <v>6.7412457362114098E-2</v>
      </c>
      <c r="W99" s="2">
        <v>8.9744318800954903E-2</v>
      </c>
      <c r="X99" t="str">
        <f>IF(Table2[[#This Row],[CF_class_score]]&gt;0.5,Table2[[#This Row],[CF_class]],Table2[[#This Row],[CF_superclass]])</f>
        <v>Organoheterocyclic compounds</v>
      </c>
      <c r="Y99" s="5" t="s">
        <v>2105</v>
      </c>
      <c r="Z99" s="5" t="s">
        <v>2105</v>
      </c>
      <c r="AA99" s="5" t="s">
        <v>2105</v>
      </c>
      <c r="AB99" s="5" t="s">
        <v>2105</v>
      </c>
      <c r="AC99" s="5" t="s">
        <v>2105</v>
      </c>
      <c r="AD99" s="5" t="s">
        <v>2105</v>
      </c>
      <c r="AE99" s="5" t="s">
        <v>2105</v>
      </c>
    </row>
    <row r="100" spans="1:31" x14ac:dyDescent="0.2">
      <c r="A100" s="1">
        <v>34068</v>
      </c>
      <c r="B100">
        <v>219.21200999999999</v>
      </c>
      <c r="C100">
        <v>504.48202500000002</v>
      </c>
      <c r="D100" s="18" t="s">
        <v>1828</v>
      </c>
      <c r="E100" s="13" t="s">
        <v>1829</v>
      </c>
      <c r="F100" s="13" t="s">
        <v>1828</v>
      </c>
      <c r="G100" s="16" t="s">
        <v>1828</v>
      </c>
      <c r="H100" s="18" t="s">
        <v>2105</v>
      </c>
      <c r="I100" s="21" t="s">
        <v>2105</v>
      </c>
      <c r="J100" s="15" t="s">
        <v>2105</v>
      </c>
      <c r="K100" s="43" t="s">
        <v>32</v>
      </c>
      <c r="L100" s="40" t="str">
        <f>IF(Table2[[#This Row],[CF_superclass_score]]&gt;0.45,Table2[[#This Row],[CF_superclass]],"NA")</f>
        <v>NA</v>
      </c>
      <c r="M100" s="16" t="str">
        <f>IF(Table2[[#This Row],[GNPS (NAP) Superclass (&gt;0.45)]]="NA",Table2[[#This Row],[Superclass]],Table2[[#This Row],[GNPS (NAP) Superclass (&gt;0.45)]])</f>
        <v>NA</v>
      </c>
      <c r="N100">
        <v>33</v>
      </c>
      <c r="O100">
        <v>86</v>
      </c>
      <c r="P100" t="s">
        <v>5</v>
      </c>
      <c r="Q100" s="2">
        <v>0.5</v>
      </c>
      <c r="R100" t="s">
        <v>17</v>
      </c>
      <c r="S100" s="2">
        <v>0.140496233171862</v>
      </c>
      <c r="T100" t="s">
        <v>24</v>
      </c>
      <c r="U100" s="2">
        <v>6.7412457362114098E-2</v>
      </c>
      <c r="W100" s="2">
        <v>8.9744318800954903E-2</v>
      </c>
      <c r="X100" t="str">
        <f>IF(Table2[[#This Row],[CF_class_score]]&gt;0.5,Table2[[#This Row],[CF_class]],Table2[[#This Row],[CF_superclass]])</f>
        <v>Organoheterocyclic compounds</v>
      </c>
      <c r="Y100" s="5" t="s">
        <v>2105</v>
      </c>
      <c r="Z100" s="5" t="s">
        <v>2105</v>
      </c>
      <c r="AA100" s="5" t="s">
        <v>2105</v>
      </c>
      <c r="AB100" s="5" t="s">
        <v>2105</v>
      </c>
      <c r="AC100" s="5" t="s">
        <v>2105</v>
      </c>
      <c r="AD100" s="5" t="s">
        <v>2105</v>
      </c>
      <c r="AE100" s="5" t="s">
        <v>2105</v>
      </c>
    </row>
    <row r="101" spans="1:31" x14ac:dyDescent="0.2">
      <c r="A101" s="1">
        <v>36018</v>
      </c>
      <c r="B101">
        <v>220.29201</v>
      </c>
      <c r="C101">
        <v>465.82852200000002</v>
      </c>
      <c r="D101" s="18" t="s">
        <v>1828</v>
      </c>
      <c r="E101" s="13" t="s">
        <v>1829</v>
      </c>
      <c r="F101" s="13" t="s">
        <v>1828</v>
      </c>
      <c r="G101" s="16" t="s">
        <v>1828</v>
      </c>
      <c r="H101" s="18" t="s">
        <v>2105</v>
      </c>
      <c r="I101" s="21" t="s">
        <v>2105</v>
      </c>
      <c r="J101" s="15" t="s">
        <v>2105</v>
      </c>
      <c r="K101" s="43" t="s">
        <v>32</v>
      </c>
      <c r="L101" s="40" t="str">
        <f>IF(Table2[[#This Row],[CF_superclass_score]]&gt;0.45,Table2[[#This Row],[CF_superclass]],"NA")</f>
        <v>NA</v>
      </c>
      <c r="M101" s="16" t="str">
        <f>IF(Table2[[#This Row],[GNPS (NAP) Superclass (&gt;0.45)]]="NA",Table2[[#This Row],[Superclass]],Table2[[#This Row],[GNPS (NAP) Superclass (&gt;0.45)]])</f>
        <v>NA</v>
      </c>
      <c r="N101">
        <v>7</v>
      </c>
      <c r="O101">
        <v>86</v>
      </c>
      <c r="P101" t="s">
        <v>5</v>
      </c>
      <c r="Q101" s="2">
        <v>0.5</v>
      </c>
      <c r="R101" t="s">
        <v>17</v>
      </c>
      <c r="S101" s="2">
        <v>0.140496233171862</v>
      </c>
      <c r="T101" t="s">
        <v>24</v>
      </c>
      <c r="U101" s="2">
        <v>6.7412457362114098E-2</v>
      </c>
      <c r="W101" s="2">
        <v>8.9744318800954903E-2</v>
      </c>
      <c r="X101" t="str">
        <f>IF(Table2[[#This Row],[CF_class_score]]&gt;0.5,Table2[[#This Row],[CF_class]],Table2[[#This Row],[CF_superclass]])</f>
        <v>Organoheterocyclic compounds</v>
      </c>
      <c r="Y101" s="5" t="s">
        <v>2105</v>
      </c>
      <c r="Z101" s="5" t="s">
        <v>2105</v>
      </c>
      <c r="AA101" s="5" t="s">
        <v>2105</v>
      </c>
      <c r="AB101" s="5" t="s">
        <v>2105</v>
      </c>
      <c r="AC101" s="5" t="s">
        <v>2105</v>
      </c>
      <c r="AD101" s="5" t="s">
        <v>2105</v>
      </c>
      <c r="AE101" s="5" t="s">
        <v>2105</v>
      </c>
    </row>
    <row r="102" spans="1:31" x14ac:dyDescent="0.2">
      <c r="A102" s="1">
        <v>47319</v>
      </c>
      <c r="B102">
        <v>230.64999</v>
      </c>
      <c r="C102">
        <v>503.58407599999998</v>
      </c>
      <c r="D102" s="18" t="s">
        <v>1828</v>
      </c>
      <c r="E102" s="13" t="s">
        <v>1829</v>
      </c>
      <c r="F102" s="13" t="s">
        <v>1828</v>
      </c>
      <c r="G102" s="16" t="s">
        <v>1828</v>
      </c>
      <c r="H102" s="18" t="s">
        <v>2105</v>
      </c>
      <c r="I102" s="21" t="s">
        <v>2105</v>
      </c>
      <c r="J102" s="16" t="s">
        <v>2105</v>
      </c>
      <c r="K102" s="43" t="s">
        <v>32</v>
      </c>
      <c r="L102" s="40" t="str">
        <f>IF(Table2[[#This Row],[CF_superclass_score]]&gt;0.45,Table2[[#This Row],[CF_superclass]],"NA")</f>
        <v>NA</v>
      </c>
      <c r="M102" s="16" t="str">
        <f>IF(Table2[[#This Row],[GNPS (NAP) Superclass (&gt;0.45)]]="NA",Table2[[#This Row],[Superclass]],Table2[[#This Row],[GNPS (NAP) Superclass (&gt;0.45)]])</f>
        <v>NA</v>
      </c>
      <c r="N102">
        <v>2</v>
      </c>
      <c r="O102">
        <v>86</v>
      </c>
      <c r="P102" t="s">
        <v>5</v>
      </c>
      <c r="Q102" s="2">
        <v>0.5</v>
      </c>
      <c r="R102" t="s">
        <v>17</v>
      </c>
      <c r="S102" s="2">
        <v>0.140496233171862</v>
      </c>
      <c r="T102" t="s">
        <v>24</v>
      </c>
      <c r="U102" s="2">
        <v>6.7412457362114098E-2</v>
      </c>
      <c r="W102" s="2">
        <v>8.9744318800954903E-2</v>
      </c>
      <c r="X102" t="str">
        <f>IF(Table2[[#This Row],[CF_class_score]]&gt;0.5,Table2[[#This Row],[CF_class]],Table2[[#This Row],[CF_superclass]])</f>
        <v>Organoheterocyclic compounds</v>
      </c>
      <c r="Y102" s="5" t="s">
        <v>2105</v>
      </c>
      <c r="Z102" s="5" t="s">
        <v>2105</v>
      </c>
      <c r="AA102" s="5" t="s">
        <v>2105</v>
      </c>
      <c r="AB102" s="5" t="s">
        <v>2105</v>
      </c>
      <c r="AC102" s="5" t="s">
        <v>2105</v>
      </c>
      <c r="AD102" s="5" t="s">
        <v>2105</v>
      </c>
      <c r="AE102" s="5" t="s">
        <v>2105</v>
      </c>
    </row>
    <row r="103" spans="1:31" x14ac:dyDescent="0.2">
      <c r="A103" s="1">
        <v>51337</v>
      </c>
      <c r="B103">
        <v>235.73399000000001</v>
      </c>
      <c r="C103">
        <v>375.164917</v>
      </c>
      <c r="D103" s="18" t="s">
        <v>1828</v>
      </c>
      <c r="E103" s="13" t="s">
        <v>1829</v>
      </c>
      <c r="F103" s="13" t="s">
        <v>1828</v>
      </c>
      <c r="G103" s="16" t="s">
        <v>1828</v>
      </c>
      <c r="H103" s="18" t="s">
        <v>2105</v>
      </c>
      <c r="I103" s="21" t="s">
        <v>2105</v>
      </c>
      <c r="J103" s="16" t="s">
        <v>2105</v>
      </c>
      <c r="K103" s="43" t="s">
        <v>32</v>
      </c>
      <c r="L103" s="40" t="str">
        <f>IF(Table2[[#This Row],[CF_superclass_score]]&gt;0.45,Table2[[#This Row],[CF_superclass]],"NA")</f>
        <v>NA</v>
      </c>
      <c r="M103" s="16" t="str">
        <f>IF(Table2[[#This Row],[GNPS (NAP) Superclass (&gt;0.45)]]="NA",Table2[[#This Row],[Superclass]],Table2[[#This Row],[GNPS (NAP) Superclass (&gt;0.45)]])</f>
        <v>NA</v>
      </c>
      <c r="N103">
        <v>7</v>
      </c>
      <c r="O103">
        <v>86</v>
      </c>
      <c r="P103" t="s">
        <v>5</v>
      </c>
      <c r="Q103" s="2">
        <v>0.5</v>
      </c>
      <c r="R103" t="s">
        <v>17</v>
      </c>
      <c r="S103" s="2">
        <v>0.140496233171862</v>
      </c>
      <c r="T103" t="s">
        <v>24</v>
      </c>
      <c r="U103" s="2">
        <v>6.7412457362114098E-2</v>
      </c>
      <c r="W103" s="2">
        <v>8.9744318800954903E-2</v>
      </c>
      <c r="X103" t="str">
        <f>IF(Table2[[#This Row],[CF_class_score]]&gt;0.5,Table2[[#This Row],[CF_class]],Table2[[#This Row],[CF_superclass]])</f>
        <v>Organoheterocyclic compounds</v>
      </c>
      <c r="Y103" s="5" t="s">
        <v>2105</v>
      </c>
      <c r="Z103" s="5" t="s">
        <v>2105</v>
      </c>
      <c r="AA103" s="5" t="s">
        <v>2105</v>
      </c>
      <c r="AB103" s="5" t="s">
        <v>2105</v>
      </c>
      <c r="AC103" s="5" t="s">
        <v>2105</v>
      </c>
      <c r="AD103" s="5" t="s">
        <v>2105</v>
      </c>
      <c r="AE103" s="5" t="s">
        <v>2105</v>
      </c>
    </row>
    <row r="104" spans="1:31" x14ac:dyDescent="0.2">
      <c r="A104" s="1">
        <v>51694</v>
      </c>
      <c r="B104">
        <v>236.327</v>
      </c>
      <c r="C104">
        <v>422.44885299999999</v>
      </c>
      <c r="D104" s="18" t="s">
        <v>1828</v>
      </c>
      <c r="E104" s="13" t="s">
        <v>1829</v>
      </c>
      <c r="F104" s="13" t="s">
        <v>1828</v>
      </c>
      <c r="G104" s="16" t="s">
        <v>1828</v>
      </c>
      <c r="H104" s="18" t="s">
        <v>2105</v>
      </c>
      <c r="I104" s="21" t="s">
        <v>2105</v>
      </c>
      <c r="J104" s="16" t="s">
        <v>2105</v>
      </c>
      <c r="K104" s="43" t="s">
        <v>32</v>
      </c>
      <c r="L104" s="40" t="str">
        <f>IF(Table2[[#This Row],[CF_superclass_score]]&gt;0.45,Table2[[#This Row],[CF_superclass]],"NA")</f>
        <v>NA</v>
      </c>
      <c r="M104" s="16" t="str">
        <f>IF(Table2[[#This Row],[GNPS (NAP) Superclass (&gt;0.45)]]="NA",Table2[[#This Row],[Superclass]],Table2[[#This Row],[GNPS (NAP) Superclass (&gt;0.45)]])</f>
        <v>NA</v>
      </c>
      <c r="N104">
        <v>11</v>
      </c>
      <c r="O104">
        <v>86</v>
      </c>
      <c r="P104" t="s">
        <v>5</v>
      </c>
      <c r="Q104" s="2">
        <v>0.5</v>
      </c>
      <c r="R104" t="s">
        <v>17</v>
      </c>
      <c r="S104" s="2">
        <v>0.140496233171862</v>
      </c>
      <c r="T104" t="s">
        <v>24</v>
      </c>
      <c r="U104" s="2">
        <v>6.7412457362114098E-2</v>
      </c>
      <c r="W104" s="2">
        <v>8.9744318800954903E-2</v>
      </c>
      <c r="X104" t="str">
        <f>IF(Table2[[#This Row],[CF_class_score]]&gt;0.5,Table2[[#This Row],[CF_class]],Table2[[#This Row],[CF_superclass]])</f>
        <v>Organoheterocyclic compounds</v>
      </c>
      <c r="Y104" s="5" t="s">
        <v>2105</v>
      </c>
      <c r="Z104" s="5" t="s">
        <v>2105</v>
      </c>
      <c r="AA104" s="5" t="s">
        <v>2105</v>
      </c>
      <c r="AB104" s="5" t="s">
        <v>2105</v>
      </c>
      <c r="AC104" s="5" t="s">
        <v>2105</v>
      </c>
      <c r="AD104" s="5" t="s">
        <v>2105</v>
      </c>
      <c r="AE104" s="5" t="s">
        <v>2105</v>
      </c>
    </row>
    <row r="105" spans="1:31" x14ac:dyDescent="0.2">
      <c r="A105" s="1">
        <v>51986</v>
      </c>
      <c r="B105">
        <v>236.64400000000001</v>
      </c>
      <c r="C105">
        <v>409.03359999999998</v>
      </c>
      <c r="D105" s="18" t="s">
        <v>1828</v>
      </c>
      <c r="E105" s="13" t="s">
        <v>1829</v>
      </c>
      <c r="F105" s="13" t="s">
        <v>1828</v>
      </c>
      <c r="G105" s="16" t="s">
        <v>1828</v>
      </c>
      <c r="H105" s="18" t="s">
        <v>2105</v>
      </c>
      <c r="I105" s="21" t="s">
        <v>2105</v>
      </c>
      <c r="J105" s="16" t="s">
        <v>2105</v>
      </c>
      <c r="K105" s="43" t="s">
        <v>32</v>
      </c>
      <c r="L105" s="40" t="str">
        <f>IF(Table2[[#This Row],[CF_superclass_score]]&gt;0.45,Table2[[#This Row],[CF_superclass]],"NA")</f>
        <v>NA</v>
      </c>
      <c r="M105" s="16" t="str">
        <f>IF(Table2[[#This Row],[GNPS (NAP) Superclass (&gt;0.45)]]="NA",Table2[[#This Row],[Superclass]],Table2[[#This Row],[GNPS (NAP) Superclass (&gt;0.45)]])</f>
        <v>NA</v>
      </c>
      <c r="N105">
        <v>3</v>
      </c>
      <c r="O105">
        <v>86</v>
      </c>
      <c r="P105" t="s">
        <v>5</v>
      </c>
      <c r="Q105" s="2">
        <v>0.5</v>
      </c>
      <c r="R105" t="s">
        <v>17</v>
      </c>
      <c r="S105" s="2">
        <v>0.140496233171862</v>
      </c>
      <c r="T105" t="s">
        <v>24</v>
      </c>
      <c r="U105" s="2">
        <v>6.7412457362114098E-2</v>
      </c>
      <c r="W105" s="2">
        <v>8.9744318800954903E-2</v>
      </c>
      <c r="X105" t="str">
        <f>IF(Table2[[#This Row],[CF_class_score]]&gt;0.5,Table2[[#This Row],[CF_class]],Table2[[#This Row],[CF_superclass]])</f>
        <v>Organoheterocyclic compounds</v>
      </c>
      <c r="Y105" s="5" t="s">
        <v>2105</v>
      </c>
      <c r="Z105" s="5" t="s">
        <v>2105</v>
      </c>
      <c r="AA105" s="5" t="s">
        <v>2105</v>
      </c>
      <c r="AB105" s="5" t="s">
        <v>2105</v>
      </c>
      <c r="AC105" s="5" t="s">
        <v>2105</v>
      </c>
      <c r="AD105" s="5" t="s">
        <v>2105</v>
      </c>
      <c r="AE105" s="5" t="s">
        <v>2105</v>
      </c>
    </row>
    <row r="106" spans="1:31" x14ac:dyDescent="0.2">
      <c r="A106" s="1">
        <v>59917</v>
      </c>
      <c r="B106">
        <v>250.01199</v>
      </c>
      <c r="C106">
        <v>579.57891800000004</v>
      </c>
      <c r="D106" s="18" t="s">
        <v>1828</v>
      </c>
      <c r="E106" s="13" t="s">
        <v>1829</v>
      </c>
      <c r="F106" s="13" t="s">
        <v>1829</v>
      </c>
      <c r="G106" s="16" t="s">
        <v>1829</v>
      </c>
      <c r="H106" s="18" t="s">
        <v>17</v>
      </c>
      <c r="I106" s="21" t="s">
        <v>2105</v>
      </c>
      <c r="J106" s="15" t="s">
        <v>17</v>
      </c>
      <c r="K106" s="43" t="s">
        <v>32</v>
      </c>
      <c r="L106" s="40" t="str">
        <f>IF(Table2[[#This Row],[CF_superclass_score]]&gt;0.45,Table2[[#This Row],[CF_superclass]],"NA")</f>
        <v>NA</v>
      </c>
      <c r="M106" s="16" t="str">
        <f>IF(Table2[[#This Row],[GNPS (NAP) Superclass (&gt;0.45)]]="NA",Table2[[#This Row],[Superclass]],Table2[[#This Row],[GNPS (NAP) Superclass (&gt;0.45)]])</f>
        <v>Organoheterocyclic compounds</v>
      </c>
      <c r="N106">
        <v>30</v>
      </c>
      <c r="O106">
        <v>86</v>
      </c>
      <c r="P106" t="s">
        <v>5</v>
      </c>
      <c r="Q106" s="2">
        <v>0.5</v>
      </c>
      <c r="R106" t="s">
        <v>17</v>
      </c>
      <c r="S106" s="2">
        <v>0.140496233171862</v>
      </c>
      <c r="T106" t="s">
        <v>24</v>
      </c>
      <c r="U106" s="2">
        <v>6.7412457362114098E-2</v>
      </c>
      <c r="W106" s="2">
        <v>8.9744318800954903E-2</v>
      </c>
      <c r="X106" t="str">
        <f>IF(Table2[[#This Row],[CF_class_score]]&gt;0.5,Table2[[#This Row],[CF_class]],Table2[[#This Row],[CF_superclass]])</f>
        <v>Organoheterocyclic compounds</v>
      </c>
      <c r="Y106" s="5" t="s">
        <v>2040</v>
      </c>
      <c r="Z106" s="5" t="s">
        <v>1845</v>
      </c>
      <c r="AA106" s="5" t="s">
        <v>1989</v>
      </c>
      <c r="AB106" s="5"/>
      <c r="AC106" s="5"/>
      <c r="AD106" s="5" t="s">
        <v>1989</v>
      </c>
      <c r="AE106" s="5" t="s">
        <v>17</v>
      </c>
    </row>
    <row r="107" spans="1:31" x14ac:dyDescent="0.2">
      <c r="A107" s="1">
        <v>59955</v>
      </c>
      <c r="B107">
        <v>250.13901000000001</v>
      </c>
      <c r="C107">
        <v>544.52923599999997</v>
      </c>
      <c r="D107" s="18" t="s">
        <v>1828</v>
      </c>
      <c r="E107" s="13" t="s">
        <v>1829</v>
      </c>
      <c r="F107" s="13" t="s">
        <v>1829</v>
      </c>
      <c r="G107" s="16" t="s">
        <v>1828</v>
      </c>
      <c r="H107" s="18" t="s">
        <v>2105</v>
      </c>
      <c r="I107" s="21" t="s">
        <v>2105</v>
      </c>
      <c r="J107" s="16" t="s">
        <v>2105</v>
      </c>
      <c r="K107" s="43" t="s">
        <v>32</v>
      </c>
      <c r="L107" s="40" t="str">
        <f>IF(Table2[[#This Row],[CF_superclass_score]]&gt;0.45,Table2[[#This Row],[CF_superclass]],"NA")</f>
        <v>NA</v>
      </c>
      <c r="M107" s="16" t="str">
        <f>IF(Table2[[#This Row],[GNPS (NAP) Superclass (&gt;0.45)]]="NA",Table2[[#This Row],[Superclass]],Table2[[#This Row],[GNPS (NAP) Superclass (&gt;0.45)]])</f>
        <v>Organic acids and derivatives</v>
      </c>
      <c r="N107">
        <v>9</v>
      </c>
      <c r="O107">
        <v>86</v>
      </c>
      <c r="P107" t="s">
        <v>5</v>
      </c>
      <c r="Q107" s="2">
        <v>0.5</v>
      </c>
      <c r="R107" t="s">
        <v>17</v>
      </c>
      <c r="S107" s="2">
        <v>0.140496233171862</v>
      </c>
      <c r="T107" t="s">
        <v>24</v>
      </c>
      <c r="U107" s="2">
        <v>6.7412457362114098E-2</v>
      </c>
      <c r="W107" s="2">
        <v>8.9744318800954903E-2</v>
      </c>
      <c r="X107" t="str">
        <f>IF(Table2[[#This Row],[CF_class_score]]&gt;0.5,Table2[[#This Row],[CF_class]],Table2[[#This Row],[CF_superclass]])</f>
        <v>Organoheterocyclic compounds</v>
      </c>
      <c r="Y107" s="5" t="s">
        <v>1918</v>
      </c>
      <c r="Z107" s="5" t="s">
        <v>1845</v>
      </c>
      <c r="AA107" s="5" t="s">
        <v>40</v>
      </c>
      <c r="AB107" s="5" t="s">
        <v>1850</v>
      </c>
      <c r="AC107" s="5" t="s">
        <v>32</v>
      </c>
      <c r="AD107" s="5" t="s">
        <v>26</v>
      </c>
      <c r="AE107" s="5" t="s">
        <v>18</v>
      </c>
    </row>
    <row r="108" spans="1:31" x14ac:dyDescent="0.2">
      <c r="A108" s="1">
        <v>59965</v>
      </c>
      <c r="B108">
        <v>250.14</v>
      </c>
      <c r="C108">
        <v>442.13232399999998</v>
      </c>
      <c r="D108" s="18" t="s">
        <v>1828</v>
      </c>
      <c r="E108" s="13" t="s">
        <v>1829</v>
      </c>
      <c r="F108" s="13" t="s">
        <v>1829</v>
      </c>
      <c r="G108" s="16" t="s">
        <v>1828</v>
      </c>
      <c r="H108" s="18" t="s">
        <v>2105</v>
      </c>
      <c r="I108" s="21" t="s">
        <v>2105</v>
      </c>
      <c r="J108" s="16" t="s">
        <v>2105</v>
      </c>
      <c r="K108" s="43" t="s">
        <v>32</v>
      </c>
      <c r="L108" s="40" t="str">
        <f>IF(Table2[[#This Row],[CF_superclass_score]]&gt;0.45,Table2[[#This Row],[CF_superclass]],"NA")</f>
        <v>NA</v>
      </c>
      <c r="M108" s="16" t="str">
        <f>IF(Table2[[#This Row],[GNPS (NAP) Superclass (&gt;0.45)]]="NA",Table2[[#This Row],[Superclass]],Table2[[#This Row],[GNPS (NAP) Superclass (&gt;0.45)]])</f>
        <v>Organic acids and derivatives</v>
      </c>
      <c r="N108">
        <v>12</v>
      </c>
      <c r="O108">
        <v>86</v>
      </c>
      <c r="P108" t="s">
        <v>5</v>
      </c>
      <c r="Q108" s="2">
        <v>0.5</v>
      </c>
      <c r="R108" t="s">
        <v>17</v>
      </c>
      <c r="S108" s="2">
        <v>0.140496233171862</v>
      </c>
      <c r="T108" t="s">
        <v>24</v>
      </c>
      <c r="U108" s="2">
        <v>6.7412457362114098E-2</v>
      </c>
      <c r="W108" s="2">
        <v>8.9744318800954903E-2</v>
      </c>
      <c r="X108" t="str">
        <f>IF(Table2[[#This Row],[CF_class_score]]&gt;0.5,Table2[[#This Row],[CF_class]],Table2[[#This Row],[CF_superclass]])</f>
        <v>Organoheterocyclic compounds</v>
      </c>
      <c r="Y108" s="5" t="s">
        <v>1918</v>
      </c>
      <c r="Z108" s="5" t="s">
        <v>1845</v>
      </c>
      <c r="AA108" s="5" t="s">
        <v>40</v>
      </c>
      <c r="AB108" s="5" t="s">
        <v>1850</v>
      </c>
      <c r="AC108" s="5" t="s">
        <v>32</v>
      </c>
      <c r="AD108" s="5" t="s">
        <v>26</v>
      </c>
      <c r="AE108" s="5" t="s">
        <v>18</v>
      </c>
    </row>
    <row r="109" spans="1:31" x14ac:dyDescent="0.2">
      <c r="A109" s="1">
        <v>59974</v>
      </c>
      <c r="B109">
        <v>250.13699</v>
      </c>
      <c r="C109">
        <v>488.96426400000001</v>
      </c>
      <c r="D109" s="18" t="s">
        <v>1828</v>
      </c>
      <c r="E109" s="13" t="s">
        <v>1829</v>
      </c>
      <c r="F109" s="13" t="s">
        <v>1829</v>
      </c>
      <c r="G109" s="16" t="s">
        <v>1828</v>
      </c>
      <c r="H109" s="18" t="s">
        <v>2105</v>
      </c>
      <c r="I109" s="21" t="s">
        <v>2105</v>
      </c>
      <c r="J109" s="16" t="s">
        <v>2105</v>
      </c>
      <c r="K109" s="43" t="s">
        <v>32</v>
      </c>
      <c r="L109" s="40" t="str">
        <f>IF(Table2[[#This Row],[CF_superclass_score]]&gt;0.45,Table2[[#This Row],[CF_superclass]],"NA")</f>
        <v>NA</v>
      </c>
      <c r="M109" s="16" t="str">
        <f>IF(Table2[[#This Row],[GNPS (NAP) Superclass (&gt;0.45)]]="NA",Table2[[#This Row],[Superclass]],Table2[[#This Row],[GNPS (NAP) Superclass (&gt;0.45)]])</f>
        <v>Organic acids and derivatives</v>
      </c>
      <c r="N109">
        <v>2</v>
      </c>
      <c r="O109">
        <v>86</v>
      </c>
      <c r="P109" t="s">
        <v>5</v>
      </c>
      <c r="Q109" s="2">
        <v>0.5</v>
      </c>
      <c r="R109" t="s">
        <v>17</v>
      </c>
      <c r="S109" s="2">
        <v>0.140496233171862</v>
      </c>
      <c r="T109" t="s">
        <v>24</v>
      </c>
      <c r="U109" s="2">
        <v>6.7412457362114098E-2</v>
      </c>
      <c r="W109" s="2">
        <v>8.9744318800954903E-2</v>
      </c>
      <c r="X109" t="str">
        <f>IF(Table2[[#This Row],[CF_class_score]]&gt;0.5,Table2[[#This Row],[CF_class]],Table2[[#This Row],[CF_superclass]])</f>
        <v>Organoheterocyclic compounds</v>
      </c>
      <c r="Y109" s="5" t="s">
        <v>2075</v>
      </c>
      <c r="Z109" s="5" t="s">
        <v>1845</v>
      </c>
      <c r="AA109" s="5" t="s">
        <v>2061</v>
      </c>
      <c r="AB109" s="5" t="s">
        <v>1860</v>
      </c>
      <c r="AC109" s="5" t="s">
        <v>32</v>
      </c>
      <c r="AD109" s="5" t="s">
        <v>26</v>
      </c>
      <c r="AE109" s="5" t="s">
        <v>18</v>
      </c>
    </row>
    <row r="110" spans="1:31" x14ac:dyDescent="0.2">
      <c r="A110" s="1">
        <v>59995</v>
      </c>
      <c r="B110">
        <v>250.14400000000001</v>
      </c>
      <c r="C110">
        <v>514.45324700000003</v>
      </c>
      <c r="D110" s="18" t="s">
        <v>1828</v>
      </c>
      <c r="E110" s="13" t="s">
        <v>1829</v>
      </c>
      <c r="F110" s="13" t="s">
        <v>1829</v>
      </c>
      <c r="G110" s="16" t="s">
        <v>1828</v>
      </c>
      <c r="H110" s="18" t="s">
        <v>2105</v>
      </c>
      <c r="I110" s="21" t="s">
        <v>2105</v>
      </c>
      <c r="J110" s="16" t="s">
        <v>2105</v>
      </c>
      <c r="K110" s="43" t="s">
        <v>32</v>
      </c>
      <c r="L110" s="40" t="str">
        <f>IF(Table2[[#This Row],[CF_superclass_score]]&gt;0.45,Table2[[#This Row],[CF_superclass]],"NA")</f>
        <v>NA</v>
      </c>
      <c r="M110" s="16" t="str">
        <f>IF(Table2[[#This Row],[GNPS (NAP) Superclass (&gt;0.45)]]="NA",Table2[[#This Row],[Superclass]],Table2[[#This Row],[GNPS (NAP) Superclass (&gt;0.45)]])</f>
        <v>Organic acids and derivatives</v>
      </c>
      <c r="N110">
        <v>2</v>
      </c>
      <c r="O110">
        <v>86</v>
      </c>
      <c r="P110" t="s">
        <v>5</v>
      </c>
      <c r="Q110" s="2">
        <v>0.5</v>
      </c>
      <c r="R110" t="s">
        <v>17</v>
      </c>
      <c r="S110" s="2">
        <v>0.140496233171862</v>
      </c>
      <c r="T110" t="s">
        <v>24</v>
      </c>
      <c r="U110" s="2">
        <v>6.7412457362114098E-2</v>
      </c>
      <c r="W110" s="2">
        <v>8.9744318800954903E-2</v>
      </c>
      <c r="X110" t="str">
        <f>IF(Table2[[#This Row],[CF_class_score]]&gt;0.5,Table2[[#This Row],[CF_class]],Table2[[#This Row],[CF_superclass]])</f>
        <v>Organoheterocyclic compounds</v>
      </c>
      <c r="Y110" s="5" t="s">
        <v>1938</v>
      </c>
      <c r="Z110" s="5" t="s">
        <v>1845</v>
      </c>
      <c r="AA110" s="5" t="s">
        <v>1939</v>
      </c>
      <c r="AB110" s="5" t="s">
        <v>1860</v>
      </c>
      <c r="AC110" s="5" t="s">
        <v>32</v>
      </c>
      <c r="AD110" s="5" t="s">
        <v>26</v>
      </c>
      <c r="AE110" s="5" t="s">
        <v>18</v>
      </c>
    </row>
    <row r="111" spans="1:31" x14ac:dyDescent="0.2">
      <c r="A111" s="1">
        <v>61253</v>
      </c>
      <c r="B111">
        <v>257.70400999999998</v>
      </c>
      <c r="C111">
        <v>317.618652</v>
      </c>
      <c r="D111" s="18" t="s">
        <v>1828</v>
      </c>
      <c r="E111" s="13" t="s">
        <v>1829</v>
      </c>
      <c r="F111" s="13" t="s">
        <v>1828</v>
      </c>
      <c r="G111" s="16" t="s">
        <v>1828</v>
      </c>
      <c r="H111" s="18" t="s">
        <v>2105</v>
      </c>
      <c r="I111" s="21" t="s">
        <v>2105</v>
      </c>
      <c r="J111" s="16" t="s">
        <v>2105</v>
      </c>
      <c r="K111" s="43" t="s">
        <v>32</v>
      </c>
      <c r="L111" s="40" t="str">
        <f>IF(Table2[[#This Row],[CF_superclass_score]]&gt;0.45,Table2[[#This Row],[CF_superclass]],"NA")</f>
        <v>NA</v>
      </c>
      <c r="M111" s="16" t="str">
        <f>IF(Table2[[#This Row],[GNPS (NAP) Superclass (&gt;0.45)]]="NA",Table2[[#This Row],[Superclass]],Table2[[#This Row],[GNPS (NAP) Superclass (&gt;0.45)]])</f>
        <v>NA</v>
      </c>
      <c r="N111">
        <v>62</v>
      </c>
      <c r="O111">
        <v>86</v>
      </c>
      <c r="P111" t="s">
        <v>5</v>
      </c>
      <c r="Q111" s="2">
        <v>0.5</v>
      </c>
      <c r="R111" t="s">
        <v>17</v>
      </c>
      <c r="S111" s="2">
        <v>0.140496233171862</v>
      </c>
      <c r="T111" t="s">
        <v>24</v>
      </c>
      <c r="U111" s="2">
        <v>6.7412457362114098E-2</v>
      </c>
      <c r="W111" s="2">
        <v>8.9744318800954903E-2</v>
      </c>
      <c r="X111" t="str">
        <f>IF(Table2[[#This Row],[CF_class_score]]&gt;0.5,Table2[[#This Row],[CF_class]],Table2[[#This Row],[CF_superclass]])</f>
        <v>Organoheterocyclic compounds</v>
      </c>
      <c r="Y111" s="5" t="s">
        <v>2105</v>
      </c>
      <c r="Z111" s="5" t="s">
        <v>2105</v>
      </c>
      <c r="AA111" s="5" t="s">
        <v>2105</v>
      </c>
      <c r="AB111" s="5" t="s">
        <v>2105</v>
      </c>
      <c r="AC111" s="5" t="s">
        <v>2105</v>
      </c>
      <c r="AD111" s="5" t="s">
        <v>2105</v>
      </c>
      <c r="AE111" s="5" t="s">
        <v>2105</v>
      </c>
    </row>
    <row r="112" spans="1:31" x14ac:dyDescent="0.2">
      <c r="A112" s="1">
        <v>62764</v>
      </c>
      <c r="B112">
        <v>258.48599000000002</v>
      </c>
      <c r="C112">
        <v>415.944885</v>
      </c>
      <c r="D112" s="18" t="s">
        <v>1828</v>
      </c>
      <c r="E112" s="13" t="s">
        <v>1829</v>
      </c>
      <c r="F112" s="13" t="s">
        <v>1828</v>
      </c>
      <c r="G112" s="16" t="s">
        <v>1828</v>
      </c>
      <c r="H112" s="18" t="s">
        <v>2105</v>
      </c>
      <c r="I112" s="21" t="s">
        <v>2105</v>
      </c>
      <c r="J112" s="16" t="s">
        <v>2105</v>
      </c>
      <c r="K112" s="43" t="s">
        <v>32</v>
      </c>
      <c r="L112" s="40" t="str">
        <f>IF(Table2[[#This Row],[CF_superclass_score]]&gt;0.45,Table2[[#This Row],[CF_superclass]],"NA")</f>
        <v>NA</v>
      </c>
      <c r="M112" s="16" t="str">
        <f>IF(Table2[[#This Row],[GNPS (NAP) Superclass (&gt;0.45)]]="NA",Table2[[#This Row],[Superclass]],Table2[[#This Row],[GNPS (NAP) Superclass (&gt;0.45)]])</f>
        <v>NA</v>
      </c>
      <c r="N112">
        <v>51</v>
      </c>
      <c r="O112">
        <v>86</v>
      </c>
      <c r="P112" t="s">
        <v>5</v>
      </c>
      <c r="Q112" s="2">
        <v>0.5</v>
      </c>
      <c r="R112" t="s">
        <v>17</v>
      </c>
      <c r="S112" s="2">
        <v>0.140496233171862</v>
      </c>
      <c r="T112" t="s">
        <v>24</v>
      </c>
      <c r="U112" s="2">
        <v>6.7412457362114098E-2</v>
      </c>
      <c r="W112" s="2">
        <v>8.9744318800954903E-2</v>
      </c>
      <c r="X112" t="str">
        <f>IF(Table2[[#This Row],[CF_class_score]]&gt;0.5,Table2[[#This Row],[CF_class]],Table2[[#This Row],[CF_superclass]])</f>
        <v>Organoheterocyclic compounds</v>
      </c>
      <c r="Y112" s="5" t="s">
        <v>2105</v>
      </c>
      <c r="Z112" s="5" t="s">
        <v>2105</v>
      </c>
      <c r="AA112" s="5" t="s">
        <v>2105</v>
      </c>
      <c r="AB112" s="5" t="s">
        <v>2105</v>
      </c>
      <c r="AC112" s="5" t="s">
        <v>2105</v>
      </c>
      <c r="AD112" s="5" t="s">
        <v>2105</v>
      </c>
      <c r="AE112" s="5" t="s">
        <v>2105</v>
      </c>
    </row>
    <row r="113" spans="1:31" x14ac:dyDescent="0.2">
      <c r="A113" s="1">
        <v>63266</v>
      </c>
      <c r="B113">
        <v>259.10998999999998</v>
      </c>
      <c r="C113">
        <v>543.42901600000005</v>
      </c>
      <c r="D113" s="18" t="s">
        <v>1828</v>
      </c>
      <c r="E113" s="13" t="s">
        <v>1829</v>
      </c>
      <c r="F113" s="13" t="s">
        <v>1829</v>
      </c>
      <c r="G113" s="16" t="s">
        <v>1828</v>
      </c>
      <c r="H113" s="18" t="s">
        <v>2105</v>
      </c>
      <c r="I113" s="21" t="s">
        <v>2105</v>
      </c>
      <c r="J113" s="16" t="s">
        <v>2105</v>
      </c>
      <c r="K113" s="43" t="s">
        <v>32</v>
      </c>
      <c r="L113" s="40" t="str">
        <f>IF(Table2[[#This Row],[CF_superclass_score]]&gt;0.45,Table2[[#This Row],[CF_superclass]],"NA")</f>
        <v>NA</v>
      </c>
      <c r="M113" s="16" t="str">
        <f>IF(Table2[[#This Row],[GNPS (NAP) Superclass (&gt;0.45)]]="NA",Table2[[#This Row],[Superclass]],Table2[[#This Row],[GNPS (NAP) Superclass (&gt;0.45)]])</f>
        <v>Organic acids and derivatives</v>
      </c>
      <c r="N113">
        <v>23</v>
      </c>
      <c r="O113">
        <v>86</v>
      </c>
      <c r="P113" t="s">
        <v>5</v>
      </c>
      <c r="Q113" s="2">
        <v>0.5</v>
      </c>
      <c r="R113" t="s">
        <v>17</v>
      </c>
      <c r="S113" s="2">
        <v>0.140496233171862</v>
      </c>
      <c r="T113" t="s">
        <v>24</v>
      </c>
      <c r="U113" s="2">
        <v>6.7412457362114098E-2</v>
      </c>
      <c r="W113" s="2">
        <v>8.9744318800954903E-2</v>
      </c>
      <c r="X113" t="str">
        <f>IF(Table2[[#This Row],[CF_class_score]]&gt;0.5,Table2[[#This Row],[CF_class]],Table2[[#This Row],[CF_superclass]])</f>
        <v>Organoheterocyclic compounds</v>
      </c>
      <c r="Y113" s="5" t="s">
        <v>2032</v>
      </c>
      <c r="Z113" s="5" t="s">
        <v>1880</v>
      </c>
      <c r="AA113" s="5" t="s">
        <v>2002</v>
      </c>
      <c r="AB113" s="5" t="s">
        <v>1860</v>
      </c>
      <c r="AC113" s="5" t="s">
        <v>32</v>
      </c>
      <c r="AD113" s="5" t="s">
        <v>26</v>
      </c>
      <c r="AE113" s="5" t="s">
        <v>18</v>
      </c>
    </row>
    <row r="114" spans="1:31" x14ac:dyDescent="0.2">
      <c r="A114" s="1">
        <v>65288</v>
      </c>
      <c r="B114">
        <v>264.77100000000002</v>
      </c>
      <c r="C114">
        <v>520.57372999999995</v>
      </c>
      <c r="D114" s="18" t="s">
        <v>1828</v>
      </c>
      <c r="E114" s="13" t="s">
        <v>1829</v>
      </c>
      <c r="F114" s="13" t="s">
        <v>1828</v>
      </c>
      <c r="G114" s="16" t="s">
        <v>1828</v>
      </c>
      <c r="H114" s="18" t="s">
        <v>2105</v>
      </c>
      <c r="I114" s="21" t="s">
        <v>2105</v>
      </c>
      <c r="J114" s="16" t="s">
        <v>2105</v>
      </c>
      <c r="K114" s="43" t="s">
        <v>32</v>
      </c>
      <c r="L114" s="40" t="str">
        <f>IF(Table2[[#This Row],[CF_superclass_score]]&gt;0.45,Table2[[#This Row],[CF_superclass]],"NA")</f>
        <v>NA</v>
      </c>
      <c r="M114" s="16" t="str">
        <f>IF(Table2[[#This Row],[GNPS (NAP) Superclass (&gt;0.45)]]="NA",Table2[[#This Row],[Superclass]],Table2[[#This Row],[GNPS (NAP) Superclass (&gt;0.45)]])</f>
        <v>NA</v>
      </c>
      <c r="N114">
        <v>2</v>
      </c>
      <c r="O114">
        <v>86</v>
      </c>
      <c r="P114" t="s">
        <v>5</v>
      </c>
      <c r="Q114" s="2">
        <v>0.5</v>
      </c>
      <c r="R114" t="s">
        <v>17</v>
      </c>
      <c r="S114" s="2">
        <v>0.140496233171862</v>
      </c>
      <c r="T114" t="s">
        <v>24</v>
      </c>
      <c r="U114" s="2">
        <v>6.7412457362114098E-2</v>
      </c>
      <c r="W114" s="2">
        <v>8.9744318800954903E-2</v>
      </c>
      <c r="X114" t="str">
        <f>IF(Table2[[#This Row],[CF_class_score]]&gt;0.5,Table2[[#This Row],[CF_class]],Table2[[#This Row],[CF_superclass]])</f>
        <v>Organoheterocyclic compounds</v>
      </c>
      <c r="Y114" s="5" t="s">
        <v>2105</v>
      </c>
      <c r="Z114" s="5" t="s">
        <v>2105</v>
      </c>
      <c r="AA114" s="5" t="s">
        <v>2105</v>
      </c>
      <c r="AB114" s="5" t="s">
        <v>2105</v>
      </c>
      <c r="AC114" s="5" t="s">
        <v>2105</v>
      </c>
      <c r="AD114" s="5" t="s">
        <v>2105</v>
      </c>
      <c r="AE114" s="5" t="s">
        <v>2105</v>
      </c>
    </row>
    <row r="115" spans="1:31" x14ac:dyDescent="0.2">
      <c r="A115" s="1">
        <v>66632</v>
      </c>
      <c r="B115">
        <v>268.65899999999999</v>
      </c>
      <c r="C115">
        <v>554.72106900000006</v>
      </c>
      <c r="D115" s="18" t="s">
        <v>1828</v>
      </c>
      <c r="E115" s="13" t="s">
        <v>1829</v>
      </c>
      <c r="F115" s="13" t="s">
        <v>1828</v>
      </c>
      <c r="G115" s="16" t="s">
        <v>1828</v>
      </c>
      <c r="H115" s="18" t="s">
        <v>2105</v>
      </c>
      <c r="I115" s="21" t="s">
        <v>2105</v>
      </c>
      <c r="J115" s="16" t="s">
        <v>2105</v>
      </c>
      <c r="K115" s="43" t="s">
        <v>32</v>
      </c>
      <c r="L115" s="40" t="str">
        <f>IF(Table2[[#This Row],[CF_superclass_score]]&gt;0.45,Table2[[#This Row],[CF_superclass]],"NA")</f>
        <v>NA</v>
      </c>
      <c r="M115" s="16" t="str">
        <f>IF(Table2[[#This Row],[GNPS (NAP) Superclass (&gt;0.45)]]="NA",Table2[[#This Row],[Superclass]],Table2[[#This Row],[GNPS (NAP) Superclass (&gt;0.45)]])</f>
        <v>NA</v>
      </c>
      <c r="N115">
        <v>24</v>
      </c>
      <c r="O115">
        <v>86</v>
      </c>
      <c r="P115" t="s">
        <v>5</v>
      </c>
      <c r="Q115" s="2">
        <v>0.5</v>
      </c>
      <c r="R115" t="s">
        <v>17</v>
      </c>
      <c r="S115" s="2">
        <v>0.140496233171862</v>
      </c>
      <c r="T115" t="s">
        <v>24</v>
      </c>
      <c r="U115" s="2">
        <v>6.7412457362114098E-2</v>
      </c>
      <c r="W115" s="2">
        <v>8.9744318800954903E-2</v>
      </c>
      <c r="X115" t="str">
        <f>IF(Table2[[#This Row],[CF_class_score]]&gt;0.5,Table2[[#This Row],[CF_class]],Table2[[#This Row],[CF_superclass]])</f>
        <v>Organoheterocyclic compounds</v>
      </c>
      <c r="Y115" s="5" t="s">
        <v>2105</v>
      </c>
      <c r="Z115" s="5" t="s">
        <v>2105</v>
      </c>
      <c r="AA115" s="5" t="s">
        <v>2105</v>
      </c>
      <c r="AB115" s="5" t="s">
        <v>2105</v>
      </c>
      <c r="AC115" s="5" t="s">
        <v>2105</v>
      </c>
      <c r="AD115" s="5" t="s">
        <v>2105</v>
      </c>
      <c r="AE115" s="5" t="s">
        <v>2105</v>
      </c>
    </row>
    <row r="116" spans="1:31" x14ac:dyDescent="0.2">
      <c r="A116" s="1">
        <v>70547</v>
      </c>
      <c r="B116">
        <v>277.80099000000001</v>
      </c>
      <c r="C116">
        <v>621.92120399999999</v>
      </c>
      <c r="D116" s="18" t="s">
        <v>1828</v>
      </c>
      <c r="E116" s="13" t="s">
        <v>1829</v>
      </c>
      <c r="F116" s="13" t="s">
        <v>1828</v>
      </c>
      <c r="G116" s="16" t="s">
        <v>1828</v>
      </c>
      <c r="H116" s="18" t="s">
        <v>2105</v>
      </c>
      <c r="I116" s="21" t="s">
        <v>2105</v>
      </c>
      <c r="J116" s="16" t="s">
        <v>2105</v>
      </c>
      <c r="K116" s="43" t="s">
        <v>32</v>
      </c>
      <c r="L116" s="40" t="str">
        <f>IF(Table2[[#This Row],[CF_superclass_score]]&gt;0.45,Table2[[#This Row],[CF_superclass]],"NA")</f>
        <v>NA</v>
      </c>
      <c r="M116" s="16" t="str">
        <f>IF(Table2[[#This Row],[GNPS (NAP) Superclass (&gt;0.45)]]="NA",Table2[[#This Row],[Superclass]],Table2[[#This Row],[GNPS (NAP) Superclass (&gt;0.45)]])</f>
        <v>NA</v>
      </c>
      <c r="N116">
        <v>39</v>
      </c>
      <c r="O116">
        <v>86</v>
      </c>
      <c r="P116" t="s">
        <v>5</v>
      </c>
      <c r="Q116" s="2">
        <v>0.5</v>
      </c>
      <c r="R116" t="s">
        <v>17</v>
      </c>
      <c r="S116" s="2">
        <v>0.140496233171862</v>
      </c>
      <c r="T116" t="s">
        <v>24</v>
      </c>
      <c r="U116" s="2">
        <v>6.7412457362114098E-2</v>
      </c>
      <c r="W116" s="2">
        <v>8.9744318800954903E-2</v>
      </c>
      <c r="X116" t="str">
        <f>IF(Table2[[#This Row],[CF_class_score]]&gt;0.5,Table2[[#This Row],[CF_class]],Table2[[#This Row],[CF_superclass]])</f>
        <v>Organoheterocyclic compounds</v>
      </c>
      <c r="Y116" s="5" t="s">
        <v>2105</v>
      </c>
      <c r="Z116" s="5" t="s">
        <v>2105</v>
      </c>
      <c r="AA116" s="5" t="s">
        <v>2105</v>
      </c>
      <c r="AB116" s="5" t="s">
        <v>2105</v>
      </c>
      <c r="AC116" s="5" t="s">
        <v>2105</v>
      </c>
      <c r="AD116" s="5" t="s">
        <v>2105</v>
      </c>
      <c r="AE116" s="5" t="s">
        <v>2105</v>
      </c>
    </row>
    <row r="117" spans="1:31" x14ac:dyDescent="0.2">
      <c r="A117" s="1">
        <v>70680</v>
      </c>
      <c r="B117">
        <v>278.09201000000002</v>
      </c>
      <c r="C117">
        <v>324.09628300000003</v>
      </c>
      <c r="D117" s="18" t="s">
        <v>1828</v>
      </c>
      <c r="E117" s="13" t="s">
        <v>1829</v>
      </c>
      <c r="F117" s="13" t="s">
        <v>1829</v>
      </c>
      <c r="G117" s="16" t="s">
        <v>1828</v>
      </c>
      <c r="H117" s="18" t="s">
        <v>2105</v>
      </c>
      <c r="I117" s="21" t="s">
        <v>2105</v>
      </c>
      <c r="J117" s="16" t="s">
        <v>2105</v>
      </c>
      <c r="K117" s="43" t="s">
        <v>32</v>
      </c>
      <c r="L117" s="40" t="str">
        <f>IF(Table2[[#This Row],[CF_superclass_score]]&gt;0.45,Table2[[#This Row],[CF_superclass]],"NA")</f>
        <v>NA</v>
      </c>
      <c r="M117" s="16" t="str">
        <f>IF(Table2[[#This Row],[GNPS (NAP) Superclass (&gt;0.45)]]="NA",Table2[[#This Row],[Superclass]],Table2[[#This Row],[GNPS (NAP) Superclass (&gt;0.45)]])</f>
        <v>Organic acids and derivatives</v>
      </c>
      <c r="N117">
        <v>70</v>
      </c>
      <c r="O117">
        <v>86</v>
      </c>
      <c r="P117" t="s">
        <v>5</v>
      </c>
      <c r="Q117" s="2">
        <v>0.5</v>
      </c>
      <c r="R117" t="s">
        <v>17</v>
      </c>
      <c r="S117" s="2">
        <v>0.140496233171862</v>
      </c>
      <c r="T117" t="s">
        <v>24</v>
      </c>
      <c r="U117" s="2">
        <v>6.7412457362114098E-2</v>
      </c>
      <c r="W117" s="2">
        <v>8.9744318800954903E-2</v>
      </c>
      <c r="X117" t="str">
        <f>IF(Table2[[#This Row],[CF_class_score]]&gt;0.5,Table2[[#This Row],[CF_class]],Table2[[#This Row],[CF_superclass]])</f>
        <v>Organoheterocyclic compounds</v>
      </c>
      <c r="Y117" s="5" t="s">
        <v>2031</v>
      </c>
      <c r="Z117" s="5" t="s">
        <v>1845</v>
      </c>
      <c r="AA117" s="5" t="s">
        <v>1933</v>
      </c>
      <c r="AB117" s="5" t="s">
        <v>1860</v>
      </c>
      <c r="AC117" s="5" t="s">
        <v>32</v>
      </c>
      <c r="AD117" s="5" t="s">
        <v>26</v>
      </c>
      <c r="AE117" s="5" t="s">
        <v>18</v>
      </c>
    </row>
    <row r="118" spans="1:31" x14ac:dyDescent="0.2">
      <c r="A118" s="1">
        <v>70770</v>
      </c>
      <c r="B118">
        <v>278.14001000000002</v>
      </c>
      <c r="C118">
        <v>848.47937000000002</v>
      </c>
      <c r="D118" s="18" t="s">
        <v>1828</v>
      </c>
      <c r="E118" s="13" t="s">
        <v>1829</v>
      </c>
      <c r="F118" s="13" t="s">
        <v>1829</v>
      </c>
      <c r="G118" s="16" t="s">
        <v>1828</v>
      </c>
      <c r="H118" s="18" t="s">
        <v>2105</v>
      </c>
      <c r="I118" s="21" t="s">
        <v>2105</v>
      </c>
      <c r="J118" s="16" t="s">
        <v>2105</v>
      </c>
      <c r="K118" s="43" t="s">
        <v>32</v>
      </c>
      <c r="L118" s="40" t="str">
        <f>IF(Table2[[#This Row],[CF_superclass_score]]&gt;0.45,Table2[[#This Row],[CF_superclass]],"NA")</f>
        <v>NA</v>
      </c>
      <c r="M118" s="16" t="str">
        <f>IF(Table2[[#This Row],[GNPS (NAP) Superclass (&gt;0.45)]]="NA",Table2[[#This Row],[Superclass]],Table2[[#This Row],[GNPS (NAP) Superclass (&gt;0.45)]])</f>
        <v>Organic acids and derivatives</v>
      </c>
      <c r="N118">
        <v>34</v>
      </c>
      <c r="O118">
        <v>86</v>
      </c>
      <c r="P118" t="s">
        <v>5</v>
      </c>
      <c r="Q118" s="2">
        <v>0.5</v>
      </c>
      <c r="R118" t="s">
        <v>17</v>
      </c>
      <c r="S118" s="2">
        <v>0.140496233171862</v>
      </c>
      <c r="T118" t="s">
        <v>24</v>
      </c>
      <c r="U118" s="2">
        <v>6.7412457362114098E-2</v>
      </c>
      <c r="W118" s="2">
        <v>8.9744318800954903E-2</v>
      </c>
      <c r="X118" t="str">
        <f>IF(Table2[[#This Row],[CF_class_score]]&gt;0.5,Table2[[#This Row],[CF_class]],Table2[[#This Row],[CF_superclass]])</f>
        <v>Organoheterocyclic compounds</v>
      </c>
      <c r="Y118" s="5" t="s">
        <v>1966</v>
      </c>
      <c r="Z118" s="5" t="s">
        <v>1845</v>
      </c>
      <c r="AA118" s="5" t="s">
        <v>40</v>
      </c>
      <c r="AB118" s="5" t="s">
        <v>1850</v>
      </c>
      <c r="AC118" s="5" t="s">
        <v>32</v>
      </c>
      <c r="AD118" s="5" t="s">
        <v>26</v>
      </c>
      <c r="AE118" s="5" t="s">
        <v>18</v>
      </c>
    </row>
    <row r="119" spans="1:31" x14ac:dyDescent="0.2">
      <c r="A119" s="1">
        <v>74161</v>
      </c>
      <c r="B119">
        <v>282.19900999999999</v>
      </c>
      <c r="C119">
        <v>694.64318800000001</v>
      </c>
      <c r="D119" s="18" t="s">
        <v>1828</v>
      </c>
      <c r="E119" s="13" t="s">
        <v>1829</v>
      </c>
      <c r="F119" s="13" t="s">
        <v>1829</v>
      </c>
      <c r="G119" s="16" t="s">
        <v>1828</v>
      </c>
      <c r="H119" s="18" t="s">
        <v>2105</v>
      </c>
      <c r="I119" s="21" t="s">
        <v>2105</v>
      </c>
      <c r="J119" s="16" t="s">
        <v>2105</v>
      </c>
      <c r="K119" s="43" t="s">
        <v>32</v>
      </c>
      <c r="L119" s="40" t="str">
        <f>IF(Table2[[#This Row],[CF_superclass_score]]&gt;0.45,Table2[[#This Row],[CF_superclass]],"NA")</f>
        <v>NA</v>
      </c>
      <c r="M119" s="16" t="str">
        <f>IF(Table2[[#This Row],[GNPS (NAP) Superclass (&gt;0.45)]]="NA",Table2[[#This Row],[Superclass]],Table2[[#This Row],[GNPS (NAP) Superclass (&gt;0.45)]])</f>
        <v>Organic acids and derivatives</v>
      </c>
      <c r="N119">
        <v>75</v>
      </c>
      <c r="O119">
        <v>86</v>
      </c>
      <c r="P119" t="s">
        <v>5</v>
      </c>
      <c r="Q119" s="2">
        <v>0.5</v>
      </c>
      <c r="R119" t="s">
        <v>17</v>
      </c>
      <c r="S119" s="2">
        <v>0.140496233171862</v>
      </c>
      <c r="T119" t="s">
        <v>24</v>
      </c>
      <c r="U119" s="2">
        <v>6.7412457362114098E-2</v>
      </c>
      <c r="W119" s="2">
        <v>8.9744318800954903E-2</v>
      </c>
      <c r="X119" t="str">
        <f>IF(Table2[[#This Row],[CF_class_score]]&gt;0.5,Table2[[#This Row],[CF_class]],Table2[[#This Row],[CF_superclass]])</f>
        <v>Organoheterocyclic compounds</v>
      </c>
      <c r="Y119" s="5" t="s">
        <v>2001</v>
      </c>
      <c r="Z119" s="5" t="s">
        <v>1845</v>
      </c>
      <c r="AA119" s="5" t="s">
        <v>2002</v>
      </c>
      <c r="AB119" s="5" t="s">
        <v>1860</v>
      </c>
      <c r="AC119" s="5" t="s">
        <v>32</v>
      </c>
      <c r="AD119" s="5" t="s">
        <v>26</v>
      </c>
      <c r="AE119" s="5" t="s">
        <v>18</v>
      </c>
    </row>
    <row r="120" spans="1:31" x14ac:dyDescent="0.2">
      <c r="A120" s="1">
        <v>80161</v>
      </c>
      <c r="B120">
        <v>292.16501</v>
      </c>
      <c r="C120">
        <v>606.85839799999997</v>
      </c>
      <c r="D120" s="18" t="s">
        <v>1828</v>
      </c>
      <c r="E120" s="13" t="s">
        <v>1829</v>
      </c>
      <c r="F120" s="13" t="s">
        <v>1829</v>
      </c>
      <c r="G120" s="16" t="s">
        <v>1828</v>
      </c>
      <c r="H120" s="18" t="s">
        <v>2105</v>
      </c>
      <c r="I120" s="21" t="s">
        <v>2105</v>
      </c>
      <c r="J120" s="16" t="s">
        <v>2105</v>
      </c>
      <c r="K120" s="43" t="s">
        <v>32</v>
      </c>
      <c r="L120" s="40" t="str">
        <f>IF(Table2[[#This Row],[CF_superclass_score]]&gt;0.45,Table2[[#This Row],[CF_superclass]],"NA")</f>
        <v>NA</v>
      </c>
      <c r="M120" s="16" t="str">
        <f>IF(Table2[[#This Row],[GNPS (NAP) Superclass (&gt;0.45)]]="NA",Table2[[#This Row],[Superclass]],Table2[[#This Row],[GNPS (NAP) Superclass (&gt;0.45)]])</f>
        <v>Organic acids and derivatives</v>
      </c>
      <c r="N120">
        <v>4</v>
      </c>
      <c r="O120">
        <v>86</v>
      </c>
      <c r="P120" t="s">
        <v>5</v>
      </c>
      <c r="Q120" s="2">
        <v>0.5</v>
      </c>
      <c r="R120" t="s">
        <v>17</v>
      </c>
      <c r="S120" s="2">
        <v>0.140496233171862</v>
      </c>
      <c r="T120" t="s">
        <v>24</v>
      </c>
      <c r="U120" s="2">
        <v>6.7412457362114098E-2</v>
      </c>
      <c r="W120" s="2">
        <v>8.9744318800954903E-2</v>
      </c>
      <c r="X120" t="str">
        <f>IF(Table2[[#This Row],[CF_class_score]]&gt;0.5,Table2[[#This Row],[CF_class]],Table2[[#This Row],[CF_superclass]])</f>
        <v>Organoheterocyclic compounds</v>
      </c>
      <c r="Y120" s="5" t="s">
        <v>2059</v>
      </c>
      <c r="Z120" s="5" t="s">
        <v>1845</v>
      </c>
      <c r="AA120" s="5" t="s">
        <v>40</v>
      </c>
      <c r="AB120" s="5" t="s">
        <v>1850</v>
      </c>
      <c r="AC120" s="5" t="s">
        <v>32</v>
      </c>
      <c r="AD120" s="5" t="s">
        <v>26</v>
      </c>
      <c r="AE120" s="5" t="s">
        <v>18</v>
      </c>
    </row>
    <row r="121" spans="1:31" x14ac:dyDescent="0.2">
      <c r="A121" s="1">
        <v>80319</v>
      </c>
      <c r="B121">
        <v>293.17899</v>
      </c>
      <c r="C121">
        <v>568.20642099999998</v>
      </c>
      <c r="D121" s="18" t="s">
        <v>1828</v>
      </c>
      <c r="E121" s="13" t="s">
        <v>1829</v>
      </c>
      <c r="F121" s="13" t="s">
        <v>1829</v>
      </c>
      <c r="G121" s="16" t="s">
        <v>1828</v>
      </c>
      <c r="H121" s="18" t="s">
        <v>2105</v>
      </c>
      <c r="I121" s="21" t="s">
        <v>2105</v>
      </c>
      <c r="J121" s="16" t="s">
        <v>2105</v>
      </c>
      <c r="K121" s="43" t="s">
        <v>32</v>
      </c>
      <c r="L121" s="40" t="str">
        <f>IF(Table2[[#This Row],[CF_superclass_score]]&gt;0.45,Table2[[#This Row],[CF_superclass]],"NA")</f>
        <v>NA</v>
      </c>
      <c r="M121" s="16" t="str">
        <f>IF(Table2[[#This Row],[GNPS (NAP) Superclass (&gt;0.45)]]="NA",Table2[[#This Row],[Superclass]],Table2[[#This Row],[GNPS (NAP) Superclass (&gt;0.45)]])</f>
        <v>Organic acids and derivatives</v>
      </c>
      <c r="N121">
        <v>65</v>
      </c>
      <c r="O121">
        <v>86</v>
      </c>
      <c r="P121" t="s">
        <v>5</v>
      </c>
      <c r="Q121" s="2">
        <v>0.5</v>
      </c>
      <c r="R121" t="s">
        <v>17</v>
      </c>
      <c r="S121" s="2">
        <v>0.140496233171862</v>
      </c>
      <c r="T121" t="s">
        <v>24</v>
      </c>
      <c r="U121" s="2">
        <v>6.7412457362114098E-2</v>
      </c>
      <c r="W121" s="2">
        <v>8.9744318800954903E-2</v>
      </c>
      <c r="X121" t="str">
        <f>IF(Table2[[#This Row],[CF_class_score]]&gt;0.5,Table2[[#This Row],[CF_class]],Table2[[#This Row],[CF_superclass]])</f>
        <v>Organoheterocyclic compounds</v>
      </c>
      <c r="Y121" s="5" t="s">
        <v>2060</v>
      </c>
      <c r="Z121" s="5" t="s">
        <v>1845</v>
      </c>
      <c r="AA121" s="5" t="s">
        <v>2061</v>
      </c>
      <c r="AB121" s="5" t="s">
        <v>1860</v>
      </c>
      <c r="AC121" s="5" t="s">
        <v>32</v>
      </c>
      <c r="AD121" s="5" t="s">
        <v>26</v>
      </c>
      <c r="AE121" s="5" t="s">
        <v>18</v>
      </c>
    </row>
    <row r="122" spans="1:31" x14ac:dyDescent="0.2">
      <c r="A122" s="1">
        <v>80475</v>
      </c>
      <c r="B122">
        <v>292.91901000000001</v>
      </c>
      <c r="C122">
        <v>390.31045499999999</v>
      </c>
      <c r="D122" s="18" t="s">
        <v>1828</v>
      </c>
      <c r="E122" s="13" t="s">
        <v>1829</v>
      </c>
      <c r="F122" s="13" t="s">
        <v>1829</v>
      </c>
      <c r="G122" s="16" t="s">
        <v>1829</v>
      </c>
      <c r="H122" s="18" t="s">
        <v>17</v>
      </c>
      <c r="I122" s="21" t="s">
        <v>2105</v>
      </c>
      <c r="J122" s="15" t="s">
        <v>17</v>
      </c>
      <c r="K122" s="43" t="s">
        <v>32</v>
      </c>
      <c r="L122" s="40" t="str">
        <f>IF(Table2[[#This Row],[CF_superclass_score]]&gt;0.45,Table2[[#This Row],[CF_superclass]],"NA")</f>
        <v>NA</v>
      </c>
      <c r="M122" s="16" t="str">
        <f>IF(Table2[[#This Row],[GNPS (NAP) Superclass (&gt;0.45)]]="NA",Table2[[#This Row],[Superclass]],Table2[[#This Row],[GNPS (NAP) Superclass (&gt;0.45)]])</f>
        <v>Organoheterocyclic compounds</v>
      </c>
      <c r="N122">
        <v>3</v>
      </c>
      <c r="O122">
        <v>86</v>
      </c>
      <c r="P122" t="s">
        <v>5</v>
      </c>
      <c r="Q122" s="2">
        <v>0.5</v>
      </c>
      <c r="R122" t="s">
        <v>17</v>
      </c>
      <c r="S122" s="2">
        <v>0.140496233171862</v>
      </c>
      <c r="T122" t="s">
        <v>24</v>
      </c>
      <c r="U122" s="2">
        <v>6.7412457362114098E-2</v>
      </c>
      <c r="W122" s="2">
        <v>8.9744318800954903E-2</v>
      </c>
      <c r="X122" t="str">
        <f>IF(Table2[[#This Row],[CF_class_score]]&gt;0.5,Table2[[#This Row],[CF_class]],Table2[[#This Row],[CF_superclass]])</f>
        <v>Organoheterocyclic compounds</v>
      </c>
      <c r="Y122" s="5" t="s">
        <v>1988</v>
      </c>
      <c r="Z122" s="5" t="s">
        <v>1895</v>
      </c>
      <c r="AA122" s="5" t="s">
        <v>1989</v>
      </c>
      <c r="AB122" s="5"/>
      <c r="AC122" s="5"/>
      <c r="AD122" s="5" t="s">
        <v>1989</v>
      </c>
      <c r="AE122" s="5" t="s">
        <v>17</v>
      </c>
    </row>
    <row r="123" spans="1:31" x14ac:dyDescent="0.2">
      <c r="A123" s="1">
        <v>80608</v>
      </c>
      <c r="B123">
        <v>293.16599000000002</v>
      </c>
      <c r="C123">
        <v>482.91668700000002</v>
      </c>
      <c r="D123" s="18" t="s">
        <v>1828</v>
      </c>
      <c r="E123" s="13" t="s">
        <v>1829</v>
      </c>
      <c r="F123" s="13" t="s">
        <v>1829</v>
      </c>
      <c r="G123" s="16" t="s">
        <v>1828</v>
      </c>
      <c r="H123" s="18" t="s">
        <v>2105</v>
      </c>
      <c r="I123" s="21" t="s">
        <v>2105</v>
      </c>
      <c r="J123" s="16" t="s">
        <v>2105</v>
      </c>
      <c r="K123" s="43" t="s">
        <v>32</v>
      </c>
      <c r="L123" s="40" t="str">
        <f>IF(Table2[[#This Row],[CF_superclass_score]]&gt;0.45,Table2[[#This Row],[CF_superclass]],"NA")</f>
        <v>NA</v>
      </c>
      <c r="M123" s="16" t="str">
        <f>IF(Table2[[#This Row],[GNPS (NAP) Superclass (&gt;0.45)]]="NA",Table2[[#This Row],[Superclass]],Table2[[#This Row],[GNPS (NAP) Superclass (&gt;0.45)]])</f>
        <v>Organic acids and derivatives</v>
      </c>
      <c r="N123">
        <v>25</v>
      </c>
      <c r="O123">
        <v>86</v>
      </c>
      <c r="P123" t="s">
        <v>5</v>
      </c>
      <c r="Q123" s="2">
        <v>0.5</v>
      </c>
      <c r="R123" t="s">
        <v>17</v>
      </c>
      <c r="S123" s="2">
        <v>0.140496233171862</v>
      </c>
      <c r="T123" t="s">
        <v>24</v>
      </c>
      <c r="U123" s="2">
        <v>6.7412457362114098E-2</v>
      </c>
      <c r="W123" s="2">
        <v>8.9744318800954903E-2</v>
      </c>
      <c r="X123" t="str">
        <f>IF(Table2[[#This Row],[CF_class_score]]&gt;0.5,Table2[[#This Row],[CF_class]],Table2[[#This Row],[CF_superclass]])</f>
        <v>Organoheterocyclic compounds</v>
      </c>
      <c r="Y123" s="5" t="s">
        <v>2022</v>
      </c>
      <c r="Z123" s="5" t="s">
        <v>1845</v>
      </c>
      <c r="AA123" s="5" t="s">
        <v>40</v>
      </c>
      <c r="AB123" s="5" t="s">
        <v>1850</v>
      </c>
      <c r="AC123" s="5" t="s">
        <v>32</v>
      </c>
      <c r="AD123" s="5" t="s">
        <v>26</v>
      </c>
      <c r="AE123" s="5" t="s">
        <v>18</v>
      </c>
    </row>
    <row r="124" spans="1:31" x14ac:dyDescent="0.2">
      <c r="A124" s="1">
        <v>82093</v>
      </c>
      <c r="B124">
        <v>299.30399</v>
      </c>
      <c r="C124">
        <v>493.17294299999998</v>
      </c>
      <c r="D124" s="18" t="s">
        <v>1828</v>
      </c>
      <c r="E124" s="13" t="s">
        <v>1829</v>
      </c>
      <c r="F124" s="13" t="s">
        <v>1829</v>
      </c>
      <c r="G124" s="16" t="s">
        <v>1828</v>
      </c>
      <c r="H124" s="18" t="s">
        <v>2105</v>
      </c>
      <c r="I124" s="21" t="s">
        <v>2105</v>
      </c>
      <c r="J124" s="16" t="s">
        <v>2105</v>
      </c>
      <c r="K124" s="43" t="s">
        <v>32</v>
      </c>
      <c r="L124" s="40" t="str">
        <f>IF(Table2[[#This Row],[CF_superclass_score]]&gt;0.45,Table2[[#This Row],[CF_superclass]],"NA")</f>
        <v>NA</v>
      </c>
      <c r="M124" s="16" t="str">
        <f>IF(Table2[[#This Row],[GNPS (NAP) Superclass (&gt;0.45)]]="NA",Table2[[#This Row],[Superclass]],Table2[[#This Row],[GNPS (NAP) Superclass (&gt;0.45)]])</f>
        <v>Organic nitrogen compounds</v>
      </c>
      <c r="N124">
        <v>69</v>
      </c>
      <c r="O124">
        <v>86</v>
      </c>
      <c r="P124" t="s">
        <v>5</v>
      </c>
      <c r="Q124" s="2">
        <v>0.5</v>
      </c>
      <c r="R124" t="s">
        <v>17</v>
      </c>
      <c r="S124" s="2">
        <v>0.140496233171862</v>
      </c>
      <c r="T124" t="s">
        <v>24</v>
      </c>
      <c r="U124" s="2">
        <v>6.7412457362114098E-2</v>
      </c>
      <c r="W124" s="2">
        <v>8.9744318800954903E-2</v>
      </c>
      <c r="X124" t="str">
        <f>IF(Table2[[#This Row],[CF_class_score]]&gt;0.5,Table2[[#This Row],[CF_class]],Table2[[#This Row],[CF_superclass]])</f>
        <v>Organoheterocyclic compounds</v>
      </c>
      <c r="Y124" s="5" t="s">
        <v>2041</v>
      </c>
      <c r="Z124" s="5" t="s">
        <v>1880</v>
      </c>
      <c r="AA124" s="5" t="s">
        <v>2007</v>
      </c>
      <c r="AB124" s="5" t="s">
        <v>2008</v>
      </c>
      <c r="AC124" s="5" t="s">
        <v>2009</v>
      </c>
      <c r="AD124" s="5" t="s">
        <v>1948</v>
      </c>
      <c r="AE124" s="5" t="s">
        <v>1949</v>
      </c>
    </row>
    <row r="125" spans="1:31" x14ac:dyDescent="0.2">
      <c r="A125" s="1">
        <v>83227</v>
      </c>
      <c r="B125">
        <v>303.10901000000001</v>
      </c>
      <c r="C125">
        <v>380.73971599999999</v>
      </c>
      <c r="D125" s="18" t="s">
        <v>1828</v>
      </c>
      <c r="E125" s="13" t="s">
        <v>1829</v>
      </c>
      <c r="F125" s="13" t="s">
        <v>1829</v>
      </c>
      <c r="G125" s="16" t="s">
        <v>1828</v>
      </c>
      <c r="H125" s="18" t="s">
        <v>2105</v>
      </c>
      <c r="I125" s="21" t="s">
        <v>2105</v>
      </c>
      <c r="J125" s="16" t="s">
        <v>2105</v>
      </c>
      <c r="K125" s="43" t="s">
        <v>32</v>
      </c>
      <c r="L125" s="40" t="str">
        <f>IF(Table2[[#This Row],[CF_superclass_score]]&gt;0.45,Table2[[#This Row],[CF_superclass]],"NA")</f>
        <v>NA</v>
      </c>
      <c r="M125" s="16" t="str">
        <f>IF(Table2[[#This Row],[GNPS (NAP) Superclass (&gt;0.45)]]="NA",Table2[[#This Row],[Superclass]],Table2[[#This Row],[GNPS (NAP) Superclass (&gt;0.45)]])</f>
        <v>Organic acids and derivatives</v>
      </c>
      <c r="N125">
        <v>71</v>
      </c>
      <c r="O125">
        <v>86</v>
      </c>
      <c r="P125" t="s">
        <v>5</v>
      </c>
      <c r="Q125" s="2">
        <v>0.5</v>
      </c>
      <c r="R125" t="s">
        <v>17</v>
      </c>
      <c r="S125" s="2">
        <v>0.140496233171862</v>
      </c>
      <c r="T125" t="s">
        <v>24</v>
      </c>
      <c r="U125" s="2">
        <v>6.7412457362114098E-2</v>
      </c>
      <c r="W125" s="2">
        <v>8.9744318800954903E-2</v>
      </c>
      <c r="X125" t="str">
        <f>IF(Table2[[#This Row],[CF_class_score]]&gt;0.5,Table2[[#This Row],[CF_class]],Table2[[#This Row],[CF_superclass]])</f>
        <v>Organoheterocyclic compounds</v>
      </c>
      <c r="Y125" s="5" t="s">
        <v>2053</v>
      </c>
      <c r="Z125" s="5" t="s">
        <v>1845</v>
      </c>
      <c r="AA125" s="5" t="s">
        <v>40</v>
      </c>
      <c r="AB125" s="5" t="s">
        <v>1850</v>
      </c>
      <c r="AC125" s="5" t="s">
        <v>32</v>
      </c>
      <c r="AD125" s="5" t="s">
        <v>26</v>
      </c>
      <c r="AE125" s="5" t="s">
        <v>18</v>
      </c>
    </row>
    <row r="126" spans="1:31" x14ac:dyDescent="0.2">
      <c r="A126" s="1">
        <v>84833</v>
      </c>
      <c r="B126">
        <v>304.64999</v>
      </c>
      <c r="C126">
        <v>336.06863399999997</v>
      </c>
      <c r="D126" s="18" t="s">
        <v>1828</v>
      </c>
      <c r="E126" s="13" t="s">
        <v>1829</v>
      </c>
      <c r="F126" s="13" t="s">
        <v>1828</v>
      </c>
      <c r="G126" s="16" t="s">
        <v>1828</v>
      </c>
      <c r="H126" s="18" t="s">
        <v>2105</v>
      </c>
      <c r="I126" s="21" t="s">
        <v>2105</v>
      </c>
      <c r="J126" s="16" t="s">
        <v>2105</v>
      </c>
      <c r="K126" s="43" t="s">
        <v>32</v>
      </c>
      <c r="L126" s="40" t="str">
        <f>IF(Table2[[#This Row],[CF_superclass_score]]&gt;0.45,Table2[[#This Row],[CF_superclass]],"NA")</f>
        <v>NA</v>
      </c>
      <c r="M126" s="16" t="str">
        <f>IF(Table2[[#This Row],[GNPS (NAP) Superclass (&gt;0.45)]]="NA",Table2[[#This Row],[Superclass]],Table2[[#This Row],[GNPS (NAP) Superclass (&gt;0.45)]])</f>
        <v>NA</v>
      </c>
      <c r="N126">
        <v>3</v>
      </c>
      <c r="O126">
        <v>86</v>
      </c>
      <c r="P126" t="s">
        <v>5</v>
      </c>
      <c r="Q126" s="2">
        <v>0.5</v>
      </c>
      <c r="R126" t="s">
        <v>17</v>
      </c>
      <c r="S126" s="2">
        <v>0.140496233171862</v>
      </c>
      <c r="T126" t="s">
        <v>24</v>
      </c>
      <c r="U126" s="2">
        <v>6.7412457362114098E-2</v>
      </c>
      <c r="W126" s="2">
        <v>8.9744318800954903E-2</v>
      </c>
      <c r="X126" t="str">
        <f>IF(Table2[[#This Row],[CF_class_score]]&gt;0.5,Table2[[#This Row],[CF_class]],Table2[[#This Row],[CF_superclass]])</f>
        <v>Organoheterocyclic compounds</v>
      </c>
      <c r="Y126" s="5" t="s">
        <v>2105</v>
      </c>
      <c r="Z126" s="5" t="s">
        <v>2105</v>
      </c>
      <c r="AA126" s="5" t="s">
        <v>2105</v>
      </c>
      <c r="AB126" s="5" t="s">
        <v>2105</v>
      </c>
      <c r="AC126" s="5" t="s">
        <v>2105</v>
      </c>
      <c r="AD126" s="5" t="s">
        <v>2105</v>
      </c>
      <c r="AE126" s="5" t="s">
        <v>2105</v>
      </c>
    </row>
    <row r="127" spans="1:31" x14ac:dyDescent="0.2">
      <c r="A127" s="1">
        <v>84864</v>
      </c>
      <c r="B127">
        <v>305.30099000000001</v>
      </c>
      <c r="C127">
        <v>586.42425500000002</v>
      </c>
      <c r="D127" s="18" t="s">
        <v>1828</v>
      </c>
      <c r="E127" s="13" t="s">
        <v>1829</v>
      </c>
      <c r="F127" s="13" t="s">
        <v>1829</v>
      </c>
      <c r="G127" s="16" t="s">
        <v>1828</v>
      </c>
      <c r="H127" s="18" t="s">
        <v>2105</v>
      </c>
      <c r="I127" s="21" t="s">
        <v>2105</v>
      </c>
      <c r="J127" s="16" t="s">
        <v>2105</v>
      </c>
      <c r="K127" s="43" t="s">
        <v>32</v>
      </c>
      <c r="L127" s="40" t="str">
        <f>IF(Table2[[#This Row],[CF_superclass_score]]&gt;0.45,Table2[[#This Row],[CF_superclass]],"NA")</f>
        <v>NA</v>
      </c>
      <c r="M127" s="16" t="str">
        <f>IF(Table2[[#This Row],[GNPS (NAP) Superclass (&gt;0.45)]]="NA",Table2[[#This Row],[Superclass]],Table2[[#This Row],[GNPS (NAP) Superclass (&gt;0.45)]])</f>
        <v>Organic acids and derivatives</v>
      </c>
      <c r="N127">
        <v>10</v>
      </c>
      <c r="O127">
        <v>86</v>
      </c>
      <c r="P127" t="s">
        <v>5</v>
      </c>
      <c r="Q127" s="2">
        <v>0.5</v>
      </c>
      <c r="R127" t="s">
        <v>17</v>
      </c>
      <c r="S127" s="2">
        <v>0.140496233171862</v>
      </c>
      <c r="T127" t="s">
        <v>24</v>
      </c>
      <c r="U127" s="2">
        <v>6.7412457362114098E-2</v>
      </c>
      <c r="W127" s="2">
        <v>8.9744318800954903E-2</v>
      </c>
      <c r="X127" t="str">
        <f>IF(Table2[[#This Row],[CF_class_score]]&gt;0.5,Table2[[#This Row],[CF_class]],Table2[[#This Row],[CF_superclass]])</f>
        <v>Organoheterocyclic compounds</v>
      </c>
      <c r="Y127" s="5" t="s">
        <v>2030</v>
      </c>
      <c r="Z127" s="5" t="s">
        <v>1845</v>
      </c>
      <c r="AA127" s="5" t="s">
        <v>40</v>
      </c>
      <c r="AB127" s="5" t="s">
        <v>1850</v>
      </c>
      <c r="AC127" s="5" t="s">
        <v>32</v>
      </c>
      <c r="AD127" s="5" t="s">
        <v>26</v>
      </c>
      <c r="AE127" s="5" t="s">
        <v>18</v>
      </c>
    </row>
    <row r="128" spans="1:31" x14ac:dyDescent="0.2">
      <c r="A128" s="1">
        <v>85099</v>
      </c>
      <c r="B128">
        <v>306.185</v>
      </c>
      <c r="C128">
        <v>551.39227300000005</v>
      </c>
      <c r="D128" s="18" t="s">
        <v>1828</v>
      </c>
      <c r="E128" s="13" t="s">
        <v>1829</v>
      </c>
      <c r="F128" s="13" t="s">
        <v>1829</v>
      </c>
      <c r="G128" s="16" t="s">
        <v>1828</v>
      </c>
      <c r="H128" s="18" t="s">
        <v>2105</v>
      </c>
      <c r="I128" s="21" t="s">
        <v>2105</v>
      </c>
      <c r="J128" s="16" t="s">
        <v>2105</v>
      </c>
      <c r="K128" s="43" t="s">
        <v>32</v>
      </c>
      <c r="L128" s="40" t="str">
        <f>IF(Table2[[#This Row],[CF_superclass_score]]&gt;0.45,Table2[[#This Row],[CF_superclass]],"NA")</f>
        <v>NA</v>
      </c>
      <c r="M128" s="16" t="str">
        <f>IF(Table2[[#This Row],[GNPS (NAP) Superclass (&gt;0.45)]]="NA",Table2[[#This Row],[Superclass]],Table2[[#This Row],[GNPS (NAP) Superclass (&gt;0.45)]])</f>
        <v>Organic acids and derivatives</v>
      </c>
      <c r="N128">
        <v>68</v>
      </c>
      <c r="O128">
        <v>86</v>
      </c>
      <c r="P128" t="s">
        <v>5</v>
      </c>
      <c r="Q128" s="2">
        <v>0.5</v>
      </c>
      <c r="R128" t="s">
        <v>17</v>
      </c>
      <c r="S128" s="2">
        <v>0.140496233171862</v>
      </c>
      <c r="T128" t="s">
        <v>24</v>
      </c>
      <c r="U128" s="2">
        <v>6.7412457362114098E-2</v>
      </c>
      <c r="W128" s="2">
        <v>8.9744318800954903E-2</v>
      </c>
      <c r="X128" t="str">
        <f>IF(Table2[[#This Row],[CF_class_score]]&gt;0.5,Table2[[#This Row],[CF_class]],Table2[[#This Row],[CF_superclass]])</f>
        <v>Organoheterocyclic compounds</v>
      </c>
      <c r="Y128" s="5" t="s">
        <v>2049</v>
      </c>
      <c r="Z128" s="5" t="s">
        <v>1845</v>
      </c>
      <c r="AA128" s="5" t="s">
        <v>40</v>
      </c>
      <c r="AB128" s="5" t="s">
        <v>1850</v>
      </c>
      <c r="AC128" s="5" t="s">
        <v>32</v>
      </c>
      <c r="AD128" s="5" t="s">
        <v>26</v>
      </c>
      <c r="AE128" s="5" t="s">
        <v>18</v>
      </c>
    </row>
    <row r="129" spans="1:31" x14ac:dyDescent="0.2">
      <c r="A129" s="1">
        <v>85100</v>
      </c>
      <c r="B129">
        <v>307.87799000000001</v>
      </c>
      <c r="C129">
        <v>309.49603300000001</v>
      </c>
      <c r="D129" s="18" t="s">
        <v>1828</v>
      </c>
      <c r="E129" s="13" t="s">
        <v>1829</v>
      </c>
      <c r="F129" s="13" t="s">
        <v>1829</v>
      </c>
      <c r="G129" s="16" t="s">
        <v>1829</v>
      </c>
      <c r="H129" s="18" t="s">
        <v>17</v>
      </c>
      <c r="I129" s="21" t="s">
        <v>2105</v>
      </c>
      <c r="J129" s="15" t="s">
        <v>17</v>
      </c>
      <c r="K129" s="43" t="s">
        <v>32</v>
      </c>
      <c r="L129" s="40" t="str">
        <f>IF(Table2[[#This Row],[CF_superclass_score]]&gt;0.45,Table2[[#This Row],[CF_superclass]],"NA")</f>
        <v>NA</v>
      </c>
      <c r="M129" s="16" t="str">
        <f>IF(Table2[[#This Row],[GNPS (NAP) Superclass (&gt;0.45)]]="NA",Table2[[#This Row],[Superclass]],Table2[[#This Row],[GNPS (NAP) Superclass (&gt;0.45)]])</f>
        <v>Organoheterocyclic compounds</v>
      </c>
      <c r="N129">
        <v>72</v>
      </c>
      <c r="O129">
        <v>86</v>
      </c>
      <c r="P129" t="s">
        <v>5</v>
      </c>
      <c r="Q129" s="2">
        <v>0.5</v>
      </c>
      <c r="R129" t="s">
        <v>17</v>
      </c>
      <c r="S129" s="2">
        <v>0.140496233171862</v>
      </c>
      <c r="T129" t="s">
        <v>24</v>
      </c>
      <c r="U129" s="2">
        <v>6.7412457362114098E-2</v>
      </c>
      <c r="W129" s="2">
        <v>8.9744318800954903E-2</v>
      </c>
      <c r="X129" t="str">
        <f>IF(Table2[[#This Row],[CF_class_score]]&gt;0.5,Table2[[#This Row],[CF_class]],Table2[[#This Row],[CF_superclass]])</f>
        <v>Organoheterocyclic compounds</v>
      </c>
      <c r="Y129" s="5" t="s">
        <v>2056</v>
      </c>
      <c r="Z129" s="5" t="s">
        <v>1895</v>
      </c>
      <c r="AA129" s="5" t="s">
        <v>2057</v>
      </c>
      <c r="AB129" s="5"/>
      <c r="AC129" s="5" t="s">
        <v>2057</v>
      </c>
      <c r="AD129" s="5" t="s">
        <v>1989</v>
      </c>
      <c r="AE129" s="5" t="s">
        <v>17</v>
      </c>
    </row>
    <row r="130" spans="1:31" x14ac:dyDescent="0.2">
      <c r="A130" s="1">
        <v>85101</v>
      </c>
      <c r="B130">
        <v>308.08701000000002</v>
      </c>
      <c r="C130">
        <v>326.124908</v>
      </c>
      <c r="D130" s="18" t="s">
        <v>1828</v>
      </c>
      <c r="E130" s="13" t="s">
        <v>1829</v>
      </c>
      <c r="F130" s="13" t="s">
        <v>1829</v>
      </c>
      <c r="G130" s="16" t="s">
        <v>1828</v>
      </c>
      <c r="H130" s="18" t="s">
        <v>2105</v>
      </c>
      <c r="I130" s="21" t="s">
        <v>2105</v>
      </c>
      <c r="J130" s="16" t="s">
        <v>2105</v>
      </c>
      <c r="K130" s="43" t="s">
        <v>32</v>
      </c>
      <c r="L130" s="40" t="str">
        <f>IF(Table2[[#This Row],[CF_superclass_score]]&gt;0.45,Table2[[#This Row],[CF_superclass]],"NA")</f>
        <v>NA</v>
      </c>
      <c r="M130" s="16" t="str">
        <f>IF(Table2[[#This Row],[GNPS (NAP) Superclass (&gt;0.45)]]="NA",Table2[[#This Row],[Superclass]],Table2[[#This Row],[GNPS (NAP) Superclass (&gt;0.45)]])</f>
        <v>Organic acids and derivatives</v>
      </c>
      <c r="N130">
        <v>71</v>
      </c>
      <c r="O130">
        <v>86</v>
      </c>
      <c r="P130" t="s">
        <v>5</v>
      </c>
      <c r="Q130" s="2">
        <v>0.5</v>
      </c>
      <c r="R130" t="s">
        <v>17</v>
      </c>
      <c r="S130" s="2">
        <v>0.140496233171862</v>
      </c>
      <c r="T130" t="s">
        <v>24</v>
      </c>
      <c r="U130" s="2">
        <v>6.7412457362114098E-2</v>
      </c>
      <c r="W130" s="2">
        <v>8.9744318800954903E-2</v>
      </c>
      <c r="X130" t="str">
        <f>IF(Table2[[#This Row],[CF_class_score]]&gt;0.5,Table2[[#This Row],[CF_class]],Table2[[#This Row],[CF_superclass]])</f>
        <v>Organoheterocyclic compounds</v>
      </c>
      <c r="Y130" s="5" t="s">
        <v>1923</v>
      </c>
      <c r="Z130" s="5" t="s">
        <v>1880</v>
      </c>
      <c r="AA130" s="5" t="s">
        <v>40</v>
      </c>
      <c r="AB130" s="5" t="s">
        <v>1850</v>
      </c>
      <c r="AC130" s="5" t="s">
        <v>32</v>
      </c>
      <c r="AD130" s="5" t="s">
        <v>26</v>
      </c>
      <c r="AE130" s="5" t="s">
        <v>18</v>
      </c>
    </row>
    <row r="131" spans="1:31" x14ac:dyDescent="0.2">
      <c r="A131" s="1">
        <v>85110</v>
      </c>
      <c r="B131">
        <v>306.45098999999999</v>
      </c>
      <c r="C131">
        <v>308.15759300000002</v>
      </c>
      <c r="D131" s="18" t="s">
        <v>1828</v>
      </c>
      <c r="E131" s="13" t="s">
        <v>1829</v>
      </c>
      <c r="F131" s="13" t="s">
        <v>1828</v>
      </c>
      <c r="G131" s="16" t="s">
        <v>1828</v>
      </c>
      <c r="H131" s="18" t="s">
        <v>2105</v>
      </c>
      <c r="I131" s="21" t="s">
        <v>2105</v>
      </c>
      <c r="J131" s="16" t="s">
        <v>2105</v>
      </c>
      <c r="K131" s="43" t="s">
        <v>32</v>
      </c>
      <c r="L131" s="40" t="str">
        <f>IF(Table2[[#This Row],[CF_superclass_score]]&gt;0.45,Table2[[#This Row],[CF_superclass]],"NA")</f>
        <v>NA</v>
      </c>
      <c r="M131" s="16" t="str">
        <f>IF(Table2[[#This Row],[GNPS (NAP) Superclass (&gt;0.45)]]="NA",Table2[[#This Row],[Superclass]],Table2[[#This Row],[GNPS (NAP) Superclass (&gt;0.45)]])</f>
        <v>NA</v>
      </c>
      <c r="N131">
        <v>35</v>
      </c>
      <c r="O131">
        <v>86</v>
      </c>
      <c r="P131" t="s">
        <v>5</v>
      </c>
      <c r="Q131" s="2">
        <v>0.5</v>
      </c>
      <c r="R131" t="s">
        <v>17</v>
      </c>
      <c r="S131" s="2">
        <v>0.140496233171862</v>
      </c>
      <c r="T131" t="s">
        <v>24</v>
      </c>
      <c r="U131" s="2">
        <v>6.7412457362114098E-2</v>
      </c>
      <c r="W131" s="2">
        <v>8.9744318800954903E-2</v>
      </c>
      <c r="X131" t="str">
        <f>IF(Table2[[#This Row],[CF_class_score]]&gt;0.5,Table2[[#This Row],[CF_class]],Table2[[#This Row],[CF_superclass]])</f>
        <v>Organoheterocyclic compounds</v>
      </c>
      <c r="Y131" s="5" t="s">
        <v>2105</v>
      </c>
      <c r="Z131" s="5" t="s">
        <v>2105</v>
      </c>
      <c r="AA131" s="5" t="s">
        <v>2105</v>
      </c>
      <c r="AB131" s="5" t="s">
        <v>2105</v>
      </c>
      <c r="AC131" s="5" t="s">
        <v>2105</v>
      </c>
      <c r="AD131" s="5" t="s">
        <v>2105</v>
      </c>
      <c r="AE131" s="5" t="s">
        <v>2105</v>
      </c>
    </row>
    <row r="132" spans="1:31" x14ac:dyDescent="0.2">
      <c r="A132" s="1">
        <v>85123</v>
      </c>
      <c r="B132">
        <v>307.21899000000002</v>
      </c>
      <c r="C132">
        <v>479.58993500000003</v>
      </c>
      <c r="D132" s="18" t="s">
        <v>1828</v>
      </c>
      <c r="E132" s="13" t="s">
        <v>1829</v>
      </c>
      <c r="F132" s="13" t="s">
        <v>1829</v>
      </c>
      <c r="G132" s="16" t="s">
        <v>1828</v>
      </c>
      <c r="H132" s="18" t="s">
        <v>2105</v>
      </c>
      <c r="I132" s="21" t="s">
        <v>2105</v>
      </c>
      <c r="J132" s="16" t="s">
        <v>2105</v>
      </c>
      <c r="K132" s="43" t="s">
        <v>32</v>
      </c>
      <c r="L132" s="40" t="str">
        <f>IF(Table2[[#This Row],[CF_superclass_score]]&gt;0.45,Table2[[#This Row],[CF_superclass]],"NA")</f>
        <v>NA</v>
      </c>
      <c r="M132" s="16" t="str">
        <f>IF(Table2[[#This Row],[GNPS (NAP) Superclass (&gt;0.45)]]="NA",Table2[[#This Row],[Superclass]],Table2[[#This Row],[GNPS (NAP) Superclass (&gt;0.45)]])</f>
        <v>Organic acids and derivatives</v>
      </c>
      <c r="N132">
        <v>29</v>
      </c>
      <c r="O132">
        <v>86</v>
      </c>
      <c r="P132" t="s">
        <v>5</v>
      </c>
      <c r="Q132" s="2">
        <v>0.5</v>
      </c>
      <c r="R132" t="s">
        <v>17</v>
      </c>
      <c r="S132" s="2">
        <v>0.140496233171862</v>
      </c>
      <c r="T132" t="s">
        <v>24</v>
      </c>
      <c r="U132" s="2">
        <v>6.7412457362114098E-2</v>
      </c>
      <c r="W132" s="2">
        <v>8.9744318800954903E-2</v>
      </c>
      <c r="X132" t="str">
        <f>IF(Table2[[#This Row],[CF_class_score]]&gt;0.5,Table2[[#This Row],[CF_class]],Table2[[#This Row],[CF_superclass]])</f>
        <v>Organoheterocyclic compounds</v>
      </c>
      <c r="Y132" s="5" t="s">
        <v>1945</v>
      </c>
      <c r="Z132" s="5" t="s">
        <v>1845</v>
      </c>
      <c r="AA132" s="5" t="s">
        <v>40</v>
      </c>
      <c r="AB132" s="5" t="s">
        <v>1850</v>
      </c>
      <c r="AC132" s="5" t="s">
        <v>32</v>
      </c>
      <c r="AD132" s="5" t="s">
        <v>26</v>
      </c>
      <c r="AE132" s="5" t="s">
        <v>18</v>
      </c>
    </row>
    <row r="133" spans="1:31" x14ac:dyDescent="0.2">
      <c r="A133" s="1">
        <v>85379</v>
      </c>
      <c r="B133">
        <v>306.67899</v>
      </c>
      <c r="C133">
        <v>556.77172900000005</v>
      </c>
      <c r="D133" s="18" t="s">
        <v>1828</v>
      </c>
      <c r="E133" s="13" t="s">
        <v>1829</v>
      </c>
      <c r="F133" s="13" t="s">
        <v>1828</v>
      </c>
      <c r="G133" s="16" t="s">
        <v>1828</v>
      </c>
      <c r="H133" s="18" t="s">
        <v>2105</v>
      </c>
      <c r="I133" s="21" t="s">
        <v>2105</v>
      </c>
      <c r="J133" s="16" t="s">
        <v>2105</v>
      </c>
      <c r="K133" s="43" t="s">
        <v>32</v>
      </c>
      <c r="L133" s="40" t="str">
        <f>IF(Table2[[#This Row],[CF_superclass_score]]&gt;0.45,Table2[[#This Row],[CF_superclass]],"NA")</f>
        <v>NA</v>
      </c>
      <c r="M133" s="16" t="str">
        <f>IF(Table2[[#This Row],[GNPS (NAP) Superclass (&gt;0.45)]]="NA",Table2[[#This Row],[Superclass]],Table2[[#This Row],[GNPS (NAP) Superclass (&gt;0.45)]])</f>
        <v>NA</v>
      </c>
      <c r="N133">
        <v>2</v>
      </c>
      <c r="O133">
        <v>86</v>
      </c>
      <c r="P133" t="s">
        <v>5</v>
      </c>
      <c r="Q133" s="2">
        <v>0.5</v>
      </c>
      <c r="R133" t="s">
        <v>17</v>
      </c>
      <c r="S133" s="2">
        <v>0.140496233171862</v>
      </c>
      <c r="T133" t="s">
        <v>24</v>
      </c>
      <c r="U133" s="2">
        <v>6.7412457362114098E-2</v>
      </c>
      <c r="W133" s="2">
        <v>8.9744318800954903E-2</v>
      </c>
      <c r="X133" t="str">
        <f>IF(Table2[[#This Row],[CF_class_score]]&gt;0.5,Table2[[#This Row],[CF_class]],Table2[[#This Row],[CF_superclass]])</f>
        <v>Organoheterocyclic compounds</v>
      </c>
      <c r="Y133" s="5" t="s">
        <v>2105</v>
      </c>
      <c r="Z133" s="5" t="s">
        <v>2105</v>
      </c>
      <c r="AA133" s="5" t="s">
        <v>2105</v>
      </c>
      <c r="AB133" s="5" t="s">
        <v>2105</v>
      </c>
      <c r="AC133" s="5" t="s">
        <v>2105</v>
      </c>
      <c r="AD133" s="5" t="s">
        <v>2105</v>
      </c>
      <c r="AE133" s="5" t="s">
        <v>2105</v>
      </c>
    </row>
    <row r="134" spans="1:31" x14ac:dyDescent="0.2">
      <c r="A134" s="1">
        <v>85626</v>
      </c>
      <c r="B134">
        <v>307.67599000000001</v>
      </c>
      <c r="C134">
        <v>602.90533400000004</v>
      </c>
      <c r="D134" s="18" t="s">
        <v>1828</v>
      </c>
      <c r="E134" s="13" t="s">
        <v>1829</v>
      </c>
      <c r="F134" s="13" t="s">
        <v>1828</v>
      </c>
      <c r="G134" s="16" t="s">
        <v>1828</v>
      </c>
      <c r="H134" s="18" t="s">
        <v>2105</v>
      </c>
      <c r="I134" s="21" t="s">
        <v>2105</v>
      </c>
      <c r="J134" s="16" t="s">
        <v>2105</v>
      </c>
      <c r="K134" s="43" t="s">
        <v>32</v>
      </c>
      <c r="L134" s="40" t="str">
        <f>IF(Table2[[#This Row],[CF_superclass_score]]&gt;0.45,Table2[[#This Row],[CF_superclass]],"NA")</f>
        <v>NA</v>
      </c>
      <c r="M134" s="16" t="str">
        <f>IF(Table2[[#This Row],[GNPS (NAP) Superclass (&gt;0.45)]]="NA",Table2[[#This Row],[Superclass]],Table2[[#This Row],[GNPS (NAP) Superclass (&gt;0.45)]])</f>
        <v>NA</v>
      </c>
      <c r="N134">
        <v>2</v>
      </c>
      <c r="O134">
        <v>86</v>
      </c>
      <c r="P134" t="s">
        <v>5</v>
      </c>
      <c r="Q134" s="2">
        <v>0.5</v>
      </c>
      <c r="R134" t="s">
        <v>17</v>
      </c>
      <c r="S134" s="2">
        <v>0.140496233171862</v>
      </c>
      <c r="T134" t="s">
        <v>24</v>
      </c>
      <c r="U134" s="2">
        <v>6.7412457362114098E-2</v>
      </c>
      <c r="W134" s="2">
        <v>8.9744318800954903E-2</v>
      </c>
      <c r="X134" t="str">
        <f>IF(Table2[[#This Row],[CF_class_score]]&gt;0.5,Table2[[#This Row],[CF_class]],Table2[[#This Row],[CF_superclass]])</f>
        <v>Organoheterocyclic compounds</v>
      </c>
      <c r="Y134" s="5" t="s">
        <v>2105</v>
      </c>
      <c r="Z134" s="5" t="s">
        <v>2105</v>
      </c>
      <c r="AA134" s="5" t="s">
        <v>2105</v>
      </c>
      <c r="AB134" s="5" t="s">
        <v>2105</v>
      </c>
      <c r="AC134" s="5" t="s">
        <v>2105</v>
      </c>
      <c r="AD134" s="5" t="s">
        <v>2105</v>
      </c>
      <c r="AE134" s="5" t="s">
        <v>2105</v>
      </c>
    </row>
    <row r="135" spans="1:31" x14ac:dyDescent="0.2">
      <c r="A135" s="1">
        <v>85704</v>
      </c>
      <c r="B135">
        <v>310.798</v>
      </c>
      <c r="C135">
        <v>542.67749000000003</v>
      </c>
      <c r="D135" s="18" t="s">
        <v>1828</v>
      </c>
      <c r="E135" s="13" t="s">
        <v>1829</v>
      </c>
      <c r="F135" s="13" t="s">
        <v>1828</v>
      </c>
      <c r="G135" s="16" t="s">
        <v>1828</v>
      </c>
      <c r="H135" s="18" t="s">
        <v>2105</v>
      </c>
      <c r="I135" s="21" t="s">
        <v>2105</v>
      </c>
      <c r="J135" s="16" t="s">
        <v>2105</v>
      </c>
      <c r="K135" s="43" t="s">
        <v>32</v>
      </c>
      <c r="L135" s="40" t="str">
        <f>IF(Table2[[#This Row],[CF_superclass_score]]&gt;0.45,Table2[[#This Row],[CF_superclass]],"NA")</f>
        <v>NA</v>
      </c>
      <c r="M135" s="16" t="str">
        <f>IF(Table2[[#This Row],[GNPS (NAP) Superclass (&gt;0.45)]]="NA",Table2[[#This Row],[Superclass]],Table2[[#This Row],[GNPS (NAP) Superclass (&gt;0.45)]])</f>
        <v>NA</v>
      </c>
      <c r="N135">
        <v>70</v>
      </c>
      <c r="O135">
        <v>86</v>
      </c>
      <c r="P135" t="s">
        <v>5</v>
      </c>
      <c r="Q135" s="2">
        <v>0.5</v>
      </c>
      <c r="R135" t="s">
        <v>17</v>
      </c>
      <c r="S135" s="2">
        <v>0.140496233171862</v>
      </c>
      <c r="T135" t="s">
        <v>24</v>
      </c>
      <c r="U135" s="2">
        <v>6.7412457362114098E-2</v>
      </c>
      <c r="W135" s="2">
        <v>8.9744318800954903E-2</v>
      </c>
      <c r="X135" t="str">
        <f>IF(Table2[[#This Row],[CF_class_score]]&gt;0.5,Table2[[#This Row],[CF_class]],Table2[[#This Row],[CF_superclass]])</f>
        <v>Organoheterocyclic compounds</v>
      </c>
      <c r="Y135" s="5" t="s">
        <v>2105</v>
      </c>
      <c r="Z135" s="5" t="s">
        <v>2105</v>
      </c>
      <c r="AA135" s="5" t="s">
        <v>2105</v>
      </c>
      <c r="AB135" s="5" t="s">
        <v>2105</v>
      </c>
      <c r="AC135" s="5" t="s">
        <v>2105</v>
      </c>
      <c r="AD135" s="5" t="s">
        <v>2105</v>
      </c>
      <c r="AE135" s="5" t="s">
        <v>2105</v>
      </c>
    </row>
    <row r="136" spans="1:31" x14ac:dyDescent="0.2">
      <c r="A136" s="1">
        <v>86130</v>
      </c>
      <c r="B136">
        <v>310.17700000000002</v>
      </c>
      <c r="C136">
        <v>601.52398700000003</v>
      </c>
      <c r="D136" s="18" t="s">
        <v>1828</v>
      </c>
      <c r="E136" s="13" t="s">
        <v>1829</v>
      </c>
      <c r="F136" s="13" t="s">
        <v>1829</v>
      </c>
      <c r="G136" s="16" t="s">
        <v>1828</v>
      </c>
      <c r="H136" s="18" t="s">
        <v>2105</v>
      </c>
      <c r="I136" s="21" t="s">
        <v>2105</v>
      </c>
      <c r="J136" s="15" t="s">
        <v>2105</v>
      </c>
      <c r="K136" s="43" t="s">
        <v>32</v>
      </c>
      <c r="L136" s="40" t="str">
        <f>IF(Table2[[#This Row],[CF_superclass_score]]&gt;0.45,Table2[[#This Row],[CF_superclass]],"NA")</f>
        <v>NA</v>
      </c>
      <c r="M136" s="16" t="str">
        <f>IF(Table2[[#This Row],[GNPS (NAP) Superclass (&gt;0.45)]]="NA",Table2[[#This Row],[Superclass]],Table2[[#This Row],[GNPS (NAP) Superclass (&gt;0.45)]])</f>
        <v>Organic acids and derivatives</v>
      </c>
      <c r="N136">
        <v>37</v>
      </c>
      <c r="O136">
        <v>86</v>
      </c>
      <c r="P136" t="s">
        <v>5</v>
      </c>
      <c r="Q136" s="2">
        <v>0.5</v>
      </c>
      <c r="R136" t="s">
        <v>17</v>
      </c>
      <c r="S136" s="2">
        <v>0.140496233171862</v>
      </c>
      <c r="T136" t="s">
        <v>24</v>
      </c>
      <c r="U136" s="2">
        <v>6.7412457362114098E-2</v>
      </c>
      <c r="W136" s="2">
        <v>8.9744318800954903E-2</v>
      </c>
      <c r="X136" t="str">
        <f>IF(Table2[[#This Row],[CF_class_score]]&gt;0.5,Table2[[#This Row],[CF_class]],Table2[[#This Row],[CF_superclass]])</f>
        <v>Organoheterocyclic compounds</v>
      </c>
      <c r="Y136" s="5" t="s">
        <v>2017</v>
      </c>
      <c r="Z136" s="5" t="s">
        <v>1845</v>
      </c>
      <c r="AA136" s="5" t="s">
        <v>40</v>
      </c>
      <c r="AB136" s="5" t="s">
        <v>1850</v>
      </c>
      <c r="AC136" s="5" t="s">
        <v>32</v>
      </c>
      <c r="AD136" s="5" t="s">
        <v>26</v>
      </c>
      <c r="AE136" s="5" t="s">
        <v>18</v>
      </c>
    </row>
    <row r="137" spans="1:31" x14ac:dyDescent="0.2">
      <c r="A137" s="1">
        <v>87566</v>
      </c>
      <c r="B137">
        <v>317.82501000000002</v>
      </c>
      <c r="C137">
        <v>339.43017600000002</v>
      </c>
      <c r="D137" s="18" t="s">
        <v>1828</v>
      </c>
      <c r="E137" s="13" t="s">
        <v>1829</v>
      </c>
      <c r="F137" s="13" t="s">
        <v>1828</v>
      </c>
      <c r="G137" s="16" t="s">
        <v>1828</v>
      </c>
      <c r="H137" s="18" t="s">
        <v>2105</v>
      </c>
      <c r="I137" s="21" t="s">
        <v>2105</v>
      </c>
      <c r="J137" s="15" t="s">
        <v>2105</v>
      </c>
      <c r="K137" s="43" t="s">
        <v>32</v>
      </c>
      <c r="L137" s="40" t="str">
        <f>IF(Table2[[#This Row],[CF_superclass_score]]&gt;0.45,Table2[[#This Row],[CF_superclass]],"NA")</f>
        <v>NA</v>
      </c>
      <c r="M137" s="16" t="str">
        <f>IF(Table2[[#This Row],[GNPS (NAP) Superclass (&gt;0.45)]]="NA",Table2[[#This Row],[Superclass]],Table2[[#This Row],[GNPS (NAP) Superclass (&gt;0.45)]])</f>
        <v>NA</v>
      </c>
      <c r="N137">
        <v>65</v>
      </c>
      <c r="O137">
        <v>86</v>
      </c>
      <c r="P137" t="s">
        <v>5</v>
      </c>
      <c r="Q137" s="2">
        <v>0.5</v>
      </c>
      <c r="R137" t="s">
        <v>17</v>
      </c>
      <c r="S137" s="2">
        <v>0.140496233171862</v>
      </c>
      <c r="T137" t="s">
        <v>24</v>
      </c>
      <c r="U137" s="2">
        <v>6.7412457362114098E-2</v>
      </c>
      <c r="W137" s="2">
        <v>8.9744318800954903E-2</v>
      </c>
      <c r="X137" t="str">
        <f>IF(Table2[[#This Row],[CF_class_score]]&gt;0.5,Table2[[#This Row],[CF_class]],Table2[[#This Row],[CF_superclass]])</f>
        <v>Organoheterocyclic compounds</v>
      </c>
      <c r="Y137" s="5" t="s">
        <v>2105</v>
      </c>
      <c r="Z137" s="5" t="s">
        <v>2105</v>
      </c>
      <c r="AA137" s="5" t="s">
        <v>2105</v>
      </c>
      <c r="AB137" s="5" t="s">
        <v>2105</v>
      </c>
      <c r="AC137" s="5" t="s">
        <v>2105</v>
      </c>
      <c r="AD137" s="5" t="s">
        <v>2105</v>
      </c>
      <c r="AE137" s="5" t="s">
        <v>2105</v>
      </c>
    </row>
    <row r="138" spans="1:31" x14ac:dyDescent="0.2">
      <c r="A138" s="1">
        <v>87846</v>
      </c>
      <c r="B138">
        <v>320.108</v>
      </c>
      <c r="C138">
        <v>575.60290499999996</v>
      </c>
      <c r="D138" s="18" t="s">
        <v>1828</v>
      </c>
      <c r="E138" s="13" t="s">
        <v>1829</v>
      </c>
      <c r="F138" s="13" t="s">
        <v>1829</v>
      </c>
      <c r="G138" s="16" t="s">
        <v>1828</v>
      </c>
      <c r="H138" s="18" t="s">
        <v>2105</v>
      </c>
      <c r="I138" s="21" t="s">
        <v>2105</v>
      </c>
      <c r="J138" s="15" t="s">
        <v>2105</v>
      </c>
      <c r="K138" s="43" t="s">
        <v>32</v>
      </c>
      <c r="L138" s="40" t="str">
        <f>IF(Table2[[#This Row],[CF_superclass_score]]&gt;0.45,Table2[[#This Row],[CF_superclass]],"NA")</f>
        <v>NA</v>
      </c>
      <c r="M138" s="16" t="str">
        <f>IF(Table2[[#This Row],[GNPS (NAP) Superclass (&gt;0.45)]]="NA",Table2[[#This Row],[Superclass]],Table2[[#This Row],[GNPS (NAP) Superclass (&gt;0.45)]])</f>
        <v>Organic acids and derivatives</v>
      </c>
      <c r="N138">
        <v>65</v>
      </c>
      <c r="O138">
        <v>86</v>
      </c>
      <c r="P138" t="s">
        <v>5</v>
      </c>
      <c r="Q138" s="2">
        <v>0.5</v>
      </c>
      <c r="R138" t="s">
        <v>17</v>
      </c>
      <c r="S138" s="2">
        <v>0.140496233171862</v>
      </c>
      <c r="T138" t="s">
        <v>24</v>
      </c>
      <c r="U138" s="2">
        <v>6.7412457362114098E-2</v>
      </c>
      <c r="W138" s="2">
        <v>8.9744318800954903E-2</v>
      </c>
      <c r="X138" t="str">
        <f>IF(Table2[[#This Row],[CF_class_score]]&gt;0.5,Table2[[#This Row],[CF_class]],Table2[[#This Row],[CF_superclass]])</f>
        <v>Organoheterocyclic compounds</v>
      </c>
      <c r="Y138" s="5" t="s">
        <v>2093</v>
      </c>
      <c r="Z138" s="5" t="s">
        <v>1845</v>
      </c>
      <c r="AA138" s="5" t="s">
        <v>1850</v>
      </c>
      <c r="AB138" s="5" t="s">
        <v>1850</v>
      </c>
      <c r="AC138" s="5" t="s">
        <v>32</v>
      </c>
      <c r="AD138" s="5" t="s">
        <v>26</v>
      </c>
      <c r="AE138" s="5" t="s">
        <v>18</v>
      </c>
    </row>
    <row r="139" spans="1:31" x14ac:dyDescent="0.2">
      <c r="A139" s="1">
        <v>88393</v>
      </c>
      <c r="B139">
        <v>323.38</v>
      </c>
      <c r="C139">
        <v>307.62377900000001</v>
      </c>
      <c r="D139" s="18" t="s">
        <v>1828</v>
      </c>
      <c r="E139" s="13" t="s">
        <v>1829</v>
      </c>
      <c r="F139" s="13" t="s">
        <v>1828</v>
      </c>
      <c r="G139" s="16" t="s">
        <v>1828</v>
      </c>
      <c r="H139" s="18" t="s">
        <v>2105</v>
      </c>
      <c r="I139" s="21" t="s">
        <v>2105</v>
      </c>
      <c r="J139" s="15" t="s">
        <v>2105</v>
      </c>
      <c r="K139" s="43" t="s">
        <v>32</v>
      </c>
      <c r="L139" s="40" t="str">
        <f>IF(Table2[[#This Row],[CF_superclass_score]]&gt;0.45,Table2[[#This Row],[CF_superclass]],"NA")</f>
        <v>NA</v>
      </c>
      <c r="M139" s="16" t="str">
        <f>IF(Table2[[#This Row],[GNPS (NAP) Superclass (&gt;0.45)]]="NA",Table2[[#This Row],[Superclass]],Table2[[#This Row],[GNPS (NAP) Superclass (&gt;0.45)]])</f>
        <v>NA</v>
      </c>
      <c r="N139">
        <v>73</v>
      </c>
      <c r="O139">
        <v>86</v>
      </c>
      <c r="P139" t="s">
        <v>5</v>
      </c>
      <c r="Q139" s="2">
        <v>0.5</v>
      </c>
      <c r="R139" t="s">
        <v>17</v>
      </c>
      <c r="S139" s="2">
        <v>0.140496233171862</v>
      </c>
      <c r="T139" t="s">
        <v>24</v>
      </c>
      <c r="U139" s="2">
        <v>6.7412457362114098E-2</v>
      </c>
      <c r="W139" s="2">
        <v>8.9744318800954903E-2</v>
      </c>
      <c r="X139" t="str">
        <f>IF(Table2[[#This Row],[CF_class_score]]&gt;0.5,Table2[[#This Row],[CF_class]],Table2[[#This Row],[CF_superclass]])</f>
        <v>Organoheterocyclic compounds</v>
      </c>
      <c r="Y139" s="5" t="s">
        <v>2105</v>
      </c>
      <c r="Z139" s="5" t="s">
        <v>2105</v>
      </c>
      <c r="AA139" s="5" t="s">
        <v>2105</v>
      </c>
      <c r="AB139" s="5" t="s">
        <v>2105</v>
      </c>
      <c r="AC139" s="5" t="s">
        <v>2105</v>
      </c>
      <c r="AD139" s="5" t="s">
        <v>2105</v>
      </c>
      <c r="AE139" s="5" t="s">
        <v>2105</v>
      </c>
    </row>
    <row r="140" spans="1:31" x14ac:dyDescent="0.2">
      <c r="A140" s="1">
        <v>89372</v>
      </c>
      <c r="B140">
        <v>325.29599000000002</v>
      </c>
      <c r="C140">
        <v>592.91131600000006</v>
      </c>
      <c r="D140" s="18" t="s">
        <v>1828</v>
      </c>
      <c r="E140" s="13" t="s">
        <v>1829</v>
      </c>
      <c r="F140" s="13" t="s">
        <v>1829</v>
      </c>
      <c r="G140" s="16" t="s">
        <v>1828</v>
      </c>
      <c r="H140" s="18" t="s">
        <v>2105</v>
      </c>
      <c r="I140" s="21" t="s">
        <v>2105</v>
      </c>
      <c r="J140" s="15" t="s">
        <v>2105</v>
      </c>
      <c r="K140" s="43" t="s">
        <v>32</v>
      </c>
      <c r="L140" s="40" t="str">
        <f>IF(Table2[[#This Row],[CF_superclass_score]]&gt;0.45,Table2[[#This Row],[CF_superclass]],"NA")</f>
        <v>NA</v>
      </c>
      <c r="M140" s="16" t="str">
        <f>IF(Table2[[#This Row],[GNPS (NAP) Superclass (&gt;0.45)]]="NA",Table2[[#This Row],[Superclass]],Table2[[#This Row],[GNPS (NAP) Superclass (&gt;0.45)]])</f>
        <v>Organic acids and derivatives</v>
      </c>
      <c r="N140">
        <v>59</v>
      </c>
      <c r="O140">
        <v>86</v>
      </c>
      <c r="P140" t="s">
        <v>5</v>
      </c>
      <c r="Q140" s="2">
        <v>0.5</v>
      </c>
      <c r="R140" t="s">
        <v>17</v>
      </c>
      <c r="S140" s="2">
        <v>0.140496233171862</v>
      </c>
      <c r="T140" t="s">
        <v>24</v>
      </c>
      <c r="U140" s="2">
        <v>6.7412457362114098E-2</v>
      </c>
      <c r="W140" s="2">
        <v>8.9744318800954903E-2</v>
      </c>
      <c r="X140" t="str">
        <f>IF(Table2[[#This Row],[CF_class_score]]&gt;0.5,Table2[[#This Row],[CF_class]],Table2[[#This Row],[CF_superclass]])</f>
        <v>Organoheterocyclic compounds</v>
      </c>
      <c r="Y140" s="5" t="s">
        <v>1973</v>
      </c>
      <c r="Z140" s="5" t="s">
        <v>1845</v>
      </c>
      <c r="AA140" s="5" t="s">
        <v>1939</v>
      </c>
      <c r="AB140" s="5" t="s">
        <v>1860</v>
      </c>
      <c r="AC140" s="5" t="s">
        <v>32</v>
      </c>
      <c r="AD140" s="5" t="s">
        <v>26</v>
      </c>
      <c r="AE140" s="5" t="s">
        <v>18</v>
      </c>
    </row>
    <row r="141" spans="1:31" x14ac:dyDescent="0.2">
      <c r="A141" s="1">
        <v>94397</v>
      </c>
      <c r="B141">
        <v>334.32400999999999</v>
      </c>
      <c r="C141">
        <v>402.29025300000001</v>
      </c>
      <c r="D141" s="18" t="s">
        <v>1828</v>
      </c>
      <c r="E141" s="13" t="s">
        <v>1829</v>
      </c>
      <c r="F141" s="13" t="s">
        <v>1829</v>
      </c>
      <c r="G141" s="16" t="s">
        <v>1828</v>
      </c>
      <c r="H141" s="18" t="s">
        <v>2105</v>
      </c>
      <c r="I141" s="21" t="s">
        <v>2105</v>
      </c>
      <c r="J141" s="15" t="s">
        <v>2105</v>
      </c>
      <c r="K141" s="43" t="s">
        <v>32</v>
      </c>
      <c r="L141" s="40" t="str">
        <f>IF(Table2[[#This Row],[CF_superclass_score]]&gt;0.45,Table2[[#This Row],[CF_superclass]],"NA")</f>
        <v>NA</v>
      </c>
      <c r="M141" s="16" t="str">
        <f>IF(Table2[[#This Row],[GNPS (NAP) Superclass (&gt;0.45)]]="NA",Table2[[#This Row],[Superclass]],Table2[[#This Row],[GNPS (NAP) Superclass (&gt;0.45)]])</f>
        <v>Organohalogen compounds</v>
      </c>
      <c r="N141">
        <v>73</v>
      </c>
      <c r="O141">
        <v>86</v>
      </c>
      <c r="P141" t="s">
        <v>5</v>
      </c>
      <c r="Q141" s="2">
        <v>0.5</v>
      </c>
      <c r="R141" t="s">
        <v>17</v>
      </c>
      <c r="S141" s="2">
        <v>0.140496233171862</v>
      </c>
      <c r="T141" t="s">
        <v>24</v>
      </c>
      <c r="U141" s="2">
        <v>6.7412457362114098E-2</v>
      </c>
      <c r="W141" s="2">
        <v>8.9744318800954903E-2</v>
      </c>
      <c r="X141" t="str">
        <f>IF(Table2[[#This Row],[CF_class_score]]&gt;0.5,Table2[[#This Row],[CF_class]],Table2[[#This Row],[CF_superclass]])</f>
        <v>Organoheterocyclic compounds</v>
      </c>
      <c r="Y141" s="5" t="s">
        <v>2076</v>
      </c>
      <c r="Z141" s="5" t="s">
        <v>2077</v>
      </c>
      <c r="AA141" s="5" t="s">
        <v>1876</v>
      </c>
      <c r="AB141" s="5"/>
      <c r="AC141" s="5" t="s">
        <v>1876</v>
      </c>
      <c r="AD141" s="5" t="s">
        <v>1877</v>
      </c>
      <c r="AE141" s="5" t="s">
        <v>1878</v>
      </c>
    </row>
    <row r="142" spans="1:31" x14ac:dyDescent="0.2">
      <c r="A142" s="1">
        <v>96898</v>
      </c>
      <c r="B142">
        <v>342.90798999999998</v>
      </c>
      <c r="C142">
        <v>439.58114599999999</v>
      </c>
      <c r="D142" s="18" t="s">
        <v>1828</v>
      </c>
      <c r="E142" s="13" t="s">
        <v>1829</v>
      </c>
      <c r="F142" s="13" t="s">
        <v>1829</v>
      </c>
      <c r="G142" s="16" t="s">
        <v>1828</v>
      </c>
      <c r="H142" s="18" t="s">
        <v>2105</v>
      </c>
      <c r="I142" s="21" t="s">
        <v>2105</v>
      </c>
      <c r="J142" s="15" t="s">
        <v>2105</v>
      </c>
      <c r="K142" s="43" t="s">
        <v>32</v>
      </c>
      <c r="L142" s="40" t="str">
        <f>IF(Table2[[#This Row],[CF_superclass_score]]&gt;0.45,Table2[[#This Row],[CF_superclass]],"NA")</f>
        <v>NA</v>
      </c>
      <c r="M142" s="16" t="str">
        <f>IF(Table2[[#This Row],[GNPS (NAP) Superclass (&gt;0.45)]]="NA",Table2[[#This Row],[Superclass]],Table2[[#This Row],[GNPS (NAP) Superclass (&gt;0.45)]])</f>
        <v>Organic acids and derivatives</v>
      </c>
      <c r="N142">
        <v>57</v>
      </c>
      <c r="O142">
        <v>86</v>
      </c>
      <c r="P142" t="s">
        <v>5</v>
      </c>
      <c r="Q142" s="2">
        <v>0.5</v>
      </c>
      <c r="R142" t="s">
        <v>17</v>
      </c>
      <c r="S142" s="2">
        <v>0.140496233171862</v>
      </c>
      <c r="T142" t="s">
        <v>24</v>
      </c>
      <c r="U142" s="2">
        <v>6.7412457362114098E-2</v>
      </c>
      <c r="W142" s="2">
        <v>8.9744318800954903E-2</v>
      </c>
      <c r="X142" t="str">
        <f>IF(Table2[[#This Row],[CF_class_score]]&gt;0.5,Table2[[#This Row],[CF_class]],Table2[[#This Row],[CF_superclass]])</f>
        <v>Organoheterocyclic compounds</v>
      </c>
      <c r="Y142" s="5" t="s">
        <v>2055</v>
      </c>
      <c r="Z142" s="5" t="s">
        <v>1880</v>
      </c>
      <c r="AA142" s="5" t="s">
        <v>2002</v>
      </c>
      <c r="AB142" s="5" t="s">
        <v>1860</v>
      </c>
      <c r="AC142" s="5" t="s">
        <v>32</v>
      </c>
      <c r="AD142" s="5" t="s">
        <v>26</v>
      </c>
      <c r="AE142" s="5" t="s">
        <v>18</v>
      </c>
    </row>
    <row r="143" spans="1:31" x14ac:dyDescent="0.2">
      <c r="A143" s="1">
        <v>96979</v>
      </c>
      <c r="B143">
        <v>343.17401000000001</v>
      </c>
      <c r="C143">
        <v>407.38299599999999</v>
      </c>
      <c r="D143" s="18" t="s">
        <v>1828</v>
      </c>
      <c r="E143" s="13" t="s">
        <v>1829</v>
      </c>
      <c r="F143" s="13" t="s">
        <v>1829</v>
      </c>
      <c r="G143" s="16" t="s">
        <v>1828</v>
      </c>
      <c r="H143" s="18" t="s">
        <v>2105</v>
      </c>
      <c r="I143" s="21" t="s">
        <v>2105</v>
      </c>
      <c r="J143" s="15" t="s">
        <v>2105</v>
      </c>
      <c r="K143" s="43" t="s">
        <v>32</v>
      </c>
      <c r="L143" s="40" t="str">
        <f>IF(Table2[[#This Row],[CF_superclass_score]]&gt;0.45,Table2[[#This Row],[CF_superclass]],"NA")</f>
        <v>NA</v>
      </c>
      <c r="M143" s="16" t="str">
        <f>IF(Table2[[#This Row],[GNPS (NAP) Superclass (&gt;0.45)]]="NA",Table2[[#This Row],[Superclass]],Table2[[#This Row],[GNPS (NAP) Superclass (&gt;0.45)]])</f>
        <v>Organic acids and derivatives</v>
      </c>
      <c r="N143">
        <v>67</v>
      </c>
      <c r="O143">
        <v>86</v>
      </c>
      <c r="P143" t="s">
        <v>5</v>
      </c>
      <c r="Q143" s="2">
        <v>0.5</v>
      </c>
      <c r="R143" t="s">
        <v>17</v>
      </c>
      <c r="S143" s="2">
        <v>0.140496233171862</v>
      </c>
      <c r="T143" t="s">
        <v>24</v>
      </c>
      <c r="U143" s="2">
        <v>6.7412457362114098E-2</v>
      </c>
      <c r="W143" s="2">
        <v>8.9744318800954903E-2</v>
      </c>
      <c r="X143" t="str">
        <f>IF(Table2[[#This Row],[CF_class_score]]&gt;0.5,Table2[[#This Row],[CF_class]],Table2[[#This Row],[CF_superclass]])</f>
        <v>Organoheterocyclic compounds</v>
      </c>
      <c r="Y143" s="5" t="s">
        <v>1981</v>
      </c>
      <c r="Z143" s="5" t="s">
        <v>1845</v>
      </c>
      <c r="AA143" s="5" t="s">
        <v>40</v>
      </c>
      <c r="AB143" s="5" t="s">
        <v>1850</v>
      </c>
      <c r="AC143" s="5" t="s">
        <v>32</v>
      </c>
      <c r="AD143" s="5" t="s">
        <v>26</v>
      </c>
      <c r="AE143" s="5" t="s">
        <v>18</v>
      </c>
    </row>
    <row r="144" spans="1:31" x14ac:dyDescent="0.2">
      <c r="A144" s="1">
        <v>110735</v>
      </c>
      <c r="B144">
        <v>377.70400999999998</v>
      </c>
      <c r="C144">
        <v>334.71481299999999</v>
      </c>
      <c r="D144" s="18" t="s">
        <v>1828</v>
      </c>
      <c r="E144" s="13" t="s">
        <v>1829</v>
      </c>
      <c r="F144" s="13" t="s">
        <v>1828</v>
      </c>
      <c r="G144" s="16" t="s">
        <v>1828</v>
      </c>
      <c r="H144" s="18" t="s">
        <v>2105</v>
      </c>
      <c r="I144" s="21" t="s">
        <v>2105</v>
      </c>
      <c r="J144" s="16" t="s">
        <v>2105</v>
      </c>
      <c r="K144" s="43" t="s">
        <v>32</v>
      </c>
      <c r="L144" s="40" t="str">
        <f>IF(Table2[[#This Row],[CF_superclass_score]]&gt;0.45,Table2[[#This Row],[CF_superclass]],"NA")</f>
        <v>NA</v>
      </c>
      <c r="M144" s="16" t="str">
        <f>IF(Table2[[#This Row],[GNPS (NAP) Superclass (&gt;0.45)]]="NA",Table2[[#This Row],[Superclass]],Table2[[#This Row],[GNPS (NAP) Superclass (&gt;0.45)]])</f>
        <v>NA</v>
      </c>
      <c r="N144">
        <v>72</v>
      </c>
      <c r="O144">
        <v>86</v>
      </c>
      <c r="P144" t="s">
        <v>5</v>
      </c>
      <c r="Q144" s="2">
        <v>0.5</v>
      </c>
      <c r="R144" t="s">
        <v>17</v>
      </c>
      <c r="S144" s="2">
        <v>0.140496233171862</v>
      </c>
      <c r="T144" t="s">
        <v>24</v>
      </c>
      <c r="U144" s="2">
        <v>6.7412457362114098E-2</v>
      </c>
      <c r="W144" s="2">
        <v>8.9744318800954903E-2</v>
      </c>
      <c r="X144" t="str">
        <f>IF(Table2[[#This Row],[CF_class_score]]&gt;0.5,Table2[[#This Row],[CF_class]],Table2[[#This Row],[CF_superclass]])</f>
        <v>Organoheterocyclic compounds</v>
      </c>
      <c r="Y144" s="5" t="s">
        <v>2105</v>
      </c>
      <c r="Z144" s="5" t="s">
        <v>2105</v>
      </c>
      <c r="AA144" s="5" t="s">
        <v>2105</v>
      </c>
      <c r="AB144" s="5" t="s">
        <v>2105</v>
      </c>
      <c r="AC144" s="5" t="s">
        <v>2105</v>
      </c>
      <c r="AD144" s="5" t="s">
        <v>2105</v>
      </c>
      <c r="AE144" s="5" t="s">
        <v>2105</v>
      </c>
    </row>
    <row r="145" spans="1:31" x14ac:dyDescent="0.2">
      <c r="A145" s="1">
        <v>144735</v>
      </c>
      <c r="B145">
        <v>558.50402999999994</v>
      </c>
      <c r="C145">
        <v>486.88345299999997</v>
      </c>
      <c r="D145" s="18" t="s">
        <v>1828</v>
      </c>
      <c r="E145" s="13" t="s">
        <v>1829</v>
      </c>
      <c r="F145" s="13" t="s">
        <v>1829</v>
      </c>
      <c r="G145" s="16" t="s">
        <v>1828</v>
      </c>
      <c r="H145" s="18" t="s">
        <v>2105</v>
      </c>
      <c r="I145" s="21" t="s">
        <v>2105</v>
      </c>
      <c r="J145" s="15" t="s">
        <v>2105</v>
      </c>
      <c r="K145" s="43" t="s">
        <v>32</v>
      </c>
      <c r="L145" s="40" t="str">
        <f>IF(Table2[[#This Row],[CF_superclass_score]]&gt;0.45,Table2[[#This Row],[CF_superclass]],"NA")</f>
        <v>NA</v>
      </c>
      <c r="M145" s="16" t="str">
        <f>IF(Table2[[#This Row],[GNPS (NAP) Superclass (&gt;0.45)]]="NA",Table2[[#This Row],[Superclass]],Table2[[#This Row],[GNPS (NAP) Superclass (&gt;0.45)]])</f>
        <v>Lipids and lipid-like molecules</v>
      </c>
      <c r="N145">
        <v>25</v>
      </c>
      <c r="O145">
        <v>86</v>
      </c>
      <c r="P145" t="s">
        <v>5</v>
      </c>
      <c r="Q145" s="2">
        <v>0.5</v>
      </c>
      <c r="R145" t="s">
        <v>17</v>
      </c>
      <c r="S145" s="2">
        <v>0.140496233171862</v>
      </c>
      <c r="T145" t="s">
        <v>24</v>
      </c>
      <c r="U145" s="2">
        <v>6.7412457362114098E-2</v>
      </c>
      <c r="W145" s="2">
        <v>8.9744318800954903E-2</v>
      </c>
      <c r="X145" t="str">
        <f>IF(Table2[[#This Row],[CF_class_score]]&gt;0.5,Table2[[#This Row],[CF_class]],Table2[[#This Row],[CF_superclass]])</f>
        <v>Organoheterocyclic compounds</v>
      </c>
      <c r="Y145" s="5" t="s">
        <v>1892</v>
      </c>
      <c r="Z145" s="5" t="s">
        <v>1845</v>
      </c>
      <c r="AA145" s="5" t="s">
        <v>1893</v>
      </c>
      <c r="AB145" s="5"/>
      <c r="AC145" s="5" t="s">
        <v>1893</v>
      </c>
      <c r="AD145" s="5" t="s">
        <v>1866</v>
      </c>
      <c r="AE145" s="5" t="s">
        <v>15</v>
      </c>
    </row>
    <row r="146" spans="1:31" x14ac:dyDescent="0.2">
      <c r="A146" s="1">
        <v>146668</v>
      </c>
      <c r="B146">
        <v>590.16998000000001</v>
      </c>
      <c r="C146">
        <v>512.60980199999995</v>
      </c>
      <c r="D146" s="18" t="s">
        <v>1828</v>
      </c>
      <c r="E146" s="13" t="s">
        <v>1829</v>
      </c>
      <c r="F146" s="13" t="s">
        <v>1829</v>
      </c>
      <c r="G146" s="16" t="s">
        <v>1828</v>
      </c>
      <c r="H146" s="18" t="s">
        <v>2105</v>
      </c>
      <c r="I146" s="21" t="s">
        <v>2105</v>
      </c>
      <c r="J146" s="15" t="s">
        <v>2105</v>
      </c>
      <c r="K146" s="43" t="s">
        <v>32</v>
      </c>
      <c r="L146" s="40" t="str">
        <f>IF(Table2[[#This Row],[CF_superclass_score]]&gt;0.45,Table2[[#This Row],[CF_superclass]],"NA")</f>
        <v>NA</v>
      </c>
      <c r="M146" s="16" t="str">
        <f>IF(Table2[[#This Row],[GNPS (NAP) Superclass (&gt;0.45)]]="NA",Table2[[#This Row],[Superclass]],Table2[[#This Row],[GNPS (NAP) Superclass (&gt;0.45)]])</f>
        <v>Organic acids and derivatives</v>
      </c>
      <c r="N146">
        <v>21</v>
      </c>
      <c r="O146">
        <v>86</v>
      </c>
      <c r="P146" t="s">
        <v>5</v>
      </c>
      <c r="Q146" s="2">
        <v>0.5</v>
      </c>
      <c r="R146" t="s">
        <v>17</v>
      </c>
      <c r="S146" s="2">
        <v>0.140496233171862</v>
      </c>
      <c r="T146" t="s">
        <v>24</v>
      </c>
      <c r="U146" s="2">
        <v>6.7412457362114098E-2</v>
      </c>
      <c r="W146" s="2">
        <v>8.9744318800954903E-2</v>
      </c>
      <c r="X146" t="str">
        <f>IF(Table2[[#This Row],[CF_class_score]]&gt;0.5,Table2[[#This Row],[CF_class]],Table2[[#This Row],[CF_superclass]])</f>
        <v>Organoheterocyclic compounds</v>
      </c>
      <c r="Y146" s="5" t="s">
        <v>1934</v>
      </c>
      <c r="Z146" s="5" t="s">
        <v>1845</v>
      </c>
      <c r="AA146" s="5" t="s">
        <v>1935</v>
      </c>
      <c r="AB146" s="5" t="s">
        <v>1850</v>
      </c>
      <c r="AC146" s="5" t="s">
        <v>32</v>
      </c>
      <c r="AD146" s="5" t="s">
        <v>26</v>
      </c>
      <c r="AE146" s="5" t="s">
        <v>18</v>
      </c>
    </row>
    <row r="147" spans="1:31" x14ac:dyDescent="0.2">
      <c r="A147" s="1">
        <v>12964</v>
      </c>
      <c r="B147">
        <v>197.10699</v>
      </c>
      <c r="C147">
        <v>138.07934599999999</v>
      </c>
      <c r="D147" s="18" t="s">
        <v>1828</v>
      </c>
      <c r="E147" s="13" t="s">
        <v>1829</v>
      </c>
      <c r="F147" s="13" t="s">
        <v>1829</v>
      </c>
      <c r="G147" s="16" t="s">
        <v>1828</v>
      </c>
      <c r="H147" s="18" t="s">
        <v>2105</v>
      </c>
      <c r="I147" s="21" t="s">
        <v>2105</v>
      </c>
      <c r="J147" s="16" t="s">
        <v>2105</v>
      </c>
      <c r="K147" s="44" t="s">
        <v>21</v>
      </c>
      <c r="L147" s="40" t="str">
        <f>IF(Table2[[#This Row],[CF_superclass_score]]&gt;0.45,Table2[[#This Row],[CF_superclass]],"NA")</f>
        <v>Lipids and lipid-like molecules</v>
      </c>
      <c r="M147" s="16" t="str">
        <f>IF(Table2[[#This Row],[GNPS (NAP) Superclass (&gt;0.45)]]="NA",Table2[[#This Row],[Superclass]],Table2[[#This Row],[GNPS (NAP) Superclass (&gt;0.45)]])</f>
        <v>Lipids and lipid-like molecules</v>
      </c>
      <c r="N147">
        <v>8</v>
      </c>
      <c r="O147">
        <v>100</v>
      </c>
      <c r="P147" t="s">
        <v>5</v>
      </c>
      <c r="Q147" s="2">
        <v>0.83695652173913004</v>
      </c>
      <c r="R147" t="s">
        <v>15</v>
      </c>
      <c r="S147" s="2">
        <v>0.46857878804389003</v>
      </c>
      <c r="T147" t="s">
        <v>21</v>
      </c>
      <c r="U147" s="2">
        <v>0.398930703164112</v>
      </c>
      <c r="V147" t="s">
        <v>29</v>
      </c>
      <c r="W147" s="2">
        <v>0.28126769302398602</v>
      </c>
      <c r="X147" t="str">
        <f>IF(Table2[[#This Row],[CF_class_score]]&gt;0.5,Table2[[#This Row],[CF_class]],Table2[[#This Row],[CF_superclass]])</f>
        <v>Lipids and lipid-like molecules</v>
      </c>
      <c r="Y147" s="5" t="s">
        <v>1968</v>
      </c>
      <c r="Z147" s="5" t="s">
        <v>1880</v>
      </c>
      <c r="AA147" s="5" t="s">
        <v>1877</v>
      </c>
      <c r="AB147" s="5"/>
      <c r="AC147" s="5"/>
      <c r="AD147" s="5" t="s">
        <v>1877</v>
      </c>
      <c r="AE147" s="5" t="s">
        <v>1878</v>
      </c>
    </row>
    <row r="148" spans="1:31" x14ac:dyDescent="0.2">
      <c r="A148" s="1">
        <v>14195</v>
      </c>
      <c r="B148">
        <v>199.14</v>
      </c>
      <c r="C148">
        <v>139.52044699999999</v>
      </c>
      <c r="D148" s="18" t="s">
        <v>1828</v>
      </c>
      <c r="E148" s="13" t="s">
        <v>1829</v>
      </c>
      <c r="F148" s="13" t="s">
        <v>1829</v>
      </c>
      <c r="G148" s="16" t="s">
        <v>1828</v>
      </c>
      <c r="H148" s="18" t="s">
        <v>2105</v>
      </c>
      <c r="I148" s="21" t="s">
        <v>2105</v>
      </c>
      <c r="J148" s="16" t="s">
        <v>2105</v>
      </c>
      <c r="K148" s="44" t="s">
        <v>21</v>
      </c>
      <c r="L148" s="40" t="str">
        <f>IF(Table2[[#This Row],[CF_superclass_score]]&gt;0.45,Table2[[#This Row],[CF_superclass]],"NA")</f>
        <v>Lipids and lipid-like molecules</v>
      </c>
      <c r="M148" s="16" t="str">
        <f>IF(Table2[[#This Row],[GNPS (NAP) Superclass (&gt;0.45)]]="NA",Table2[[#This Row],[Superclass]],Table2[[#This Row],[GNPS (NAP) Superclass (&gt;0.45)]])</f>
        <v>Lipids and lipid-like molecules</v>
      </c>
      <c r="N148">
        <v>80</v>
      </c>
      <c r="O148">
        <v>100</v>
      </c>
      <c r="P148" t="s">
        <v>5</v>
      </c>
      <c r="Q148" s="2">
        <v>0.83695652173913004</v>
      </c>
      <c r="R148" t="s">
        <v>15</v>
      </c>
      <c r="S148" s="2">
        <v>0.46857878804389003</v>
      </c>
      <c r="T148" t="s">
        <v>21</v>
      </c>
      <c r="U148" s="2">
        <v>0.398930703164112</v>
      </c>
      <c r="V148" t="s">
        <v>29</v>
      </c>
      <c r="W148" s="2">
        <v>0.28126769302398602</v>
      </c>
      <c r="X148" t="str">
        <f>IF(Table2[[#This Row],[CF_class_score]]&gt;0.5,Table2[[#This Row],[CF_class]],Table2[[#This Row],[CF_superclass]])</f>
        <v>Lipids and lipid-like molecules</v>
      </c>
      <c r="Y148" s="5" t="s">
        <v>2086</v>
      </c>
      <c r="Z148" s="5" t="s">
        <v>1845</v>
      </c>
      <c r="AA148" s="5" t="s">
        <v>1873</v>
      </c>
      <c r="AB148" s="5"/>
      <c r="AC148" s="5"/>
      <c r="AD148" s="5" t="s">
        <v>1873</v>
      </c>
      <c r="AE148" s="5" t="s">
        <v>17</v>
      </c>
    </row>
    <row r="149" spans="1:31" x14ac:dyDescent="0.2">
      <c r="A149" s="1">
        <v>14219</v>
      </c>
      <c r="B149">
        <v>199.12700000000001</v>
      </c>
      <c r="C149">
        <v>125.968193</v>
      </c>
      <c r="D149" s="18" t="s">
        <v>1828</v>
      </c>
      <c r="E149" s="13" t="s">
        <v>1829</v>
      </c>
      <c r="F149" s="13" t="s">
        <v>1829</v>
      </c>
      <c r="G149" s="16" t="s">
        <v>1828</v>
      </c>
      <c r="H149" s="18" t="s">
        <v>2105</v>
      </c>
      <c r="I149" s="21" t="s">
        <v>2105</v>
      </c>
      <c r="J149" s="16" t="s">
        <v>2105</v>
      </c>
      <c r="K149" s="44" t="s">
        <v>21</v>
      </c>
      <c r="L149" s="40" t="str">
        <f>IF(Table2[[#This Row],[CF_superclass_score]]&gt;0.45,Table2[[#This Row],[CF_superclass]],"NA")</f>
        <v>Lipids and lipid-like molecules</v>
      </c>
      <c r="M149" s="16" t="str">
        <f>IF(Table2[[#This Row],[GNPS (NAP) Superclass (&gt;0.45)]]="NA",Table2[[#This Row],[Superclass]],Table2[[#This Row],[GNPS (NAP) Superclass (&gt;0.45)]])</f>
        <v>Lipids and lipid-like molecules</v>
      </c>
      <c r="N149">
        <v>80</v>
      </c>
      <c r="O149">
        <v>100</v>
      </c>
      <c r="P149" t="s">
        <v>5</v>
      </c>
      <c r="Q149" s="2">
        <v>0.83695652173913004</v>
      </c>
      <c r="R149" t="s">
        <v>15</v>
      </c>
      <c r="S149" s="2">
        <v>0.46857878804389003</v>
      </c>
      <c r="T149" t="s">
        <v>21</v>
      </c>
      <c r="U149" s="2">
        <v>0.398930703164112</v>
      </c>
      <c r="V149" t="s">
        <v>29</v>
      </c>
      <c r="W149" s="2">
        <v>0.28126769302398602</v>
      </c>
      <c r="X149" t="str">
        <f>IF(Table2[[#This Row],[CF_class_score]]&gt;0.5,Table2[[#This Row],[CF_class]],Table2[[#This Row],[CF_superclass]])</f>
        <v>Lipids and lipid-like molecules</v>
      </c>
      <c r="Y149" s="5" t="s">
        <v>2067</v>
      </c>
      <c r="Z149" s="5" t="s">
        <v>1845</v>
      </c>
      <c r="AA149" s="5" t="s">
        <v>16</v>
      </c>
      <c r="AB149" s="5"/>
      <c r="AC149" s="5"/>
      <c r="AD149" s="5"/>
      <c r="AE149" s="5" t="s">
        <v>16</v>
      </c>
    </row>
    <row r="150" spans="1:31" x14ac:dyDescent="0.2">
      <c r="A150" s="1">
        <v>14221</v>
      </c>
      <c r="B150">
        <v>199.14400000000001</v>
      </c>
      <c r="C150">
        <v>883.38934300000005</v>
      </c>
      <c r="D150" s="18" t="s">
        <v>1828</v>
      </c>
      <c r="E150" s="13" t="s">
        <v>1829</v>
      </c>
      <c r="F150" s="13" t="s">
        <v>1829</v>
      </c>
      <c r="G150" s="16" t="s">
        <v>1828</v>
      </c>
      <c r="H150" s="18" t="s">
        <v>2105</v>
      </c>
      <c r="I150" s="21" t="s">
        <v>2105</v>
      </c>
      <c r="J150" s="16" t="s">
        <v>2105</v>
      </c>
      <c r="K150" s="44" t="s">
        <v>21</v>
      </c>
      <c r="L150" s="40" t="str">
        <f>IF(Table2[[#This Row],[CF_superclass_score]]&gt;0.45,Table2[[#This Row],[CF_superclass]],"NA")</f>
        <v>Lipids and lipid-like molecules</v>
      </c>
      <c r="M150" s="16" t="str">
        <f>IF(Table2[[#This Row],[GNPS (NAP) Superclass (&gt;0.45)]]="NA",Table2[[#This Row],[Superclass]],Table2[[#This Row],[GNPS (NAP) Superclass (&gt;0.45)]])</f>
        <v>Lipids and lipid-like molecules</v>
      </c>
      <c r="N150">
        <v>1</v>
      </c>
      <c r="O150">
        <v>100</v>
      </c>
      <c r="P150" t="s">
        <v>5</v>
      </c>
      <c r="Q150" s="2">
        <v>0.83695652173913004</v>
      </c>
      <c r="R150" t="s">
        <v>15</v>
      </c>
      <c r="S150" s="2">
        <v>0.46857878804389003</v>
      </c>
      <c r="T150" t="s">
        <v>21</v>
      </c>
      <c r="U150" s="2">
        <v>0.398930703164112</v>
      </c>
      <c r="V150" t="s">
        <v>29</v>
      </c>
      <c r="W150" s="2">
        <v>0.28126769302398602</v>
      </c>
      <c r="X150" t="str">
        <f>IF(Table2[[#This Row],[CF_class_score]]&gt;0.5,Table2[[#This Row],[CF_class]],Table2[[#This Row],[CF_superclass]])</f>
        <v>Lipids and lipid-like molecules</v>
      </c>
      <c r="Y150" s="5" t="s">
        <v>1879</v>
      </c>
      <c r="Z150" s="5" t="s">
        <v>1845</v>
      </c>
      <c r="AA150" s="5" t="s">
        <v>1860</v>
      </c>
      <c r="AB150" s="5" t="s">
        <v>1860</v>
      </c>
      <c r="AC150" s="5" t="s">
        <v>32</v>
      </c>
      <c r="AD150" s="5" t="s">
        <v>26</v>
      </c>
      <c r="AE150" s="5" t="s">
        <v>18</v>
      </c>
    </row>
    <row r="151" spans="1:31" x14ac:dyDescent="0.2">
      <c r="A151" s="1">
        <v>14230</v>
      </c>
      <c r="B151">
        <v>199.166</v>
      </c>
      <c r="C151">
        <v>351.33151199999998</v>
      </c>
      <c r="D151" s="18" t="s">
        <v>1828</v>
      </c>
      <c r="E151" s="13" t="s">
        <v>1829</v>
      </c>
      <c r="F151" s="13" t="s">
        <v>1829</v>
      </c>
      <c r="G151" s="16" t="s">
        <v>1828</v>
      </c>
      <c r="H151" s="18" t="s">
        <v>2105</v>
      </c>
      <c r="I151" s="21" t="s">
        <v>2105</v>
      </c>
      <c r="J151" s="16" t="s">
        <v>2105</v>
      </c>
      <c r="K151" s="44" t="s">
        <v>21</v>
      </c>
      <c r="L151" s="40" t="str">
        <f>IF(Table2[[#This Row],[CF_superclass_score]]&gt;0.45,Table2[[#This Row],[CF_superclass]],"NA")</f>
        <v>Lipids and lipid-like molecules</v>
      </c>
      <c r="M151" s="16" t="str">
        <f>IF(Table2[[#This Row],[GNPS (NAP) Superclass (&gt;0.45)]]="NA",Table2[[#This Row],[Superclass]],Table2[[#This Row],[GNPS (NAP) Superclass (&gt;0.45)]])</f>
        <v>Lipids and lipid-like molecules</v>
      </c>
      <c r="N151">
        <v>80</v>
      </c>
      <c r="O151">
        <v>100</v>
      </c>
      <c r="P151" t="s">
        <v>5</v>
      </c>
      <c r="Q151" s="2">
        <v>0.83695652173913004</v>
      </c>
      <c r="R151" t="s">
        <v>15</v>
      </c>
      <c r="S151" s="2">
        <v>0.46857878804389003</v>
      </c>
      <c r="T151" t="s">
        <v>21</v>
      </c>
      <c r="U151" s="2">
        <v>0.398930703164112</v>
      </c>
      <c r="V151" t="s">
        <v>29</v>
      </c>
      <c r="W151" s="2">
        <v>0.28126769302398602</v>
      </c>
      <c r="X151" t="str">
        <f>IF(Table2[[#This Row],[CF_class_score]]&gt;0.5,Table2[[#This Row],[CF_class]],Table2[[#This Row],[CF_superclass]])</f>
        <v>Lipids and lipid-like molecules</v>
      </c>
      <c r="Y151" s="5" t="s">
        <v>1881</v>
      </c>
      <c r="Z151" s="5" t="s">
        <v>1845</v>
      </c>
      <c r="AA151" s="5" t="s">
        <v>1872</v>
      </c>
      <c r="AB151" s="5"/>
      <c r="AC151" s="5" t="s">
        <v>1872</v>
      </c>
      <c r="AD151" s="5" t="s">
        <v>1873</v>
      </c>
      <c r="AE151" s="5" t="s">
        <v>17</v>
      </c>
    </row>
    <row r="152" spans="1:31" x14ac:dyDescent="0.2">
      <c r="A152" s="1">
        <v>14232</v>
      </c>
      <c r="B152">
        <v>199.16</v>
      </c>
      <c r="C152">
        <v>375.251801</v>
      </c>
      <c r="D152" s="18" t="s">
        <v>1828</v>
      </c>
      <c r="E152" s="13" t="s">
        <v>1829</v>
      </c>
      <c r="F152" s="13" t="s">
        <v>1829</v>
      </c>
      <c r="G152" s="16" t="s">
        <v>1828</v>
      </c>
      <c r="H152" s="18" t="s">
        <v>2105</v>
      </c>
      <c r="I152" s="21" t="s">
        <v>2105</v>
      </c>
      <c r="J152" s="16" t="s">
        <v>2105</v>
      </c>
      <c r="K152" s="44" t="s">
        <v>21</v>
      </c>
      <c r="L152" s="40" t="str">
        <f>IF(Table2[[#This Row],[CF_superclass_score]]&gt;0.45,Table2[[#This Row],[CF_superclass]],"NA")</f>
        <v>Lipids and lipid-like molecules</v>
      </c>
      <c r="M152" s="16" t="str">
        <f>IF(Table2[[#This Row],[GNPS (NAP) Superclass (&gt;0.45)]]="NA",Table2[[#This Row],[Superclass]],Table2[[#This Row],[GNPS (NAP) Superclass (&gt;0.45)]])</f>
        <v>Lipids and lipid-like molecules</v>
      </c>
      <c r="N152">
        <v>18</v>
      </c>
      <c r="O152">
        <v>100</v>
      </c>
      <c r="P152" t="s">
        <v>5</v>
      </c>
      <c r="Q152" s="2">
        <v>0.83695652173913004</v>
      </c>
      <c r="R152" t="s">
        <v>15</v>
      </c>
      <c r="S152" s="2">
        <v>0.46857878804389003</v>
      </c>
      <c r="T152" t="s">
        <v>21</v>
      </c>
      <c r="U152" s="2">
        <v>0.398930703164112</v>
      </c>
      <c r="V152" t="s">
        <v>29</v>
      </c>
      <c r="W152" s="2">
        <v>0.28126769302398602</v>
      </c>
      <c r="X152" t="str">
        <f>IF(Table2[[#This Row],[CF_class_score]]&gt;0.5,Table2[[#This Row],[CF_class]],Table2[[#This Row],[CF_superclass]])</f>
        <v>Lipids and lipid-like molecules</v>
      </c>
      <c r="Y152" s="5" t="s">
        <v>1965</v>
      </c>
      <c r="Z152" s="5" t="s">
        <v>1845</v>
      </c>
      <c r="AA152" s="5" t="s">
        <v>1986</v>
      </c>
      <c r="AB152" s="5"/>
      <c r="AC152" s="5"/>
      <c r="AD152" s="5" t="s">
        <v>1986</v>
      </c>
      <c r="AE152" s="5" t="s">
        <v>18</v>
      </c>
    </row>
    <row r="153" spans="1:31" x14ac:dyDescent="0.2">
      <c r="A153" s="1">
        <v>14241</v>
      </c>
      <c r="B153">
        <v>199.131</v>
      </c>
      <c r="C153">
        <v>725.65704300000004</v>
      </c>
      <c r="D153" s="18" t="s">
        <v>1828</v>
      </c>
      <c r="E153" s="13" t="s">
        <v>1829</v>
      </c>
      <c r="F153" s="13" t="s">
        <v>1829</v>
      </c>
      <c r="G153" s="16" t="s">
        <v>1828</v>
      </c>
      <c r="H153" s="18" t="s">
        <v>2105</v>
      </c>
      <c r="I153" s="21" t="s">
        <v>2105</v>
      </c>
      <c r="J153" s="16" t="s">
        <v>2105</v>
      </c>
      <c r="K153" s="44" t="s">
        <v>21</v>
      </c>
      <c r="L153" s="40" t="str">
        <f>IF(Table2[[#This Row],[CF_superclass_score]]&gt;0.45,Table2[[#This Row],[CF_superclass]],"NA")</f>
        <v>Lipids and lipid-like molecules</v>
      </c>
      <c r="M153" s="16" t="str">
        <f>IF(Table2[[#This Row],[GNPS (NAP) Superclass (&gt;0.45)]]="NA",Table2[[#This Row],[Superclass]],Table2[[#This Row],[GNPS (NAP) Superclass (&gt;0.45)]])</f>
        <v>Lipids and lipid-like molecules</v>
      </c>
      <c r="N153">
        <v>41</v>
      </c>
      <c r="O153">
        <v>100</v>
      </c>
      <c r="P153" t="s">
        <v>5</v>
      </c>
      <c r="Q153" s="2">
        <v>0.83695652173913004</v>
      </c>
      <c r="R153" t="s">
        <v>15</v>
      </c>
      <c r="S153" s="2">
        <v>0.46857878804389003</v>
      </c>
      <c r="T153" t="s">
        <v>21</v>
      </c>
      <c r="U153" s="2">
        <v>0.398930703164112</v>
      </c>
      <c r="V153" t="s">
        <v>29</v>
      </c>
      <c r="W153" s="2">
        <v>0.28126769302398602</v>
      </c>
      <c r="X153" t="str">
        <f>IF(Table2[[#This Row],[CF_class_score]]&gt;0.5,Table2[[#This Row],[CF_class]],Table2[[#This Row],[CF_superclass]])</f>
        <v>Lipids and lipid-like molecules</v>
      </c>
      <c r="Y153" s="5" t="s">
        <v>1969</v>
      </c>
      <c r="Z153" s="5" t="s">
        <v>1845</v>
      </c>
      <c r="AA153" s="5" t="s">
        <v>1970</v>
      </c>
      <c r="AB153" s="5"/>
      <c r="AC153" s="5"/>
      <c r="AD153" s="5" t="s">
        <v>1970</v>
      </c>
      <c r="AE153" s="5" t="s">
        <v>1917</v>
      </c>
    </row>
    <row r="154" spans="1:31" x14ac:dyDescent="0.2">
      <c r="A154" s="1">
        <v>14242</v>
      </c>
      <c r="B154">
        <v>199.15601000000001</v>
      </c>
      <c r="C154">
        <v>518.57019000000003</v>
      </c>
      <c r="D154" s="18" t="s">
        <v>1828</v>
      </c>
      <c r="E154" s="13" t="s">
        <v>1829</v>
      </c>
      <c r="F154" s="13" t="s">
        <v>1829</v>
      </c>
      <c r="G154" s="16" t="s">
        <v>1828</v>
      </c>
      <c r="H154" s="18" t="s">
        <v>2105</v>
      </c>
      <c r="I154" s="21" t="s">
        <v>2105</v>
      </c>
      <c r="J154" s="16" t="s">
        <v>2105</v>
      </c>
      <c r="K154" s="44" t="s">
        <v>21</v>
      </c>
      <c r="L154" s="40" t="str">
        <f>IF(Table2[[#This Row],[CF_superclass_score]]&gt;0.45,Table2[[#This Row],[CF_superclass]],"NA")</f>
        <v>Lipids and lipid-like molecules</v>
      </c>
      <c r="M154" s="16" t="str">
        <f>IF(Table2[[#This Row],[GNPS (NAP) Superclass (&gt;0.45)]]="NA",Table2[[#This Row],[Superclass]],Table2[[#This Row],[GNPS (NAP) Superclass (&gt;0.45)]])</f>
        <v>Lipids and lipid-like molecules</v>
      </c>
      <c r="N154">
        <v>25</v>
      </c>
      <c r="O154">
        <v>100</v>
      </c>
      <c r="P154" t="s">
        <v>5</v>
      </c>
      <c r="Q154" s="2">
        <v>0.83695652173913004</v>
      </c>
      <c r="R154" t="s">
        <v>15</v>
      </c>
      <c r="S154" s="2">
        <v>0.46857878804389003</v>
      </c>
      <c r="T154" t="s">
        <v>21</v>
      </c>
      <c r="U154" s="2">
        <v>0.398930703164112</v>
      </c>
      <c r="V154" t="s">
        <v>29</v>
      </c>
      <c r="W154" s="2">
        <v>0.28126769302398602</v>
      </c>
      <c r="X154" t="str">
        <f>IF(Table2[[#This Row],[CF_class_score]]&gt;0.5,Table2[[#This Row],[CF_class]],Table2[[#This Row],[CF_superclass]])</f>
        <v>Lipids and lipid-like molecules</v>
      </c>
      <c r="Y154" s="5" t="s">
        <v>2042</v>
      </c>
      <c r="Z154" s="5" t="s">
        <v>1845</v>
      </c>
      <c r="AA154" s="5" t="s">
        <v>1873</v>
      </c>
      <c r="AB154" s="5"/>
      <c r="AC154" s="5"/>
      <c r="AD154" s="5" t="s">
        <v>1873</v>
      </c>
      <c r="AE154" s="5" t="s">
        <v>17</v>
      </c>
    </row>
    <row r="155" spans="1:31" x14ac:dyDescent="0.2">
      <c r="A155" s="1">
        <v>14243</v>
      </c>
      <c r="B155">
        <v>199.16399999999999</v>
      </c>
      <c r="C155">
        <v>441.61828600000001</v>
      </c>
      <c r="D155" s="18" t="s">
        <v>1828</v>
      </c>
      <c r="E155" s="13" t="s">
        <v>1829</v>
      </c>
      <c r="F155" s="13" t="s">
        <v>1829</v>
      </c>
      <c r="G155" s="16" t="s">
        <v>1828</v>
      </c>
      <c r="H155" s="18" t="s">
        <v>2105</v>
      </c>
      <c r="I155" s="21" t="s">
        <v>2105</v>
      </c>
      <c r="J155" s="16" t="s">
        <v>2105</v>
      </c>
      <c r="K155" s="44" t="s">
        <v>21</v>
      </c>
      <c r="L155" s="40" t="str">
        <f>IF(Table2[[#This Row],[CF_superclass_score]]&gt;0.45,Table2[[#This Row],[CF_superclass]],"NA")</f>
        <v>Lipids and lipid-like molecules</v>
      </c>
      <c r="M155" s="16" t="str">
        <f>IF(Table2[[#This Row],[GNPS (NAP) Superclass (&gt;0.45)]]="NA",Table2[[#This Row],[Superclass]],Table2[[#This Row],[GNPS (NAP) Superclass (&gt;0.45)]])</f>
        <v>Lipids and lipid-like molecules</v>
      </c>
      <c r="N155">
        <v>34</v>
      </c>
      <c r="O155">
        <v>100</v>
      </c>
      <c r="P155" t="s">
        <v>5</v>
      </c>
      <c r="Q155" s="2">
        <v>0.83695652173913004</v>
      </c>
      <c r="R155" t="s">
        <v>15</v>
      </c>
      <c r="S155" s="2">
        <v>0.46857878804389003</v>
      </c>
      <c r="T155" t="s">
        <v>21</v>
      </c>
      <c r="U155" s="2">
        <v>0.398930703164112</v>
      </c>
      <c r="V155" t="s">
        <v>29</v>
      </c>
      <c r="W155" s="2">
        <v>0.28126769302398602</v>
      </c>
      <c r="X155" t="str">
        <f>IF(Table2[[#This Row],[CF_class_score]]&gt;0.5,Table2[[#This Row],[CF_class]],Table2[[#This Row],[CF_superclass]])</f>
        <v>Lipids and lipid-like molecules</v>
      </c>
      <c r="Y155" s="5" t="s">
        <v>1907</v>
      </c>
      <c r="Z155" s="5" t="s">
        <v>1845</v>
      </c>
      <c r="AA155" s="5" t="s">
        <v>1908</v>
      </c>
      <c r="AB155" s="5"/>
      <c r="AC155" s="5"/>
      <c r="AD155" s="5" t="s">
        <v>1908</v>
      </c>
      <c r="AE155" s="5" t="s">
        <v>17</v>
      </c>
    </row>
    <row r="156" spans="1:31" x14ac:dyDescent="0.2">
      <c r="A156" s="1">
        <v>14245</v>
      </c>
      <c r="B156">
        <v>199.16800000000001</v>
      </c>
      <c r="C156">
        <v>518.25585899999999</v>
      </c>
      <c r="D156" s="18" t="s">
        <v>1828</v>
      </c>
      <c r="E156" s="13" t="s">
        <v>1829</v>
      </c>
      <c r="F156" s="13" t="s">
        <v>1829</v>
      </c>
      <c r="G156" s="16" t="s">
        <v>1828</v>
      </c>
      <c r="H156" s="18" t="s">
        <v>2105</v>
      </c>
      <c r="I156" s="21" t="s">
        <v>2105</v>
      </c>
      <c r="J156" s="16" t="s">
        <v>2105</v>
      </c>
      <c r="K156" s="44" t="s">
        <v>21</v>
      </c>
      <c r="L156" s="40" t="str">
        <f>IF(Table2[[#This Row],[CF_superclass_score]]&gt;0.45,Table2[[#This Row],[CF_superclass]],"NA")</f>
        <v>Lipids and lipid-like molecules</v>
      </c>
      <c r="M156" s="16" t="str">
        <f>IF(Table2[[#This Row],[GNPS (NAP) Superclass (&gt;0.45)]]="NA",Table2[[#This Row],[Superclass]],Table2[[#This Row],[GNPS (NAP) Superclass (&gt;0.45)]])</f>
        <v>Lipids and lipid-like molecules</v>
      </c>
      <c r="N156">
        <v>57</v>
      </c>
      <c r="O156">
        <v>100</v>
      </c>
      <c r="P156" t="s">
        <v>5</v>
      </c>
      <c r="Q156" s="2">
        <v>0.83695652173913004</v>
      </c>
      <c r="R156" t="s">
        <v>15</v>
      </c>
      <c r="S156" s="2">
        <v>0.46857878804389003</v>
      </c>
      <c r="T156" t="s">
        <v>21</v>
      </c>
      <c r="U156" s="2">
        <v>0.398930703164112</v>
      </c>
      <c r="V156" t="s">
        <v>29</v>
      </c>
      <c r="W156" s="2">
        <v>0.28126769302398602</v>
      </c>
      <c r="X156" t="str">
        <f>IF(Table2[[#This Row],[CF_class_score]]&gt;0.5,Table2[[#This Row],[CF_class]],Table2[[#This Row],[CF_superclass]])</f>
        <v>Lipids and lipid-like molecules</v>
      </c>
      <c r="Y156" s="5" t="s">
        <v>2014</v>
      </c>
      <c r="Z156" s="5" t="s">
        <v>1845</v>
      </c>
      <c r="AA156" s="5" t="s">
        <v>1873</v>
      </c>
      <c r="AB156" s="5"/>
      <c r="AC156" s="5"/>
      <c r="AD156" s="5" t="s">
        <v>1873</v>
      </c>
      <c r="AE156" s="5" t="s">
        <v>17</v>
      </c>
    </row>
    <row r="157" spans="1:31" x14ac:dyDescent="0.2">
      <c r="A157" s="1">
        <v>14246</v>
      </c>
      <c r="B157">
        <v>199.15401</v>
      </c>
      <c r="C157">
        <v>399.16430700000001</v>
      </c>
      <c r="D157" s="18" t="s">
        <v>1828</v>
      </c>
      <c r="E157" s="13" t="s">
        <v>1829</v>
      </c>
      <c r="F157" s="13" t="s">
        <v>1829</v>
      </c>
      <c r="G157" s="16" t="s">
        <v>1828</v>
      </c>
      <c r="H157" s="18" t="s">
        <v>2105</v>
      </c>
      <c r="I157" s="21" t="s">
        <v>2105</v>
      </c>
      <c r="J157" s="16" t="s">
        <v>2105</v>
      </c>
      <c r="K157" s="44" t="s">
        <v>21</v>
      </c>
      <c r="L157" s="40" t="str">
        <f>IF(Table2[[#This Row],[CF_superclass_score]]&gt;0.45,Table2[[#This Row],[CF_superclass]],"NA")</f>
        <v>Lipids and lipid-like molecules</v>
      </c>
      <c r="M157" s="16" t="str">
        <f>IF(Table2[[#This Row],[GNPS (NAP) Superclass (&gt;0.45)]]="NA",Table2[[#This Row],[Superclass]],Table2[[#This Row],[GNPS (NAP) Superclass (&gt;0.45)]])</f>
        <v>Lipids and lipid-like molecules</v>
      </c>
      <c r="N157">
        <v>31</v>
      </c>
      <c r="O157">
        <v>100</v>
      </c>
      <c r="P157" t="s">
        <v>5</v>
      </c>
      <c r="Q157" s="2">
        <v>0.83695652173913004</v>
      </c>
      <c r="R157" t="s">
        <v>15</v>
      </c>
      <c r="S157" s="2">
        <v>0.46857878804389003</v>
      </c>
      <c r="T157" t="s">
        <v>21</v>
      </c>
      <c r="U157" s="2">
        <v>0.398930703164112</v>
      </c>
      <c r="V157" t="s">
        <v>29</v>
      </c>
      <c r="W157" s="2">
        <v>0.28126769302398602</v>
      </c>
      <c r="X157" t="str">
        <f>IF(Table2[[#This Row],[CF_class_score]]&gt;0.5,Table2[[#This Row],[CF_class]],Table2[[#This Row],[CF_superclass]])</f>
        <v>Lipids and lipid-like molecules</v>
      </c>
      <c r="Y157" s="5" t="s">
        <v>2039</v>
      </c>
      <c r="Z157" s="5" t="s">
        <v>1845</v>
      </c>
      <c r="AA157" s="5" t="s">
        <v>1985</v>
      </c>
      <c r="AB157" s="5"/>
      <c r="AC157" s="5" t="s">
        <v>1985</v>
      </c>
      <c r="AD157" s="5" t="s">
        <v>1986</v>
      </c>
      <c r="AE157" s="5" t="s">
        <v>18</v>
      </c>
    </row>
    <row r="158" spans="1:31" x14ac:dyDescent="0.2">
      <c r="A158" s="1">
        <v>14247</v>
      </c>
      <c r="B158">
        <v>199.14</v>
      </c>
      <c r="C158">
        <v>329.836792</v>
      </c>
      <c r="D158" s="18" t="s">
        <v>1828</v>
      </c>
      <c r="E158" s="13" t="s">
        <v>1829</v>
      </c>
      <c r="F158" s="13" t="s">
        <v>1829</v>
      </c>
      <c r="G158" s="16" t="s">
        <v>1828</v>
      </c>
      <c r="H158" s="18" t="s">
        <v>2105</v>
      </c>
      <c r="I158" s="21" t="s">
        <v>2105</v>
      </c>
      <c r="J158" s="16" t="s">
        <v>2105</v>
      </c>
      <c r="K158" s="44" t="s">
        <v>21</v>
      </c>
      <c r="L158" s="40" t="str">
        <f>IF(Table2[[#This Row],[CF_superclass_score]]&gt;0.45,Table2[[#This Row],[CF_superclass]],"NA")</f>
        <v>Lipids and lipid-like molecules</v>
      </c>
      <c r="M158" s="16" t="str">
        <f>IF(Table2[[#This Row],[GNPS (NAP) Superclass (&gt;0.45)]]="NA",Table2[[#This Row],[Superclass]],Table2[[#This Row],[GNPS (NAP) Superclass (&gt;0.45)]])</f>
        <v>Lipids and lipid-like molecules</v>
      </c>
      <c r="N158">
        <v>45</v>
      </c>
      <c r="O158">
        <v>100</v>
      </c>
      <c r="P158" t="s">
        <v>5</v>
      </c>
      <c r="Q158" s="2">
        <v>0.83695652173913004</v>
      </c>
      <c r="R158" t="s">
        <v>15</v>
      </c>
      <c r="S158" s="2">
        <v>0.46857878804389003</v>
      </c>
      <c r="T158" t="s">
        <v>21</v>
      </c>
      <c r="U158" s="2">
        <v>0.398930703164112</v>
      </c>
      <c r="V158" t="s">
        <v>29</v>
      </c>
      <c r="W158" s="2">
        <v>0.28126769302398602</v>
      </c>
      <c r="X158" t="str">
        <f>IF(Table2[[#This Row],[CF_class_score]]&gt;0.5,Table2[[#This Row],[CF_class]],Table2[[#This Row],[CF_superclass]])</f>
        <v>Lipids and lipid-like molecules</v>
      </c>
      <c r="Y158" s="5" t="s">
        <v>2086</v>
      </c>
      <c r="Z158" s="5" t="s">
        <v>1845</v>
      </c>
      <c r="AA158" s="5" t="s">
        <v>1860</v>
      </c>
      <c r="AB158" s="5" t="s">
        <v>1860</v>
      </c>
      <c r="AC158" s="5" t="s">
        <v>32</v>
      </c>
      <c r="AD158" s="5" t="s">
        <v>26</v>
      </c>
      <c r="AE158" s="5" t="s">
        <v>18</v>
      </c>
    </row>
    <row r="159" spans="1:31" x14ac:dyDescent="0.2">
      <c r="A159" s="1">
        <v>14248</v>
      </c>
      <c r="B159">
        <v>199.15401</v>
      </c>
      <c r="C159">
        <v>379.14681999999999</v>
      </c>
      <c r="D159" s="18" t="s">
        <v>1828</v>
      </c>
      <c r="E159" s="13" t="s">
        <v>1829</v>
      </c>
      <c r="F159" s="13" t="s">
        <v>1829</v>
      </c>
      <c r="G159" s="16" t="s">
        <v>1828</v>
      </c>
      <c r="H159" s="18" t="s">
        <v>2105</v>
      </c>
      <c r="I159" s="21" t="s">
        <v>2105</v>
      </c>
      <c r="J159" s="16" t="s">
        <v>2105</v>
      </c>
      <c r="K159" s="44" t="s">
        <v>21</v>
      </c>
      <c r="L159" s="40" t="str">
        <f>IF(Table2[[#This Row],[CF_superclass_score]]&gt;0.45,Table2[[#This Row],[CF_superclass]],"NA")</f>
        <v>Lipids and lipid-like molecules</v>
      </c>
      <c r="M159" s="16" t="str">
        <f>IF(Table2[[#This Row],[GNPS (NAP) Superclass (&gt;0.45)]]="NA",Table2[[#This Row],[Superclass]],Table2[[#This Row],[GNPS (NAP) Superclass (&gt;0.45)]])</f>
        <v>Lipids and lipid-like molecules</v>
      </c>
      <c r="N159">
        <v>42</v>
      </c>
      <c r="O159">
        <v>100</v>
      </c>
      <c r="P159" t="s">
        <v>5</v>
      </c>
      <c r="Q159" s="2">
        <v>0.83695652173913004</v>
      </c>
      <c r="R159" t="s">
        <v>15</v>
      </c>
      <c r="S159" s="2">
        <v>0.46857878804389003</v>
      </c>
      <c r="T159" t="s">
        <v>21</v>
      </c>
      <c r="U159" s="2">
        <v>0.398930703164112</v>
      </c>
      <c r="V159" t="s">
        <v>29</v>
      </c>
      <c r="W159" s="2">
        <v>0.28126769302398602</v>
      </c>
      <c r="X159" t="str">
        <f>IF(Table2[[#This Row],[CF_class_score]]&gt;0.5,Table2[[#This Row],[CF_class]],Table2[[#This Row],[CF_superclass]])</f>
        <v>Lipids and lipid-like molecules</v>
      </c>
      <c r="Y159" s="5" t="s">
        <v>2039</v>
      </c>
      <c r="Z159" s="5" t="s">
        <v>1845</v>
      </c>
      <c r="AA159" s="5" t="s">
        <v>1985</v>
      </c>
      <c r="AB159" s="5"/>
      <c r="AC159" s="5" t="s">
        <v>1985</v>
      </c>
      <c r="AD159" s="5" t="s">
        <v>1986</v>
      </c>
      <c r="AE159" s="5" t="s">
        <v>18</v>
      </c>
    </row>
    <row r="160" spans="1:31" x14ac:dyDescent="0.2">
      <c r="A160" s="1">
        <v>14249</v>
      </c>
      <c r="B160">
        <v>199.16900999999999</v>
      </c>
      <c r="C160">
        <v>645.09234600000002</v>
      </c>
      <c r="D160" s="18" t="s">
        <v>1828</v>
      </c>
      <c r="E160" s="13" t="s">
        <v>1829</v>
      </c>
      <c r="F160" s="13" t="s">
        <v>1829</v>
      </c>
      <c r="G160" s="16" t="s">
        <v>1829</v>
      </c>
      <c r="H160" s="18" t="s">
        <v>15</v>
      </c>
      <c r="I160" s="21" t="s">
        <v>21</v>
      </c>
      <c r="J160" s="16" t="s">
        <v>21</v>
      </c>
      <c r="K160" s="21" t="str">
        <f>IF(Table2[[#This Row],[Lowest in silico match]]="NA",Table2[[#This Row],[Most specific Class (above 0.5 Score)]],Table2[[#This Row],[Lowest in silico match]])</f>
        <v>Fatty Acyls</v>
      </c>
      <c r="L160" s="40" t="str">
        <f>IF(Table2[[#This Row],[CF_superclass_score]]&gt;0.45,Table2[[#This Row],[CF_superclass]],"NA")</f>
        <v>Lipids and lipid-like molecules</v>
      </c>
      <c r="M160" s="16" t="str">
        <f>IF(Table2[[#This Row],[GNPS (NAP) Superclass (&gt;0.45)]]="NA",Table2[[#This Row],[Superclass]],Table2[[#This Row],[GNPS (NAP) Superclass (&gt;0.45)]])</f>
        <v>Lipids and lipid-like molecules</v>
      </c>
      <c r="N160">
        <v>58</v>
      </c>
      <c r="O160">
        <v>100</v>
      </c>
      <c r="P160" t="s">
        <v>5</v>
      </c>
      <c r="Q160" s="2">
        <v>0.83695652173913004</v>
      </c>
      <c r="R160" t="s">
        <v>15</v>
      </c>
      <c r="S160" s="2">
        <v>0.46857878804389003</v>
      </c>
      <c r="T160" t="s">
        <v>21</v>
      </c>
      <c r="U160" s="2">
        <v>0.398930703164112</v>
      </c>
      <c r="V160" t="s">
        <v>29</v>
      </c>
      <c r="W160" s="2">
        <v>0.28126769302398602</v>
      </c>
      <c r="X160" t="str">
        <f>IF(Table2[[#This Row],[CF_class_score]]&gt;0.5,Table2[[#This Row],[CF_class]],Table2[[#This Row],[CF_superclass]])</f>
        <v>Lipids and lipid-like molecules</v>
      </c>
      <c r="Y160" s="5" t="s">
        <v>1844</v>
      </c>
      <c r="Z160" s="5" t="s">
        <v>1845</v>
      </c>
      <c r="AA160" s="5" t="s">
        <v>21</v>
      </c>
      <c r="AB160" s="5"/>
      <c r="AC160" s="5"/>
      <c r="AD160" s="5" t="s">
        <v>21</v>
      </c>
      <c r="AE160" s="5" t="s">
        <v>15</v>
      </c>
    </row>
    <row r="161" spans="1:31" x14ac:dyDescent="0.2">
      <c r="A161" s="1">
        <v>14250</v>
      </c>
      <c r="B161">
        <v>199.12601000000001</v>
      </c>
      <c r="C161">
        <v>425.49371300000001</v>
      </c>
      <c r="D161" s="18" t="s">
        <v>1828</v>
      </c>
      <c r="E161" s="13" t="s">
        <v>1829</v>
      </c>
      <c r="F161" s="13" t="s">
        <v>1829</v>
      </c>
      <c r="G161" s="16" t="s">
        <v>1828</v>
      </c>
      <c r="H161" s="18" t="s">
        <v>2105</v>
      </c>
      <c r="I161" s="21" t="s">
        <v>2105</v>
      </c>
      <c r="J161" s="16" t="s">
        <v>2105</v>
      </c>
      <c r="K161" s="44" t="s">
        <v>21</v>
      </c>
      <c r="L161" s="40" t="str">
        <f>IF(Table2[[#This Row],[CF_superclass_score]]&gt;0.45,Table2[[#This Row],[CF_superclass]],"NA")</f>
        <v>Lipids and lipid-like molecules</v>
      </c>
      <c r="M161" s="16" t="str">
        <f>IF(Table2[[#This Row],[GNPS (NAP) Superclass (&gt;0.45)]]="NA",Table2[[#This Row],[Superclass]],Table2[[#This Row],[GNPS (NAP) Superclass (&gt;0.45)]])</f>
        <v>Lipids and lipid-like molecules</v>
      </c>
      <c r="N161">
        <v>2</v>
      </c>
      <c r="O161">
        <v>100</v>
      </c>
      <c r="P161" t="s">
        <v>5</v>
      </c>
      <c r="Q161" s="2">
        <v>0.83695652173913004</v>
      </c>
      <c r="R161" t="s">
        <v>15</v>
      </c>
      <c r="S161" s="2">
        <v>0.46857878804389003</v>
      </c>
      <c r="T161" t="s">
        <v>21</v>
      </c>
      <c r="U161" s="2">
        <v>0.398930703164112</v>
      </c>
      <c r="V161" t="s">
        <v>29</v>
      </c>
      <c r="W161" s="2">
        <v>0.28126769302398602</v>
      </c>
      <c r="X161" t="str">
        <f>IF(Table2[[#This Row],[CF_class_score]]&gt;0.5,Table2[[#This Row],[CF_class]],Table2[[#This Row],[CF_superclass]])</f>
        <v>Lipids and lipid-like molecules</v>
      </c>
      <c r="Y161" s="5" t="s">
        <v>2016</v>
      </c>
      <c r="Z161" s="5" t="s">
        <v>1845</v>
      </c>
      <c r="AA161" s="5" t="s">
        <v>17</v>
      </c>
      <c r="AB161" s="5"/>
      <c r="AC161" s="5"/>
      <c r="AD161" s="5"/>
      <c r="AE161" s="5" t="s">
        <v>17</v>
      </c>
    </row>
    <row r="162" spans="1:31" x14ac:dyDescent="0.2">
      <c r="A162" s="1">
        <v>14251</v>
      </c>
      <c r="B162">
        <v>199.15199000000001</v>
      </c>
      <c r="C162">
        <v>451.49056999999999</v>
      </c>
      <c r="D162" s="18" t="s">
        <v>1828</v>
      </c>
      <c r="E162" s="13" t="s">
        <v>1829</v>
      </c>
      <c r="F162" s="13" t="s">
        <v>1829</v>
      </c>
      <c r="G162" s="16" t="s">
        <v>1828</v>
      </c>
      <c r="H162" s="18" t="s">
        <v>2105</v>
      </c>
      <c r="I162" s="21" t="s">
        <v>2105</v>
      </c>
      <c r="J162" s="16" t="s">
        <v>2105</v>
      </c>
      <c r="K162" s="44" t="s">
        <v>21</v>
      </c>
      <c r="L162" s="40" t="str">
        <f>IF(Table2[[#This Row],[CF_superclass_score]]&gt;0.45,Table2[[#This Row],[CF_superclass]],"NA")</f>
        <v>Lipids and lipid-like molecules</v>
      </c>
      <c r="M162" s="16" t="str">
        <f>IF(Table2[[#This Row],[GNPS (NAP) Superclass (&gt;0.45)]]="NA",Table2[[#This Row],[Superclass]],Table2[[#This Row],[GNPS (NAP) Superclass (&gt;0.45)]])</f>
        <v>Lipids and lipid-like molecules</v>
      </c>
      <c r="N162">
        <v>10</v>
      </c>
      <c r="O162">
        <v>100</v>
      </c>
      <c r="P162" t="s">
        <v>5</v>
      </c>
      <c r="Q162" s="2">
        <v>0.83695652173913004</v>
      </c>
      <c r="R162" t="s">
        <v>15</v>
      </c>
      <c r="S162" s="2">
        <v>0.46857878804389003</v>
      </c>
      <c r="T162" t="s">
        <v>21</v>
      </c>
      <c r="U162" s="2">
        <v>0.398930703164112</v>
      </c>
      <c r="V162" t="s">
        <v>29</v>
      </c>
      <c r="W162" s="2">
        <v>0.28126769302398602</v>
      </c>
      <c r="X162" t="str">
        <f>IF(Table2[[#This Row],[CF_class_score]]&gt;0.5,Table2[[#This Row],[CF_class]],Table2[[#This Row],[CF_superclass]])</f>
        <v>Lipids and lipid-like molecules</v>
      </c>
      <c r="Y162" s="5" t="s">
        <v>1916</v>
      </c>
      <c r="Z162" s="5" t="s">
        <v>1845</v>
      </c>
      <c r="AA162" s="5" t="s">
        <v>1917</v>
      </c>
      <c r="AB162" s="5"/>
      <c r="AC162" s="5"/>
      <c r="AD162" s="5"/>
      <c r="AE162" s="5" t="s">
        <v>1917</v>
      </c>
    </row>
    <row r="163" spans="1:31" x14ac:dyDescent="0.2">
      <c r="A163" s="1">
        <v>14252</v>
      </c>
      <c r="B163">
        <v>199.14798999999999</v>
      </c>
      <c r="C163">
        <v>503.68954500000001</v>
      </c>
      <c r="D163" s="18" t="s">
        <v>1828</v>
      </c>
      <c r="E163" s="13" t="s">
        <v>1829</v>
      </c>
      <c r="F163" s="13" t="s">
        <v>1829</v>
      </c>
      <c r="G163" s="16" t="s">
        <v>1828</v>
      </c>
      <c r="H163" s="18" t="s">
        <v>2105</v>
      </c>
      <c r="I163" s="21" t="s">
        <v>2105</v>
      </c>
      <c r="J163" s="16" t="s">
        <v>2105</v>
      </c>
      <c r="K163" s="44" t="s">
        <v>21</v>
      </c>
      <c r="L163" s="40" t="str">
        <f>IF(Table2[[#This Row],[CF_superclass_score]]&gt;0.45,Table2[[#This Row],[CF_superclass]],"NA")</f>
        <v>Lipids and lipid-like molecules</v>
      </c>
      <c r="M163" s="16" t="str">
        <f>IF(Table2[[#This Row],[GNPS (NAP) Superclass (&gt;0.45)]]="NA",Table2[[#This Row],[Superclass]],Table2[[#This Row],[GNPS (NAP) Superclass (&gt;0.45)]])</f>
        <v>Lipids and lipid-like molecules</v>
      </c>
      <c r="N163">
        <v>6</v>
      </c>
      <c r="O163">
        <v>100</v>
      </c>
      <c r="P163" t="s">
        <v>5</v>
      </c>
      <c r="Q163" s="2">
        <v>0.83695652173913004</v>
      </c>
      <c r="R163" t="s">
        <v>15</v>
      </c>
      <c r="S163" s="2">
        <v>0.46857878804389003</v>
      </c>
      <c r="T163" t="s">
        <v>21</v>
      </c>
      <c r="U163" s="2">
        <v>0.398930703164112</v>
      </c>
      <c r="V163" t="s">
        <v>29</v>
      </c>
      <c r="W163" s="2">
        <v>0.28126769302398602</v>
      </c>
      <c r="X163" t="str">
        <f>IF(Table2[[#This Row],[CF_class_score]]&gt;0.5,Table2[[#This Row],[CF_class]],Table2[[#This Row],[CF_superclass]])</f>
        <v>Lipids and lipid-like molecules</v>
      </c>
      <c r="Y163" s="5" t="s">
        <v>1987</v>
      </c>
      <c r="Z163" s="5" t="s">
        <v>1845</v>
      </c>
      <c r="AA163" s="5" t="s">
        <v>16</v>
      </c>
      <c r="AB163" s="5"/>
      <c r="AC163" s="5"/>
      <c r="AD163" s="5"/>
      <c r="AE163" s="5" t="s">
        <v>16</v>
      </c>
    </row>
    <row r="164" spans="1:31" x14ac:dyDescent="0.2">
      <c r="A164" s="1">
        <v>14253</v>
      </c>
      <c r="B164">
        <v>199.166</v>
      </c>
      <c r="C164">
        <v>510.58422899999999</v>
      </c>
      <c r="D164" s="18" t="s">
        <v>1828</v>
      </c>
      <c r="E164" s="13" t="s">
        <v>1829</v>
      </c>
      <c r="F164" s="13" t="s">
        <v>1829</v>
      </c>
      <c r="G164" s="16" t="s">
        <v>1828</v>
      </c>
      <c r="H164" s="18" t="s">
        <v>2105</v>
      </c>
      <c r="I164" s="21" t="s">
        <v>2105</v>
      </c>
      <c r="J164" s="16" t="s">
        <v>2105</v>
      </c>
      <c r="K164" s="44" t="s">
        <v>21</v>
      </c>
      <c r="L164" s="40" t="str">
        <f>IF(Table2[[#This Row],[CF_superclass_score]]&gt;0.45,Table2[[#This Row],[CF_superclass]],"NA")</f>
        <v>Lipids and lipid-like molecules</v>
      </c>
      <c r="M164" s="16" t="str">
        <f>IF(Table2[[#This Row],[GNPS (NAP) Superclass (&gt;0.45)]]="NA",Table2[[#This Row],[Superclass]],Table2[[#This Row],[GNPS (NAP) Superclass (&gt;0.45)]])</f>
        <v>Lipids and lipid-like molecules</v>
      </c>
      <c r="N164">
        <v>8</v>
      </c>
      <c r="O164">
        <v>100</v>
      </c>
      <c r="P164" t="s">
        <v>5</v>
      </c>
      <c r="Q164" s="2">
        <v>0.83695652173913004</v>
      </c>
      <c r="R164" t="s">
        <v>15</v>
      </c>
      <c r="S164" s="2">
        <v>0.46857878804389003</v>
      </c>
      <c r="T164" t="s">
        <v>21</v>
      </c>
      <c r="U164" s="2">
        <v>0.398930703164112</v>
      </c>
      <c r="V164" t="s">
        <v>29</v>
      </c>
      <c r="W164" s="2">
        <v>0.28126769302398602</v>
      </c>
      <c r="X164" t="str">
        <f>IF(Table2[[#This Row],[CF_class_score]]&gt;0.5,Table2[[#This Row],[CF_class]],Table2[[#This Row],[CF_superclass]])</f>
        <v>Lipids and lipid-like molecules</v>
      </c>
      <c r="Y164" s="5" t="s">
        <v>1881</v>
      </c>
      <c r="Z164" s="5" t="s">
        <v>1845</v>
      </c>
      <c r="AA164" s="5" t="s">
        <v>1873</v>
      </c>
      <c r="AB164" s="5"/>
      <c r="AC164" s="5"/>
      <c r="AD164" s="5" t="s">
        <v>1873</v>
      </c>
      <c r="AE164" s="5" t="s">
        <v>17</v>
      </c>
    </row>
    <row r="165" spans="1:31" x14ac:dyDescent="0.2">
      <c r="A165" s="1">
        <v>14258</v>
      </c>
      <c r="B165">
        <v>199.16</v>
      </c>
      <c r="C165">
        <v>373.69680799999998</v>
      </c>
      <c r="D165" s="18" t="s">
        <v>1828</v>
      </c>
      <c r="E165" s="13" t="s">
        <v>1829</v>
      </c>
      <c r="F165" s="13" t="s">
        <v>1829</v>
      </c>
      <c r="G165" s="16" t="s">
        <v>1828</v>
      </c>
      <c r="H165" s="18" t="s">
        <v>2105</v>
      </c>
      <c r="I165" s="21" t="s">
        <v>2105</v>
      </c>
      <c r="J165" s="16" t="s">
        <v>2105</v>
      </c>
      <c r="K165" s="44" t="s">
        <v>21</v>
      </c>
      <c r="L165" s="40" t="str">
        <f>IF(Table2[[#This Row],[CF_superclass_score]]&gt;0.45,Table2[[#This Row],[CF_superclass]],"NA")</f>
        <v>Lipids and lipid-like molecules</v>
      </c>
      <c r="M165" s="16" t="str">
        <f>IF(Table2[[#This Row],[GNPS (NAP) Superclass (&gt;0.45)]]="NA",Table2[[#This Row],[Superclass]],Table2[[#This Row],[GNPS (NAP) Superclass (&gt;0.45)]])</f>
        <v>Lipids and lipid-like molecules</v>
      </c>
      <c r="N165">
        <v>3</v>
      </c>
      <c r="O165">
        <v>100</v>
      </c>
      <c r="P165" t="s">
        <v>5</v>
      </c>
      <c r="Q165" s="2">
        <v>0.83695652173913004</v>
      </c>
      <c r="R165" t="s">
        <v>15</v>
      </c>
      <c r="S165" s="2">
        <v>0.46857878804389003</v>
      </c>
      <c r="T165" t="s">
        <v>21</v>
      </c>
      <c r="U165" s="2">
        <v>0.398930703164112</v>
      </c>
      <c r="V165" t="s">
        <v>29</v>
      </c>
      <c r="W165" s="2">
        <v>0.28126769302398602</v>
      </c>
      <c r="X165" t="str">
        <f>IF(Table2[[#This Row],[CF_class_score]]&gt;0.5,Table2[[#This Row],[CF_class]],Table2[[#This Row],[CF_superclass]])</f>
        <v>Lipids and lipid-like molecules</v>
      </c>
      <c r="Y165" s="5" t="s">
        <v>1965</v>
      </c>
      <c r="Z165" s="5" t="s">
        <v>1845</v>
      </c>
      <c r="AA165" s="5" t="s">
        <v>1933</v>
      </c>
      <c r="AB165" s="5" t="s">
        <v>1860</v>
      </c>
      <c r="AC165" s="5" t="s">
        <v>32</v>
      </c>
      <c r="AD165" s="5" t="s">
        <v>26</v>
      </c>
      <c r="AE165" s="5" t="s">
        <v>18</v>
      </c>
    </row>
    <row r="166" spans="1:31" x14ac:dyDescent="0.2">
      <c r="A166" s="1">
        <v>14259</v>
      </c>
      <c r="B166">
        <v>199.16399999999999</v>
      </c>
      <c r="C166">
        <v>492.368225</v>
      </c>
      <c r="D166" s="18" t="s">
        <v>1828</v>
      </c>
      <c r="E166" s="13" t="s">
        <v>1829</v>
      </c>
      <c r="F166" s="13" t="s">
        <v>1829</v>
      </c>
      <c r="G166" s="16" t="s">
        <v>1828</v>
      </c>
      <c r="H166" s="18" t="s">
        <v>2105</v>
      </c>
      <c r="I166" s="21" t="s">
        <v>2105</v>
      </c>
      <c r="J166" s="16" t="s">
        <v>2105</v>
      </c>
      <c r="K166" s="44" t="s">
        <v>21</v>
      </c>
      <c r="L166" s="40" t="str">
        <f>IF(Table2[[#This Row],[CF_superclass_score]]&gt;0.45,Table2[[#This Row],[CF_superclass]],"NA")</f>
        <v>Lipids and lipid-like molecules</v>
      </c>
      <c r="M166" s="16" t="str">
        <f>IF(Table2[[#This Row],[GNPS (NAP) Superclass (&gt;0.45)]]="NA",Table2[[#This Row],[Superclass]],Table2[[#This Row],[GNPS (NAP) Superclass (&gt;0.45)]])</f>
        <v>Lipids and lipid-like molecules</v>
      </c>
      <c r="N166">
        <v>12</v>
      </c>
      <c r="O166">
        <v>100</v>
      </c>
      <c r="P166" t="s">
        <v>5</v>
      </c>
      <c r="Q166" s="2">
        <v>0.83695652173913004</v>
      </c>
      <c r="R166" t="s">
        <v>15</v>
      </c>
      <c r="S166" s="2">
        <v>0.46857878804389003</v>
      </c>
      <c r="T166" t="s">
        <v>21</v>
      </c>
      <c r="U166" s="2">
        <v>0.398930703164112</v>
      </c>
      <c r="V166" t="s">
        <v>29</v>
      </c>
      <c r="W166" s="2">
        <v>0.28126769302398602</v>
      </c>
      <c r="X166" t="str">
        <f>IF(Table2[[#This Row],[CF_class_score]]&gt;0.5,Table2[[#This Row],[CF_class]],Table2[[#This Row],[CF_superclass]])</f>
        <v>Lipids and lipid-like molecules</v>
      </c>
      <c r="Y166" s="5" t="s">
        <v>1907</v>
      </c>
      <c r="Z166" s="5" t="s">
        <v>1845</v>
      </c>
      <c r="AA166" s="5" t="s">
        <v>17</v>
      </c>
      <c r="AB166" s="5"/>
      <c r="AC166" s="5"/>
      <c r="AD166" s="5"/>
      <c r="AE166" s="5" t="s">
        <v>17</v>
      </c>
    </row>
    <row r="167" spans="1:31" x14ac:dyDescent="0.2">
      <c r="A167" s="1">
        <v>14261</v>
      </c>
      <c r="B167">
        <v>199.16498999999999</v>
      </c>
      <c r="C167">
        <v>473.40554800000001</v>
      </c>
      <c r="D167" s="18" t="s">
        <v>1828</v>
      </c>
      <c r="E167" s="13" t="s">
        <v>1829</v>
      </c>
      <c r="F167" s="13" t="s">
        <v>1829</v>
      </c>
      <c r="G167" s="16" t="s">
        <v>1828</v>
      </c>
      <c r="H167" s="18" t="s">
        <v>2105</v>
      </c>
      <c r="I167" s="21" t="s">
        <v>2105</v>
      </c>
      <c r="J167" s="16" t="s">
        <v>2105</v>
      </c>
      <c r="K167" s="44" t="s">
        <v>21</v>
      </c>
      <c r="L167" s="40" t="str">
        <f>IF(Table2[[#This Row],[CF_superclass_score]]&gt;0.45,Table2[[#This Row],[CF_superclass]],"NA")</f>
        <v>Lipids and lipid-like molecules</v>
      </c>
      <c r="M167" s="16" t="str">
        <f>IF(Table2[[#This Row],[GNPS (NAP) Superclass (&gt;0.45)]]="NA",Table2[[#This Row],[Superclass]],Table2[[#This Row],[GNPS (NAP) Superclass (&gt;0.45)]])</f>
        <v>Lipids and lipid-like molecules</v>
      </c>
      <c r="N167">
        <v>7</v>
      </c>
      <c r="O167">
        <v>100</v>
      </c>
      <c r="P167" t="s">
        <v>5</v>
      </c>
      <c r="Q167" s="2">
        <v>0.83695652173913004</v>
      </c>
      <c r="R167" t="s">
        <v>15</v>
      </c>
      <c r="S167" s="2">
        <v>0.46857878804389003</v>
      </c>
      <c r="T167" t="s">
        <v>21</v>
      </c>
      <c r="U167" s="2">
        <v>0.398930703164112</v>
      </c>
      <c r="V167" t="s">
        <v>29</v>
      </c>
      <c r="W167" s="2">
        <v>0.28126769302398602</v>
      </c>
      <c r="X167" t="str">
        <f>IF(Table2[[#This Row],[CF_class_score]]&gt;0.5,Table2[[#This Row],[CF_class]],Table2[[#This Row],[CF_superclass]])</f>
        <v>Lipids and lipid-like molecules</v>
      </c>
      <c r="Y167" s="5" t="s">
        <v>1907</v>
      </c>
      <c r="Z167" s="5" t="s">
        <v>1845</v>
      </c>
      <c r="AA167" s="5" t="s">
        <v>1908</v>
      </c>
      <c r="AB167" s="5"/>
      <c r="AC167" s="5"/>
      <c r="AD167" s="5" t="s">
        <v>1908</v>
      </c>
      <c r="AE167" s="5" t="s">
        <v>17</v>
      </c>
    </row>
    <row r="168" spans="1:31" x14ac:dyDescent="0.2">
      <c r="A168" s="1">
        <v>14262</v>
      </c>
      <c r="B168">
        <v>199.14999</v>
      </c>
      <c r="C168">
        <v>439.59060699999998</v>
      </c>
      <c r="D168" s="18" t="s">
        <v>1828</v>
      </c>
      <c r="E168" s="13" t="s">
        <v>1829</v>
      </c>
      <c r="F168" s="13" t="s">
        <v>1829</v>
      </c>
      <c r="G168" s="16" t="s">
        <v>1828</v>
      </c>
      <c r="H168" s="18" t="s">
        <v>2105</v>
      </c>
      <c r="I168" s="21" t="s">
        <v>2105</v>
      </c>
      <c r="J168" s="16" t="s">
        <v>2105</v>
      </c>
      <c r="K168" s="44" t="s">
        <v>21</v>
      </c>
      <c r="L168" s="40" t="str">
        <f>IF(Table2[[#This Row],[CF_superclass_score]]&gt;0.45,Table2[[#This Row],[CF_superclass]],"NA")</f>
        <v>Lipids and lipid-like molecules</v>
      </c>
      <c r="M168" s="16" t="str">
        <f>IF(Table2[[#This Row],[GNPS (NAP) Superclass (&gt;0.45)]]="NA",Table2[[#This Row],[Superclass]],Table2[[#This Row],[GNPS (NAP) Superclass (&gt;0.45)]])</f>
        <v>Lipids and lipid-like molecules</v>
      </c>
      <c r="N168">
        <v>1</v>
      </c>
      <c r="O168">
        <v>100</v>
      </c>
      <c r="P168" t="s">
        <v>5</v>
      </c>
      <c r="Q168" s="2">
        <v>0.83695652173913004</v>
      </c>
      <c r="R168" t="s">
        <v>15</v>
      </c>
      <c r="S168" s="2">
        <v>0.46857878804389003</v>
      </c>
      <c r="T168" t="s">
        <v>21</v>
      </c>
      <c r="U168" s="2">
        <v>0.398930703164112</v>
      </c>
      <c r="V168" t="s">
        <v>29</v>
      </c>
      <c r="W168" s="2">
        <v>0.28126769302398602</v>
      </c>
      <c r="X168" t="str">
        <f>IF(Table2[[#This Row],[CF_class_score]]&gt;0.5,Table2[[#This Row],[CF_class]],Table2[[#This Row],[CF_superclass]])</f>
        <v>Lipids and lipid-like molecules</v>
      </c>
      <c r="Y168" s="5" t="s">
        <v>2004</v>
      </c>
      <c r="Z168" s="5" t="s">
        <v>1845</v>
      </c>
      <c r="AA168" s="5" t="s">
        <v>2005</v>
      </c>
      <c r="AB168" s="5"/>
      <c r="AC168" s="5" t="s">
        <v>2005</v>
      </c>
      <c r="AD168" s="5" t="s">
        <v>1877</v>
      </c>
      <c r="AE168" s="5" t="s">
        <v>1878</v>
      </c>
    </row>
    <row r="169" spans="1:31" x14ac:dyDescent="0.2">
      <c r="A169" s="1">
        <v>14263</v>
      </c>
      <c r="B169">
        <v>199.15700000000001</v>
      </c>
      <c r="C169">
        <v>341.11825599999997</v>
      </c>
      <c r="D169" s="18" t="s">
        <v>1828</v>
      </c>
      <c r="E169" s="13" t="s">
        <v>1829</v>
      </c>
      <c r="F169" s="13" t="s">
        <v>1829</v>
      </c>
      <c r="G169" s="16" t="s">
        <v>1828</v>
      </c>
      <c r="H169" s="18" t="s">
        <v>2105</v>
      </c>
      <c r="I169" s="21" t="s">
        <v>2105</v>
      </c>
      <c r="J169" s="16" t="s">
        <v>2105</v>
      </c>
      <c r="K169" s="44" t="s">
        <v>21</v>
      </c>
      <c r="L169" s="40" t="str">
        <f>IF(Table2[[#This Row],[CF_superclass_score]]&gt;0.45,Table2[[#This Row],[CF_superclass]],"NA")</f>
        <v>Lipids and lipid-like molecules</v>
      </c>
      <c r="M169" s="16" t="str">
        <f>IF(Table2[[#This Row],[GNPS (NAP) Superclass (&gt;0.45)]]="NA",Table2[[#This Row],[Superclass]],Table2[[#This Row],[GNPS (NAP) Superclass (&gt;0.45)]])</f>
        <v>Lipids and lipid-like molecules</v>
      </c>
      <c r="N169">
        <v>3</v>
      </c>
      <c r="O169">
        <v>100</v>
      </c>
      <c r="P169" t="s">
        <v>5</v>
      </c>
      <c r="Q169" s="2">
        <v>0.83695652173913004</v>
      </c>
      <c r="R169" t="s">
        <v>15</v>
      </c>
      <c r="S169" s="2">
        <v>0.46857878804389003</v>
      </c>
      <c r="T169" t="s">
        <v>21</v>
      </c>
      <c r="U169" s="2">
        <v>0.398930703164112</v>
      </c>
      <c r="V169" t="s">
        <v>29</v>
      </c>
      <c r="W169" s="2">
        <v>0.28126769302398602</v>
      </c>
      <c r="X169" t="str">
        <f>IF(Table2[[#This Row],[CF_class_score]]&gt;0.5,Table2[[#This Row],[CF_class]],Table2[[#This Row],[CF_superclass]])</f>
        <v>Lipids and lipid-like molecules</v>
      </c>
      <c r="Y169" s="5" t="s">
        <v>1932</v>
      </c>
      <c r="Z169" s="5" t="s">
        <v>1845</v>
      </c>
      <c r="AA169" s="5" t="s">
        <v>1933</v>
      </c>
      <c r="AB169" s="5" t="s">
        <v>1860</v>
      </c>
      <c r="AC169" s="5" t="s">
        <v>32</v>
      </c>
      <c r="AD169" s="5" t="s">
        <v>26</v>
      </c>
      <c r="AE169" s="5" t="s">
        <v>18</v>
      </c>
    </row>
    <row r="170" spans="1:31" x14ac:dyDescent="0.2">
      <c r="A170" s="1">
        <v>14264</v>
      </c>
      <c r="B170">
        <v>199.13901000000001</v>
      </c>
      <c r="C170">
        <v>1036.821655</v>
      </c>
      <c r="D170" s="18" t="s">
        <v>1828</v>
      </c>
      <c r="E170" s="13" t="s">
        <v>1829</v>
      </c>
      <c r="F170" s="13" t="s">
        <v>1829</v>
      </c>
      <c r="G170" s="16" t="s">
        <v>1828</v>
      </c>
      <c r="H170" s="18" t="s">
        <v>2105</v>
      </c>
      <c r="I170" s="21" t="s">
        <v>2105</v>
      </c>
      <c r="J170" s="16" t="s">
        <v>2105</v>
      </c>
      <c r="K170" s="44" t="s">
        <v>21</v>
      </c>
      <c r="L170" s="40" t="str">
        <f>IF(Table2[[#This Row],[CF_superclass_score]]&gt;0.45,Table2[[#This Row],[CF_superclass]],"NA")</f>
        <v>Lipids and lipid-like molecules</v>
      </c>
      <c r="M170" s="16" t="str">
        <f>IF(Table2[[#This Row],[GNPS (NAP) Superclass (&gt;0.45)]]="NA",Table2[[#This Row],[Superclass]],Table2[[#This Row],[GNPS (NAP) Superclass (&gt;0.45)]])</f>
        <v>Lipids and lipid-like molecules</v>
      </c>
      <c r="N170">
        <v>14</v>
      </c>
      <c r="O170">
        <v>100</v>
      </c>
      <c r="P170" t="s">
        <v>5</v>
      </c>
      <c r="Q170" s="2">
        <v>0.83695652173913004</v>
      </c>
      <c r="R170" t="s">
        <v>15</v>
      </c>
      <c r="S170" s="2">
        <v>0.46857878804389003</v>
      </c>
      <c r="T170" t="s">
        <v>21</v>
      </c>
      <c r="U170" s="2">
        <v>0.398930703164112</v>
      </c>
      <c r="V170" t="s">
        <v>29</v>
      </c>
      <c r="W170" s="2">
        <v>0.28126769302398602</v>
      </c>
      <c r="X170" t="str">
        <f>IF(Table2[[#This Row],[CF_class_score]]&gt;0.5,Table2[[#This Row],[CF_class]],Table2[[#This Row],[CF_superclass]])</f>
        <v>Lipids and lipid-like molecules</v>
      </c>
      <c r="Y170" s="5" t="s">
        <v>2019</v>
      </c>
      <c r="Z170" s="5" t="s">
        <v>1845</v>
      </c>
      <c r="AA170" s="5" t="s">
        <v>16</v>
      </c>
      <c r="AB170" s="5"/>
      <c r="AC170" s="5"/>
      <c r="AD170" s="5"/>
      <c r="AE170" s="5" t="s">
        <v>16</v>
      </c>
    </row>
    <row r="171" spans="1:31" x14ac:dyDescent="0.2">
      <c r="A171" s="1">
        <v>14269</v>
      </c>
      <c r="B171">
        <v>199.18299999999999</v>
      </c>
      <c r="C171">
        <v>190.95550499999999</v>
      </c>
      <c r="D171" s="18" t="s">
        <v>1828</v>
      </c>
      <c r="E171" s="13" t="s">
        <v>1829</v>
      </c>
      <c r="F171" s="13" t="s">
        <v>1828</v>
      </c>
      <c r="G171" s="16" t="s">
        <v>1828</v>
      </c>
      <c r="H171" s="18" t="s">
        <v>2105</v>
      </c>
      <c r="I171" s="21" t="s">
        <v>2105</v>
      </c>
      <c r="J171" s="16" t="s">
        <v>2105</v>
      </c>
      <c r="K171" s="44" t="s">
        <v>21</v>
      </c>
      <c r="L171" s="40" t="str">
        <f>IF(Table2[[#This Row],[CF_superclass_score]]&gt;0.45,Table2[[#This Row],[CF_superclass]],"NA")</f>
        <v>Lipids and lipid-like molecules</v>
      </c>
      <c r="M171" s="16" t="str">
        <f>IF(Table2[[#This Row],[GNPS (NAP) Superclass (&gt;0.45)]]="NA",Table2[[#This Row],[Superclass]],Table2[[#This Row],[GNPS (NAP) Superclass (&gt;0.45)]])</f>
        <v>Lipids and lipid-like molecules</v>
      </c>
      <c r="N171">
        <v>80</v>
      </c>
      <c r="O171">
        <v>100</v>
      </c>
      <c r="P171" t="s">
        <v>5</v>
      </c>
      <c r="Q171" s="2">
        <v>0.83695652173913004</v>
      </c>
      <c r="R171" t="s">
        <v>15</v>
      </c>
      <c r="S171" s="2">
        <v>0.46857878804389003</v>
      </c>
      <c r="T171" t="s">
        <v>21</v>
      </c>
      <c r="U171" s="2">
        <v>0.398930703164112</v>
      </c>
      <c r="V171" t="s">
        <v>29</v>
      </c>
      <c r="W171" s="2">
        <v>0.28126769302398602</v>
      </c>
      <c r="X171" t="str">
        <f>IF(Table2[[#This Row],[CF_class_score]]&gt;0.5,Table2[[#This Row],[CF_class]],Table2[[#This Row],[CF_superclass]])</f>
        <v>Lipids and lipid-like molecules</v>
      </c>
      <c r="Y171" s="5" t="s">
        <v>2105</v>
      </c>
      <c r="Z171" s="5" t="s">
        <v>2105</v>
      </c>
      <c r="AA171" s="5" t="s">
        <v>2105</v>
      </c>
      <c r="AB171" s="5" t="s">
        <v>2105</v>
      </c>
      <c r="AC171" s="5" t="s">
        <v>2105</v>
      </c>
      <c r="AD171" s="5" t="s">
        <v>2105</v>
      </c>
      <c r="AE171" s="5" t="s">
        <v>2105</v>
      </c>
    </row>
    <row r="172" spans="1:31" x14ac:dyDescent="0.2">
      <c r="A172" s="1">
        <v>14271</v>
      </c>
      <c r="B172">
        <v>199.16498999999999</v>
      </c>
      <c r="C172">
        <v>961.31530799999996</v>
      </c>
      <c r="D172" s="18" t="s">
        <v>1828</v>
      </c>
      <c r="E172" s="13" t="s">
        <v>1829</v>
      </c>
      <c r="F172" s="13" t="s">
        <v>1829</v>
      </c>
      <c r="G172" s="16" t="s">
        <v>1828</v>
      </c>
      <c r="H172" s="18" t="s">
        <v>2105</v>
      </c>
      <c r="I172" s="21" t="s">
        <v>2105</v>
      </c>
      <c r="J172" s="16" t="s">
        <v>2105</v>
      </c>
      <c r="K172" s="44" t="s">
        <v>21</v>
      </c>
      <c r="L172" s="40" t="str">
        <f>IF(Table2[[#This Row],[CF_superclass_score]]&gt;0.45,Table2[[#This Row],[CF_superclass]],"NA")</f>
        <v>Lipids and lipid-like molecules</v>
      </c>
      <c r="M172" s="16" t="str">
        <f>IF(Table2[[#This Row],[GNPS (NAP) Superclass (&gt;0.45)]]="NA",Table2[[#This Row],[Superclass]],Table2[[#This Row],[GNPS (NAP) Superclass (&gt;0.45)]])</f>
        <v>Lipids and lipid-like molecules</v>
      </c>
      <c r="N172">
        <v>18</v>
      </c>
      <c r="O172">
        <v>100</v>
      </c>
      <c r="P172" t="s">
        <v>5</v>
      </c>
      <c r="Q172" s="2">
        <v>0.83695652173913004</v>
      </c>
      <c r="R172" t="s">
        <v>15</v>
      </c>
      <c r="S172" s="2">
        <v>0.46857878804389003</v>
      </c>
      <c r="T172" t="s">
        <v>21</v>
      </c>
      <c r="U172" s="2">
        <v>0.398930703164112</v>
      </c>
      <c r="V172" t="s">
        <v>29</v>
      </c>
      <c r="W172" s="2">
        <v>0.28126769302398602</v>
      </c>
      <c r="X172" t="str">
        <f>IF(Table2[[#This Row],[CF_class_score]]&gt;0.5,Table2[[#This Row],[CF_class]],Table2[[#This Row],[CF_superclass]])</f>
        <v>Lipids and lipid-like molecules</v>
      </c>
      <c r="Y172" s="5" t="s">
        <v>1907</v>
      </c>
      <c r="Z172" s="5" t="s">
        <v>1845</v>
      </c>
      <c r="AA172" s="5" t="s">
        <v>1967</v>
      </c>
      <c r="AB172" s="5"/>
      <c r="AC172" s="5" t="s">
        <v>1967</v>
      </c>
      <c r="AD172" s="5" t="s">
        <v>1908</v>
      </c>
      <c r="AE172" s="5" t="s">
        <v>17</v>
      </c>
    </row>
    <row r="173" spans="1:31" x14ac:dyDescent="0.2">
      <c r="A173" s="1">
        <v>14273</v>
      </c>
      <c r="B173">
        <v>199.17599000000001</v>
      </c>
      <c r="C173">
        <v>164.991592</v>
      </c>
      <c r="D173" s="18" t="s">
        <v>1828</v>
      </c>
      <c r="E173" s="13" t="s">
        <v>1829</v>
      </c>
      <c r="F173" s="13" t="s">
        <v>1829</v>
      </c>
      <c r="G173" s="16" t="s">
        <v>1828</v>
      </c>
      <c r="H173" s="18" t="s">
        <v>2105</v>
      </c>
      <c r="I173" s="21" t="s">
        <v>2105</v>
      </c>
      <c r="J173" s="16" t="s">
        <v>2105</v>
      </c>
      <c r="K173" s="44" t="s">
        <v>21</v>
      </c>
      <c r="L173" s="40" t="str">
        <f>IF(Table2[[#This Row],[CF_superclass_score]]&gt;0.45,Table2[[#This Row],[CF_superclass]],"NA")</f>
        <v>Lipids and lipid-like molecules</v>
      </c>
      <c r="M173" s="16" t="str">
        <f>IF(Table2[[#This Row],[GNPS (NAP) Superclass (&gt;0.45)]]="NA",Table2[[#This Row],[Superclass]],Table2[[#This Row],[GNPS (NAP) Superclass (&gt;0.45)]])</f>
        <v>Lipids and lipid-like molecules</v>
      </c>
      <c r="N173">
        <v>80</v>
      </c>
      <c r="O173">
        <v>100</v>
      </c>
      <c r="P173" t="s">
        <v>5</v>
      </c>
      <c r="Q173" s="2">
        <v>0.83695652173913004</v>
      </c>
      <c r="R173" t="s">
        <v>15</v>
      </c>
      <c r="S173" s="2">
        <v>0.46857878804389003</v>
      </c>
      <c r="T173" t="s">
        <v>21</v>
      </c>
      <c r="U173" s="2">
        <v>0.398930703164112</v>
      </c>
      <c r="V173" t="s">
        <v>29</v>
      </c>
      <c r="W173" s="2">
        <v>0.28126769302398602</v>
      </c>
      <c r="X173" t="str">
        <f>IF(Table2[[#This Row],[CF_class_score]]&gt;0.5,Table2[[#This Row],[CF_class]],Table2[[#This Row],[CF_superclass]])</f>
        <v>Lipids and lipid-like molecules</v>
      </c>
      <c r="Y173" s="5" t="s">
        <v>1950</v>
      </c>
      <c r="Z173" s="5" t="s">
        <v>1845</v>
      </c>
      <c r="AA173" s="5" t="s">
        <v>1951</v>
      </c>
      <c r="AB173" s="5" t="s">
        <v>1952</v>
      </c>
      <c r="AC173" s="5" t="s">
        <v>1953</v>
      </c>
      <c r="AD173" s="5" t="s">
        <v>1954</v>
      </c>
      <c r="AE173" s="5" t="s">
        <v>1955</v>
      </c>
    </row>
    <row r="174" spans="1:31" x14ac:dyDescent="0.2">
      <c r="A174" s="1">
        <v>14275</v>
      </c>
      <c r="B174">
        <v>199.16701</v>
      </c>
      <c r="C174">
        <v>933.47473100000002</v>
      </c>
      <c r="D174" s="18" t="s">
        <v>1828</v>
      </c>
      <c r="E174" s="13" t="s">
        <v>1829</v>
      </c>
      <c r="F174" s="13" t="s">
        <v>1829</v>
      </c>
      <c r="G174" s="16" t="s">
        <v>1828</v>
      </c>
      <c r="H174" s="18" t="s">
        <v>2105</v>
      </c>
      <c r="I174" s="21" t="s">
        <v>2105</v>
      </c>
      <c r="J174" s="16" t="s">
        <v>2105</v>
      </c>
      <c r="K174" s="44" t="s">
        <v>21</v>
      </c>
      <c r="L174" s="40" t="str">
        <f>IF(Table2[[#This Row],[CF_superclass_score]]&gt;0.45,Table2[[#This Row],[CF_superclass]],"NA")</f>
        <v>Lipids and lipid-like molecules</v>
      </c>
      <c r="M174" s="16" t="str">
        <f>IF(Table2[[#This Row],[GNPS (NAP) Superclass (&gt;0.45)]]="NA",Table2[[#This Row],[Superclass]],Table2[[#This Row],[GNPS (NAP) Superclass (&gt;0.45)]])</f>
        <v>Lipids and lipid-like molecules</v>
      </c>
      <c r="N174">
        <v>66</v>
      </c>
      <c r="O174">
        <v>100</v>
      </c>
      <c r="P174" t="s">
        <v>5</v>
      </c>
      <c r="Q174" s="2">
        <v>0.83695652173913004</v>
      </c>
      <c r="R174" t="s">
        <v>15</v>
      </c>
      <c r="S174" s="2">
        <v>0.46857878804389003</v>
      </c>
      <c r="T174" t="s">
        <v>21</v>
      </c>
      <c r="U174" s="2">
        <v>0.398930703164112</v>
      </c>
      <c r="V174" t="s">
        <v>29</v>
      </c>
      <c r="W174" s="2">
        <v>0.28126769302398602</v>
      </c>
      <c r="X174" t="str">
        <f>IF(Table2[[#This Row],[CF_class_score]]&gt;0.5,Table2[[#This Row],[CF_class]],Table2[[#This Row],[CF_superclass]])</f>
        <v>Lipids and lipid-like molecules</v>
      </c>
      <c r="Y174" s="5" t="s">
        <v>1881</v>
      </c>
      <c r="Z174" s="5" t="s">
        <v>1845</v>
      </c>
      <c r="AA174" s="5" t="s">
        <v>1948</v>
      </c>
      <c r="AB174" s="5"/>
      <c r="AC174" s="5"/>
      <c r="AD174" s="5" t="s">
        <v>1948</v>
      </c>
      <c r="AE174" s="5" t="s">
        <v>1949</v>
      </c>
    </row>
    <row r="175" spans="1:31" x14ac:dyDescent="0.2">
      <c r="A175" s="1">
        <v>14276</v>
      </c>
      <c r="B175">
        <v>199.17798999999999</v>
      </c>
      <c r="C175">
        <v>382.78753699999999</v>
      </c>
      <c r="D175" s="18" t="s">
        <v>1828</v>
      </c>
      <c r="E175" s="13" t="s">
        <v>1829</v>
      </c>
      <c r="F175" s="13" t="s">
        <v>1829</v>
      </c>
      <c r="G175" s="16" t="s">
        <v>1828</v>
      </c>
      <c r="H175" s="18" t="s">
        <v>2105</v>
      </c>
      <c r="I175" s="21" t="s">
        <v>2105</v>
      </c>
      <c r="J175" s="16" t="s">
        <v>2105</v>
      </c>
      <c r="K175" s="44" t="s">
        <v>21</v>
      </c>
      <c r="L175" s="40" t="str">
        <f>IF(Table2[[#This Row],[CF_superclass_score]]&gt;0.45,Table2[[#This Row],[CF_superclass]],"NA")</f>
        <v>Lipids and lipid-like molecules</v>
      </c>
      <c r="M175" s="16" t="str">
        <f>IF(Table2[[#This Row],[GNPS (NAP) Superclass (&gt;0.45)]]="NA",Table2[[#This Row],[Superclass]],Table2[[#This Row],[GNPS (NAP) Superclass (&gt;0.45)]])</f>
        <v>Lipids and lipid-like molecules</v>
      </c>
      <c r="N175">
        <v>78</v>
      </c>
      <c r="O175">
        <v>100</v>
      </c>
      <c r="P175" t="s">
        <v>5</v>
      </c>
      <c r="Q175" s="2">
        <v>0.83695652173913004</v>
      </c>
      <c r="R175" t="s">
        <v>15</v>
      </c>
      <c r="S175" s="2">
        <v>0.46857878804389003</v>
      </c>
      <c r="T175" t="s">
        <v>21</v>
      </c>
      <c r="U175" s="2">
        <v>0.398930703164112</v>
      </c>
      <c r="V175" t="s">
        <v>29</v>
      </c>
      <c r="W175" s="2">
        <v>0.28126769302398602</v>
      </c>
      <c r="X175" t="str">
        <f>IF(Table2[[#This Row],[CF_class_score]]&gt;0.5,Table2[[#This Row],[CF_class]],Table2[[#This Row],[CF_superclass]])</f>
        <v>Lipids and lipid-like molecules</v>
      </c>
      <c r="Y175" s="5" t="s">
        <v>2071</v>
      </c>
      <c r="Z175" s="5" t="s">
        <v>1880</v>
      </c>
      <c r="AA175" s="5" t="s">
        <v>2072</v>
      </c>
      <c r="AB175" s="5"/>
      <c r="AC175" s="5" t="s">
        <v>2072</v>
      </c>
      <c r="AD175" s="5" t="s">
        <v>2073</v>
      </c>
      <c r="AE175" s="5" t="s">
        <v>2074</v>
      </c>
    </row>
    <row r="176" spans="1:31" x14ac:dyDescent="0.2">
      <c r="A176" s="1">
        <v>14278</v>
      </c>
      <c r="B176">
        <v>199.17400000000001</v>
      </c>
      <c r="C176">
        <v>869.17254600000001</v>
      </c>
      <c r="D176" s="18" t="s">
        <v>1828</v>
      </c>
      <c r="E176" s="13" t="s">
        <v>1829</v>
      </c>
      <c r="F176" s="13" t="s">
        <v>1828</v>
      </c>
      <c r="G176" s="16" t="s">
        <v>1828</v>
      </c>
      <c r="H176" s="18" t="s">
        <v>2105</v>
      </c>
      <c r="I176" s="21" t="s">
        <v>2105</v>
      </c>
      <c r="J176" s="16" t="s">
        <v>2105</v>
      </c>
      <c r="K176" s="44" t="s">
        <v>21</v>
      </c>
      <c r="L176" s="40" t="str">
        <f>IF(Table2[[#This Row],[CF_superclass_score]]&gt;0.45,Table2[[#This Row],[CF_superclass]],"NA")</f>
        <v>Lipids and lipid-like molecules</v>
      </c>
      <c r="M176" s="16" t="str">
        <f>IF(Table2[[#This Row],[GNPS (NAP) Superclass (&gt;0.45)]]="NA",Table2[[#This Row],[Superclass]],Table2[[#This Row],[GNPS (NAP) Superclass (&gt;0.45)]])</f>
        <v>Lipids and lipid-like molecules</v>
      </c>
      <c r="N176">
        <v>14</v>
      </c>
      <c r="O176">
        <v>100</v>
      </c>
      <c r="P176" t="s">
        <v>5</v>
      </c>
      <c r="Q176" s="2">
        <v>0.83695652173913004</v>
      </c>
      <c r="R176" t="s">
        <v>15</v>
      </c>
      <c r="S176" s="2">
        <v>0.46857878804389003</v>
      </c>
      <c r="T176" t="s">
        <v>21</v>
      </c>
      <c r="U176" s="2">
        <v>0.398930703164112</v>
      </c>
      <c r="V176" t="s">
        <v>29</v>
      </c>
      <c r="W176" s="2">
        <v>0.28126769302398602</v>
      </c>
      <c r="X176" t="str">
        <f>IF(Table2[[#This Row],[CF_class_score]]&gt;0.5,Table2[[#This Row],[CF_class]],Table2[[#This Row],[CF_superclass]])</f>
        <v>Lipids and lipid-like molecules</v>
      </c>
      <c r="Y176" s="5" t="s">
        <v>2105</v>
      </c>
      <c r="Z176" s="5" t="s">
        <v>2105</v>
      </c>
      <c r="AA176" s="5" t="s">
        <v>2105</v>
      </c>
      <c r="AB176" s="5" t="s">
        <v>2105</v>
      </c>
      <c r="AC176" s="5" t="s">
        <v>2105</v>
      </c>
      <c r="AD176" s="5" t="s">
        <v>2105</v>
      </c>
      <c r="AE176" s="5" t="s">
        <v>2105</v>
      </c>
    </row>
    <row r="177" spans="1:31" x14ac:dyDescent="0.2">
      <c r="A177" s="1">
        <v>14279</v>
      </c>
      <c r="B177">
        <v>199.161</v>
      </c>
      <c r="C177">
        <v>1586.24353</v>
      </c>
      <c r="D177" s="18" t="s">
        <v>1828</v>
      </c>
      <c r="E177" s="13" t="s">
        <v>1829</v>
      </c>
      <c r="F177" s="13" t="s">
        <v>1829</v>
      </c>
      <c r="G177" s="16" t="s">
        <v>1828</v>
      </c>
      <c r="H177" s="18" t="s">
        <v>2105</v>
      </c>
      <c r="I177" s="21" t="s">
        <v>2105</v>
      </c>
      <c r="J177" s="16" t="s">
        <v>2105</v>
      </c>
      <c r="K177" s="44" t="s">
        <v>21</v>
      </c>
      <c r="L177" s="40" t="str">
        <f>IF(Table2[[#This Row],[CF_superclass_score]]&gt;0.45,Table2[[#This Row],[CF_superclass]],"NA")</f>
        <v>Lipids and lipid-like molecules</v>
      </c>
      <c r="M177" s="16" t="str">
        <f>IF(Table2[[#This Row],[GNPS (NAP) Superclass (&gt;0.45)]]="NA",Table2[[#This Row],[Superclass]],Table2[[#This Row],[GNPS (NAP) Superclass (&gt;0.45)]])</f>
        <v>Lipids and lipid-like molecules</v>
      </c>
      <c r="N177">
        <v>5</v>
      </c>
      <c r="O177">
        <v>100</v>
      </c>
      <c r="P177" t="s">
        <v>5</v>
      </c>
      <c r="Q177" s="2">
        <v>0.83695652173913004</v>
      </c>
      <c r="R177" t="s">
        <v>15</v>
      </c>
      <c r="S177" s="2">
        <v>0.46857878804389003</v>
      </c>
      <c r="T177" t="s">
        <v>21</v>
      </c>
      <c r="U177" s="2">
        <v>0.398930703164112</v>
      </c>
      <c r="V177" t="s">
        <v>29</v>
      </c>
      <c r="W177" s="2">
        <v>0.28126769302398602</v>
      </c>
      <c r="X177" t="str">
        <f>IF(Table2[[#This Row],[CF_class_score]]&gt;0.5,Table2[[#This Row],[CF_class]],Table2[[#This Row],[CF_superclass]])</f>
        <v>Lipids and lipid-like molecules</v>
      </c>
      <c r="Y177" s="5" t="s">
        <v>1965</v>
      </c>
      <c r="Z177" s="5" t="s">
        <v>1845</v>
      </c>
      <c r="AA177" s="5" t="s">
        <v>1985</v>
      </c>
      <c r="AB177" s="5"/>
      <c r="AC177" s="5" t="s">
        <v>1985</v>
      </c>
      <c r="AD177" s="5" t="s">
        <v>1986</v>
      </c>
      <c r="AE177" s="5" t="s">
        <v>18</v>
      </c>
    </row>
    <row r="178" spans="1:31" x14ac:dyDescent="0.2">
      <c r="A178" s="1">
        <v>14281</v>
      </c>
      <c r="B178">
        <v>199.16900999999999</v>
      </c>
      <c r="C178">
        <v>362.65090900000001</v>
      </c>
      <c r="D178" s="18" t="s">
        <v>1828</v>
      </c>
      <c r="E178" s="13" t="s">
        <v>1829</v>
      </c>
      <c r="F178" s="13" t="s">
        <v>1829</v>
      </c>
      <c r="G178" s="16" t="s">
        <v>1829</v>
      </c>
      <c r="H178" s="18" t="s">
        <v>15</v>
      </c>
      <c r="I178" s="21" t="s">
        <v>21</v>
      </c>
      <c r="J178" s="16" t="s">
        <v>21</v>
      </c>
      <c r="K178" s="21" t="str">
        <f>IF(Table2[[#This Row],[Lowest in silico match]]="NA",Table2[[#This Row],[Most specific Class (above 0.5 Score)]],Table2[[#This Row],[Lowest in silico match]])</f>
        <v>Fatty Acyls</v>
      </c>
      <c r="L178" s="40" t="str">
        <f>IF(Table2[[#This Row],[CF_superclass_score]]&gt;0.45,Table2[[#This Row],[CF_superclass]],"NA")</f>
        <v>Lipids and lipid-like molecules</v>
      </c>
      <c r="M178" s="16" t="str">
        <f>IF(Table2[[#This Row],[GNPS (NAP) Superclass (&gt;0.45)]]="NA",Table2[[#This Row],[Superclass]],Table2[[#This Row],[GNPS (NAP) Superclass (&gt;0.45)]])</f>
        <v>Lipids and lipid-like molecules</v>
      </c>
      <c r="N178">
        <v>24</v>
      </c>
      <c r="O178">
        <v>100</v>
      </c>
      <c r="P178" t="s">
        <v>5</v>
      </c>
      <c r="Q178" s="2">
        <v>0.83695652173913004</v>
      </c>
      <c r="R178" t="s">
        <v>15</v>
      </c>
      <c r="S178" s="2">
        <v>0.46857878804389003</v>
      </c>
      <c r="T178" t="s">
        <v>21</v>
      </c>
      <c r="U178" s="2">
        <v>0.398930703164112</v>
      </c>
      <c r="V178" t="s">
        <v>29</v>
      </c>
      <c r="W178" s="2">
        <v>0.28126769302398602</v>
      </c>
      <c r="X178" t="str">
        <f>IF(Table2[[#This Row],[CF_class_score]]&gt;0.5,Table2[[#This Row],[CF_class]],Table2[[#This Row],[CF_superclass]])</f>
        <v>Lipids and lipid-like molecules</v>
      </c>
      <c r="Y178" s="5" t="s">
        <v>1844</v>
      </c>
      <c r="Z178" s="5" t="s">
        <v>1845</v>
      </c>
      <c r="AA178" s="5" t="s">
        <v>21</v>
      </c>
      <c r="AB178" s="5"/>
      <c r="AC178" s="5"/>
      <c r="AD178" s="5" t="s">
        <v>21</v>
      </c>
      <c r="AE178" s="5" t="s">
        <v>15</v>
      </c>
    </row>
    <row r="179" spans="1:31" x14ac:dyDescent="0.2">
      <c r="A179" s="1">
        <v>14283</v>
      </c>
      <c r="B179">
        <v>199.16498999999999</v>
      </c>
      <c r="C179">
        <v>1736.898682</v>
      </c>
      <c r="D179" s="18" t="s">
        <v>1828</v>
      </c>
      <c r="E179" s="13" t="s">
        <v>1829</v>
      </c>
      <c r="F179" s="13" t="s">
        <v>1829</v>
      </c>
      <c r="G179" s="16" t="s">
        <v>1828</v>
      </c>
      <c r="H179" s="18" t="s">
        <v>2105</v>
      </c>
      <c r="I179" s="21" t="s">
        <v>2105</v>
      </c>
      <c r="J179" s="16" t="s">
        <v>2105</v>
      </c>
      <c r="K179" s="44" t="s">
        <v>21</v>
      </c>
      <c r="L179" s="40" t="str">
        <f>IF(Table2[[#This Row],[CF_superclass_score]]&gt;0.45,Table2[[#This Row],[CF_superclass]],"NA")</f>
        <v>Lipids and lipid-like molecules</v>
      </c>
      <c r="M179" s="16" t="str">
        <f>IF(Table2[[#This Row],[GNPS (NAP) Superclass (&gt;0.45)]]="NA",Table2[[#This Row],[Superclass]],Table2[[#This Row],[GNPS (NAP) Superclass (&gt;0.45)]])</f>
        <v>Lipids and lipid-like molecules</v>
      </c>
      <c r="N179">
        <v>13</v>
      </c>
      <c r="O179">
        <v>100</v>
      </c>
      <c r="P179" t="s">
        <v>5</v>
      </c>
      <c r="Q179" s="2">
        <v>0.83695652173913004</v>
      </c>
      <c r="R179" t="s">
        <v>15</v>
      </c>
      <c r="S179" s="2">
        <v>0.46857878804389003</v>
      </c>
      <c r="T179" t="s">
        <v>21</v>
      </c>
      <c r="U179" s="2">
        <v>0.398930703164112</v>
      </c>
      <c r="V179" t="s">
        <v>29</v>
      </c>
      <c r="W179" s="2">
        <v>0.28126769302398602</v>
      </c>
      <c r="X179" t="str">
        <f>IF(Table2[[#This Row],[CF_class_score]]&gt;0.5,Table2[[#This Row],[CF_class]],Table2[[#This Row],[CF_superclass]])</f>
        <v>Lipids and lipid-like molecules</v>
      </c>
      <c r="Y179" s="5" t="s">
        <v>1907</v>
      </c>
      <c r="Z179" s="5" t="s">
        <v>1845</v>
      </c>
      <c r="AA179" s="5" t="s">
        <v>1908</v>
      </c>
      <c r="AB179" s="5"/>
      <c r="AC179" s="5"/>
      <c r="AD179" s="5" t="s">
        <v>1908</v>
      </c>
      <c r="AE179" s="5" t="s">
        <v>17</v>
      </c>
    </row>
    <row r="180" spans="1:31" x14ac:dyDescent="0.2">
      <c r="A180" s="1">
        <v>14284</v>
      </c>
      <c r="B180">
        <v>199.16701</v>
      </c>
      <c r="C180">
        <v>1153.1549070000001</v>
      </c>
      <c r="D180" s="18" t="s">
        <v>1829</v>
      </c>
      <c r="E180" s="13" t="s">
        <v>1829</v>
      </c>
      <c r="F180" s="13" t="s">
        <v>1829</v>
      </c>
      <c r="G180" s="16" t="s">
        <v>1828</v>
      </c>
      <c r="H180" s="18" t="s">
        <v>2105</v>
      </c>
      <c r="I180" s="21" t="s">
        <v>2105</v>
      </c>
      <c r="J180" s="16" t="s">
        <v>2105</v>
      </c>
      <c r="K180" s="44" t="s">
        <v>21</v>
      </c>
      <c r="L180" s="40" t="str">
        <f>IF(Table2[[#This Row],[CF_superclass_score]]&gt;0.45,Table2[[#This Row],[CF_superclass]],"NA")</f>
        <v>Lipids and lipid-like molecules</v>
      </c>
      <c r="M180" s="16" t="str">
        <f>IF(Table2[[#This Row],[GNPS (NAP) Superclass (&gt;0.45)]]="NA",Table2[[#This Row],[Superclass]],Table2[[#This Row],[GNPS (NAP) Superclass (&gt;0.45)]])</f>
        <v>Lipids and lipid-like molecules</v>
      </c>
      <c r="N180">
        <v>7</v>
      </c>
      <c r="O180">
        <v>100</v>
      </c>
      <c r="P180" t="s">
        <v>5</v>
      </c>
      <c r="Q180" s="2">
        <v>0.83695652173913004</v>
      </c>
      <c r="R180" t="s">
        <v>15</v>
      </c>
      <c r="S180" s="2">
        <v>0.46857878804389003</v>
      </c>
      <c r="T180" t="s">
        <v>21</v>
      </c>
      <c r="U180" s="2">
        <v>0.398930703164112</v>
      </c>
      <c r="V180" t="s">
        <v>29</v>
      </c>
      <c r="W180" s="2">
        <v>0.28126769302398602</v>
      </c>
      <c r="X180" t="str">
        <f>IF(Table2[[#This Row],[CF_class_score]]&gt;0.5,Table2[[#This Row],[CF_class]],Table2[[#This Row],[CF_superclass]])</f>
        <v>Lipids and lipid-like molecules</v>
      </c>
      <c r="Y180" s="5" t="s">
        <v>1881</v>
      </c>
      <c r="Z180" s="5" t="s">
        <v>1845</v>
      </c>
      <c r="AA180" s="5" t="s">
        <v>1964</v>
      </c>
      <c r="AB180" s="5"/>
      <c r="AC180" s="5"/>
      <c r="AD180" s="5" t="s">
        <v>1964</v>
      </c>
      <c r="AE180" s="5" t="s">
        <v>17</v>
      </c>
    </row>
    <row r="181" spans="1:31" x14ac:dyDescent="0.2">
      <c r="A181" s="1">
        <v>14285</v>
      </c>
      <c r="B181">
        <v>199.17500000000001</v>
      </c>
      <c r="C181">
        <v>1580.6396480000001</v>
      </c>
      <c r="D181" s="18" t="s">
        <v>1828</v>
      </c>
      <c r="E181" s="13" t="s">
        <v>1829</v>
      </c>
      <c r="F181" s="13" t="s">
        <v>1828</v>
      </c>
      <c r="G181" s="16" t="s">
        <v>1828</v>
      </c>
      <c r="H181" s="18" t="s">
        <v>2105</v>
      </c>
      <c r="I181" s="21" t="s">
        <v>2105</v>
      </c>
      <c r="J181" s="16" t="s">
        <v>2105</v>
      </c>
      <c r="K181" s="44" t="s">
        <v>21</v>
      </c>
      <c r="L181" s="40" t="str">
        <f>IF(Table2[[#This Row],[CF_superclass_score]]&gt;0.45,Table2[[#This Row],[CF_superclass]],"NA")</f>
        <v>Lipids and lipid-like molecules</v>
      </c>
      <c r="M181" s="16" t="str">
        <f>IF(Table2[[#This Row],[GNPS (NAP) Superclass (&gt;0.45)]]="NA",Table2[[#This Row],[Superclass]],Table2[[#This Row],[GNPS (NAP) Superclass (&gt;0.45)]])</f>
        <v>Lipids and lipid-like molecules</v>
      </c>
      <c r="N181">
        <v>11</v>
      </c>
      <c r="O181">
        <v>100</v>
      </c>
      <c r="P181" t="s">
        <v>5</v>
      </c>
      <c r="Q181" s="2">
        <v>0.83695652173913004</v>
      </c>
      <c r="R181" t="s">
        <v>15</v>
      </c>
      <c r="S181" s="2">
        <v>0.46857878804389003</v>
      </c>
      <c r="T181" t="s">
        <v>21</v>
      </c>
      <c r="U181" s="2">
        <v>0.398930703164112</v>
      </c>
      <c r="V181" t="s">
        <v>29</v>
      </c>
      <c r="W181" s="2">
        <v>0.28126769302398602</v>
      </c>
      <c r="X181" t="str">
        <f>IF(Table2[[#This Row],[CF_class_score]]&gt;0.5,Table2[[#This Row],[CF_class]],Table2[[#This Row],[CF_superclass]])</f>
        <v>Lipids and lipid-like molecules</v>
      </c>
      <c r="Y181" s="5" t="s">
        <v>2105</v>
      </c>
      <c r="Z181" s="5" t="s">
        <v>2105</v>
      </c>
      <c r="AA181" s="5" t="s">
        <v>2105</v>
      </c>
      <c r="AB181" s="5" t="s">
        <v>2105</v>
      </c>
      <c r="AC181" s="5" t="s">
        <v>2105</v>
      </c>
      <c r="AD181" s="5" t="s">
        <v>2105</v>
      </c>
      <c r="AE181" s="5" t="s">
        <v>2105</v>
      </c>
    </row>
    <row r="182" spans="1:31" x14ac:dyDescent="0.2">
      <c r="A182" s="1">
        <v>14287</v>
      </c>
      <c r="B182">
        <v>199.166</v>
      </c>
      <c r="C182">
        <v>230.25517300000001</v>
      </c>
      <c r="D182" s="18" t="s">
        <v>1828</v>
      </c>
      <c r="E182" s="13" t="s">
        <v>1829</v>
      </c>
      <c r="F182" s="13" t="s">
        <v>1829</v>
      </c>
      <c r="G182" s="16" t="s">
        <v>1828</v>
      </c>
      <c r="H182" s="18" t="s">
        <v>2105</v>
      </c>
      <c r="I182" s="21" t="s">
        <v>2105</v>
      </c>
      <c r="J182" s="16" t="s">
        <v>2105</v>
      </c>
      <c r="K182" s="44" t="s">
        <v>21</v>
      </c>
      <c r="L182" s="40" t="str">
        <f>IF(Table2[[#This Row],[CF_superclass_score]]&gt;0.45,Table2[[#This Row],[CF_superclass]],"NA")</f>
        <v>Lipids and lipid-like molecules</v>
      </c>
      <c r="M182" s="16" t="str">
        <f>IF(Table2[[#This Row],[GNPS (NAP) Superclass (&gt;0.45)]]="NA",Table2[[#This Row],[Superclass]],Table2[[#This Row],[GNPS (NAP) Superclass (&gt;0.45)]])</f>
        <v>Lipids and lipid-like molecules</v>
      </c>
      <c r="N182">
        <v>5</v>
      </c>
      <c r="O182">
        <v>100</v>
      </c>
      <c r="P182" t="s">
        <v>5</v>
      </c>
      <c r="Q182" s="2">
        <v>0.83695652173913004</v>
      </c>
      <c r="R182" t="s">
        <v>15</v>
      </c>
      <c r="S182" s="2">
        <v>0.46857878804389003</v>
      </c>
      <c r="T182" t="s">
        <v>21</v>
      </c>
      <c r="U182" s="2">
        <v>0.398930703164112</v>
      </c>
      <c r="V182" t="s">
        <v>29</v>
      </c>
      <c r="W182" s="2">
        <v>0.28126769302398602</v>
      </c>
      <c r="X182" t="str">
        <f>IF(Table2[[#This Row],[CF_class_score]]&gt;0.5,Table2[[#This Row],[CF_class]],Table2[[#This Row],[CF_superclass]])</f>
        <v>Lipids and lipid-like molecules</v>
      </c>
      <c r="Y182" s="5" t="s">
        <v>1881</v>
      </c>
      <c r="Z182" s="5" t="s">
        <v>1845</v>
      </c>
      <c r="AA182" s="5" t="s">
        <v>1948</v>
      </c>
      <c r="AB182" s="5"/>
      <c r="AC182" s="5"/>
      <c r="AD182" s="5" t="s">
        <v>1948</v>
      </c>
      <c r="AE182" s="5" t="s">
        <v>1949</v>
      </c>
    </row>
    <row r="183" spans="1:31" x14ac:dyDescent="0.2">
      <c r="A183" s="1">
        <v>14288</v>
      </c>
      <c r="B183">
        <v>199.19200000000001</v>
      </c>
      <c r="C183">
        <v>1651.7008060000001</v>
      </c>
      <c r="D183" s="18" t="s">
        <v>1828</v>
      </c>
      <c r="E183" s="13" t="s">
        <v>1829</v>
      </c>
      <c r="F183" s="13" t="s">
        <v>1829</v>
      </c>
      <c r="G183" s="16" t="s">
        <v>1828</v>
      </c>
      <c r="H183" s="18" t="s">
        <v>2105</v>
      </c>
      <c r="I183" s="21" t="s">
        <v>2105</v>
      </c>
      <c r="J183" s="16" t="s">
        <v>2105</v>
      </c>
      <c r="K183" s="44" t="s">
        <v>21</v>
      </c>
      <c r="L183" s="40" t="str">
        <f>IF(Table2[[#This Row],[CF_superclass_score]]&gt;0.45,Table2[[#This Row],[CF_superclass]],"NA")</f>
        <v>Lipids and lipid-like molecules</v>
      </c>
      <c r="M183" s="16" t="str">
        <f>IF(Table2[[#This Row],[GNPS (NAP) Superclass (&gt;0.45)]]="NA",Table2[[#This Row],[Superclass]],Table2[[#This Row],[GNPS (NAP) Superclass (&gt;0.45)]])</f>
        <v>Lipids and lipid-like molecules</v>
      </c>
      <c r="N183">
        <v>26</v>
      </c>
      <c r="O183">
        <v>100</v>
      </c>
      <c r="P183" t="s">
        <v>5</v>
      </c>
      <c r="Q183" s="2">
        <v>0.83695652173913004</v>
      </c>
      <c r="R183" t="s">
        <v>15</v>
      </c>
      <c r="S183" s="2">
        <v>0.46857878804389003</v>
      </c>
      <c r="T183" t="s">
        <v>21</v>
      </c>
      <c r="U183" s="2">
        <v>0.398930703164112</v>
      </c>
      <c r="V183" t="s">
        <v>29</v>
      </c>
      <c r="W183" s="2">
        <v>0.28126769302398602</v>
      </c>
      <c r="X183" t="str">
        <f>IF(Table2[[#This Row],[CF_class_score]]&gt;0.5,Table2[[#This Row],[CF_class]],Table2[[#This Row],[CF_superclass]])</f>
        <v>Lipids and lipid-like molecules</v>
      </c>
      <c r="Y183" s="5" t="s">
        <v>2029</v>
      </c>
      <c r="Z183" s="5" t="s">
        <v>1845</v>
      </c>
      <c r="AA183" s="5" t="s">
        <v>1873</v>
      </c>
      <c r="AB183" s="5"/>
      <c r="AC183" s="5"/>
      <c r="AD183" s="5" t="s">
        <v>1873</v>
      </c>
      <c r="AE183" s="5" t="s">
        <v>17</v>
      </c>
    </row>
    <row r="184" spans="1:31" x14ac:dyDescent="0.2">
      <c r="A184" s="1">
        <v>14289</v>
      </c>
      <c r="B184">
        <v>199.179</v>
      </c>
      <c r="C184">
        <v>850.53796399999999</v>
      </c>
      <c r="D184" s="18" t="s">
        <v>1828</v>
      </c>
      <c r="E184" s="13" t="s">
        <v>1829</v>
      </c>
      <c r="F184" s="13" t="s">
        <v>1829</v>
      </c>
      <c r="G184" s="16" t="s">
        <v>1828</v>
      </c>
      <c r="H184" s="18" t="s">
        <v>2105</v>
      </c>
      <c r="I184" s="21" t="s">
        <v>2105</v>
      </c>
      <c r="J184" s="16" t="s">
        <v>2105</v>
      </c>
      <c r="K184" s="44" t="s">
        <v>21</v>
      </c>
      <c r="L184" s="40" t="str">
        <f>IF(Table2[[#This Row],[CF_superclass_score]]&gt;0.45,Table2[[#This Row],[CF_superclass]],"NA")</f>
        <v>Lipids and lipid-like molecules</v>
      </c>
      <c r="M184" s="16" t="str">
        <f>IF(Table2[[#This Row],[GNPS (NAP) Superclass (&gt;0.45)]]="NA",Table2[[#This Row],[Superclass]],Table2[[#This Row],[GNPS (NAP) Superclass (&gt;0.45)]])</f>
        <v>Lipids and lipid-like molecules</v>
      </c>
      <c r="N184">
        <v>14</v>
      </c>
      <c r="O184">
        <v>100</v>
      </c>
      <c r="P184" t="s">
        <v>5</v>
      </c>
      <c r="Q184" s="2">
        <v>0.83695652173913004</v>
      </c>
      <c r="R184" t="s">
        <v>15</v>
      </c>
      <c r="S184" s="2">
        <v>0.46857878804389003</v>
      </c>
      <c r="T184" t="s">
        <v>21</v>
      </c>
      <c r="U184" s="2">
        <v>0.398930703164112</v>
      </c>
      <c r="V184" t="s">
        <v>29</v>
      </c>
      <c r="W184" s="2">
        <v>0.28126769302398602</v>
      </c>
      <c r="X184" t="str">
        <f>IF(Table2[[#This Row],[CF_class_score]]&gt;0.5,Table2[[#This Row],[CF_class]],Table2[[#This Row],[CF_superclass]])</f>
        <v>Lipids and lipid-like molecules</v>
      </c>
      <c r="Y184" s="5" t="s">
        <v>1983</v>
      </c>
      <c r="Z184" s="5" t="s">
        <v>1845</v>
      </c>
      <c r="AA184" s="5" t="s">
        <v>1872</v>
      </c>
      <c r="AB184" s="5"/>
      <c r="AC184" s="5" t="s">
        <v>1872</v>
      </c>
      <c r="AD184" s="5" t="s">
        <v>1873</v>
      </c>
      <c r="AE184" s="5" t="s">
        <v>17</v>
      </c>
    </row>
    <row r="185" spans="1:31" x14ac:dyDescent="0.2">
      <c r="A185" s="1">
        <v>14290</v>
      </c>
      <c r="B185">
        <v>199.17500000000001</v>
      </c>
      <c r="C185">
        <v>667.32061799999997</v>
      </c>
      <c r="D185" s="18" t="s">
        <v>1828</v>
      </c>
      <c r="E185" s="13" t="s">
        <v>1829</v>
      </c>
      <c r="F185" s="13" t="s">
        <v>1828</v>
      </c>
      <c r="G185" s="16" t="s">
        <v>1828</v>
      </c>
      <c r="H185" s="18" t="s">
        <v>2105</v>
      </c>
      <c r="I185" s="21" t="s">
        <v>2105</v>
      </c>
      <c r="J185" s="16" t="s">
        <v>2105</v>
      </c>
      <c r="K185" s="44" t="s">
        <v>21</v>
      </c>
      <c r="L185" s="40" t="str">
        <f>IF(Table2[[#This Row],[CF_superclass_score]]&gt;0.45,Table2[[#This Row],[CF_superclass]],"NA")</f>
        <v>Lipids and lipid-like molecules</v>
      </c>
      <c r="M185" s="16" t="str">
        <f>IF(Table2[[#This Row],[GNPS (NAP) Superclass (&gt;0.45)]]="NA",Table2[[#This Row],[Superclass]],Table2[[#This Row],[GNPS (NAP) Superclass (&gt;0.45)]])</f>
        <v>Lipids and lipid-like molecules</v>
      </c>
      <c r="N185">
        <v>18</v>
      </c>
      <c r="O185">
        <v>100</v>
      </c>
      <c r="P185" t="s">
        <v>5</v>
      </c>
      <c r="Q185" s="2">
        <v>0.83695652173913004</v>
      </c>
      <c r="R185" t="s">
        <v>15</v>
      </c>
      <c r="S185" s="2">
        <v>0.46857878804389003</v>
      </c>
      <c r="T185" t="s">
        <v>21</v>
      </c>
      <c r="U185" s="2">
        <v>0.398930703164112</v>
      </c>
      <c r="V185" t="s">
        <v>29</v>
      </c>
      <c r="W185" s="2">
        <v>0.28126769302398602</v>
      </c>
      <c r="X185" t="str">
        <f>IF(Table2[[#This Row],[CF_class_score]]&gt;0.5,Table2[[#This Row],[CF_class]],Table2[[#This Row],[CF_superclass]])</f>
        <v>Lipids and lipid-like molecules</v>
      </c>
      <c r="Y185" s="5" t="s">
        <v>2105</v>
      </c>
      <c r="Z185" s="5" t="s">
        <v>2105</v>
      </c>
      <c r="AA185" s="5" t="s">
        <v>2105</v>
      </c>
      <c r="AB185" s="5" t="s">
        <v>2105</v>
      </c>
      <c r="AC185" s="5" t="s">
        <v>2105</v>
      </c>
      <c r="AD185" s="5" t="s">
        <v>2105</v>
      </c>
      <c r="AE185" s="5" t="s">
        <v>2105</v>
      </c>
    </row>
    <row r="186" spans="1:31" x14ac:dyDescent="0.2">
      <c r="A186" s="1">
        <v>14293</v>
      </c>
      <c r="B186">
        <v>199.17400000000001</v>
      </c>
      <c r="C186">
        <v>1071.636841</v>
      </c>
      <c r="D186" s="18" t="s">
        <v>1828</v>
      </c>
      <c r="E186" s="13" t="s">
        <v>1829</v>
      </c>
      <c r="F186" s="13" t="s">
        <v>1828</v>
      </c>
      <c r="G186" s="16" t="s">
        <v>1828</v>
      </c>
      <c r="H186" s="18" t="s">
        <v>2105</v>
      </c>
      <c r="I186" s="21" t="s">
        <v>2105</v>
      </c>
      <c r="J186" s="16" t="s">
        <v>2105</v>
      </c>
      <c r="K186" s="44" t="s">
        <v>21</v>
      </c>
      <c r="L186" s="40" t="str">
        <f>IF(Table2[[#This Row],[CF_superclass_score]]&gt;0.45,Table2[[#This Row],[CF_superclass]],"NA")</f>
        <v>Lipids and lipid-like molecules</v>
      </c>
      <c r="M186" s="16" t="str">
        <f>IF(Table2[[#This Row],[GNPS (NAP) Superclass (&gt;0.45)]]="NA",Table2[[#This Row],[Superclass]],Table2[[#This Row],[GNPS (NAP) Superclass (&gt;0.45)]])</f>
        <v>Lipids and lipid-like molecules</v>
      </c>
      <c r="N186">
        <v>45</v>
      </c>
      <c r="O186">
        <v>100</v>
      </c>
      <c r="P186" t="s">
        <v>5</v>
      </c>
      <c r="Q186" s="2">
        <v>0.83695652173913004</v>
      </c>
      <c r="R186" t="s">
        <v>15</v>
      </c>
      <c r="S186" s="2">
        <v>0.46857878804389003</v>
      </c>
      <c r="T186" t="s">
        <v>21</v>
      </c>
      <c r="U186" s="2">
        <v>0.398930703164112</v>
      </c>
      <c r="V186" t="s">
        <v>29</v>
      </c>
      <c r="W186" s="2">
        <v>0.28126769302398602</v>
      </c>
      <c r="X186" t="str">
        <f>IF(Table2[[#This Row],[CF_class_score]]&gt;0.5,Table2[[#This Row],[CF_class]],Table2[[#This Row],[CF_superclass]])</f>
        <v>Lipids and lipid-like molecules</v>
      </c>
      <c r="Y186" s="5" t="s">
        <v>2105</v>
      </c>
      <c r="Z186" s="5" t="s">
        <v>2105</v>
      </c>
      <c r="AA186" s="5" t="s">
        <v>2105</v>
      </c>
      <c r="AB186" s="5" t="s">
        <v>2105</v>
      </c>
      <c r="AC186" s="5" t="s">
        <v>2105</v>
      </c>
      <c r="AD186" s="5" t="s">
        <v>2105</v>
      </c>
      <c r="AE186" s="5" t="s">
        <v>2105</v>
      </c>
    </row>
    <row r="187" spans="1:31" x14ac:dyDescent="0.2">
      <c r="A187" s="1">
        <v>14297</v>
      </c>
      <c r="B187">
        <v>199.18600000000001</v>
      </c>
      <c r="C187">
        <v>254.28573600000001</v>
      </c>
      <c r="D187" s="18" t="s">
        <v>1828</v>
      </c>
      <c r="E187" s="13" t="s">
        <v>1829</v>
      </c>
      <c r="F187" s="13" t="s">
        <v>1829</v>
      </c>
      <c r="G187" s="16" t="s">
        <v>1828</v>
      </c>
      <c r="H187" s="18" t="s">
        <v>2105</v>
      </c>
      <c r="I187" s="21" t="s">
        <v>2105</v>
      </c>
      <c r="J187" s="16" t="s">
        <v>2105</v>
      </c>
      <c r="K187" s="44" t="s">
        <v>21</v>
      </c>
      <c r="L187" s="40" t="str">
        <f>IF(Table2[[#This Row],[CF_superclass_score]]&gt;0.45,Table2[[#This Row],[CF_superclass]],"NA")</f>
        <v>Lipids and lipid-like molecules</v>
      </c>
      <c r="M187" s="16" t="str">
        <f>IF(Table2[[#This Row],[GNPS (NAP) Superclass (&gt;0.45)]]="NA",Table2[[#This Row],[Superclass]],Table2[[#This Row],[GNPS (NAP) Superclass (&gt;0.45)]])</f>
        <v>Lipids and lipid-like molecules</v>
      </c>
      <c r="N187">
        <v>4</v>
      </c>
      <c r="O187">
        <v>100</v>
      </c>
      <c r="P187" t="s">
        <v>5</v>
      </c>
      <c r="Q187" s="2">
        <v>0.83695652173913004</v>
      </c>
      <c r="R187" t="s">
        <v>15</v>
      </c>
      <c r="S187" s="2">
        <v>0.46857878804389003</v>
      </c>
      <c r="T187" t="s">
        <v>21</v>
      </c>
      <c r="U187" s="2">
        <v>0.398930703164112</v>
      </c>
      <c r="V187" t="s">
        <v>29</v>
      </c>
      <c r="W187" s="2">
        <v>0.28126769302398602</v>
      </c>
      <c r="X187" t="str">
        <f>IF(Table2[[#This Row],[CF_class_score]]&gt;0.5,Table2[[#This Row],[CF_class]],Table2[[#This Row],[CF_superclass]])</f>
        <v>Lipids and lipid-like molecules</v>
      </c>
      <c r="Y187" s="5" t="s">
        <v>1874</v>
      </c>
      <c r="Z187" s="5" t="s">
        <v>1845</v>
      </c>
      <c r="AA187" s="5" t="s">
        <v>1875</v>
      </c>
      <c r="AB187" s="5" t="s">
        <v>1875</v>
      </c>
      <c r="AC187" s="5" t="s">
        <v>1876</v>
      </c>
      <c r="AD187" s="5" t="s">
        <v>1877</v>
      </c>
      <c r="AE187" s="5" t="s">
        <v>1878</v>
      </c>
    </row>
    <row r="188" spans="1:31" x14ac:dyDescent="0.2">
      <c r="A188" s="1">
        <v>14304</v>
      </c>
      <c r="B188">
        <v>199.18700000000001</v>
      </c>
      <c r="C188">
        <v>1634.0870359999999</v>
      </c>
      <c r="D188" s="18" t="s">
        <v>1828</v>
      </c>
      <c r="E188" s="13" t="s">
        <v>1829</v>
      </c>
      <c r="F188" s="13" t="s">
        <v>1828</v>
      </c>
      <c r="G188" s="16" t="s">
        <v>1828</v>
      </c>
      <c r="H188" s="18" t="s">
        <v>2105</v>
      </c>
      <c r="I188" s="21" t="s">
        <v>2105</v>
      </c>
      <c r="J188" s="16" t="s">
        <v>2105</v>
      </c>
      <c r="K188" s="44" t="s">
        <v>21</v>
      </c>
      <c r="L188" s="40" t="str">
        <f>IF(Table2[[#This Row],[CF_superclass_score]]&gt;0.45,Table2[[#This Row],[CF_superclass]],"NA")</f>
        <v>Lipids and lipid-like molecules</v>
      </c>
      <c r="M188" s="16" t="str">
        <f>IF(Table2[[#This Row],[GNPS (NAP) Superclass (&gt;0.45)]]="NA",Table2[[#This Row],[Superclass]],Table2[[#This Row],[GNPS (NAP) Superclass (&gt;0.45)]])</f>
        <v>Lipids and lipid-like molecules</v>
      </c>
      <c r="N188">
        <v>9</v>
      </c>
      <c r="O188">
        <v>100</v>
      </c>
      <c r="P188" t="s">
        <v>5</v>
      </c>
      <c r="Q188" s="2">
        <v>0.83695652173913004</v>
      </c>
      <c r="R188" t="s">
        <v>15</v>
      </c>
      <c r="S188" s="2">
        <v>0.46857878804389003</v>
      </c>
      <c r="T188" t="s">
        <v>21</v>
      </c>
      <c r="U188" s="2">
        <v>0.398930703164112</v>
      </c>
      <c r="V188" t="s">
        <v>29</v>
      </c>
      <c r="W188" s="2">
        <v>0.28126769302398602</v>
      </c>
      <c r="X188" t="str">
        <f>IF(Table2[[#This Row],[CF_class_score]]&gt;0.5,Table2[[#This Row],[CF_class]],Table2[[#This Row],[CF_superclass]])</f>
        <v>Lipids and lipid-like molecules</v>
      </c>
      <c r="Y188" s="5" t="s">
        <v>2105</v>
      </c>
      <c r="Z188" s="5" t="s">
        <v>2105</v>
      </c>
      <c r="AA188" s="5" t="s">
        <v>2105</v>
      </c>
      <c r="AB188" s="5" t="s">
        <v>2105</v>
      </c>
      <c r="AC188" s="5" t="s">
        <v>2105</v>
      </c>
      <c r="AD188" s="5" t="s">
        <v>2105</v>
      </c>
      <c r="AE188" s="5" t="s">
        <v>2105</v>
      </c>
    </row>
    <row r="189" spans="1:31" x14ac:dyDescent="0.2">
      <c r="A189" s="1">
        <v>14305</v>
      </c>
      <c r="B189">
        <v>199.173</v>
      </c>
      <c r="C189">
        <v>1121.5079350000001</v>
      </c>
      <c r="D189" s="18" t="s">
        <v>1828</v>
      </c>
      <c r="E189" s="13" t="s">
        <v>1829</v>
      </c>
      <c r="F189" s="13" t="s">
        <v>1829</v>
      </c>
      <c r="G189" s="16" t="s">
        <v>1828</v>
      </c>
      <c r="H189" s="18" t="s">
        <v>2105</v>
      </c>
      <c r="I189" s="21" t="s">
        <v>2105</v>
      </c>
      <c r="J189" s="16" t="s">
        <v>2105</v>
      </c>
      <c r="K189" s="44" t="s">
        <v>21</v>
      </c>
      <c r="L189" s="40" t="str">
        <f>IF(Table2[[#This Row],[CF_superclass_score]]&gt;0.45,Table2[[#This Row],[CF_superclass]],"NA")</f>
        <v>Lipids and lipid-like molecules</v>
      </c>
      <c r="M189" s="16" t="str">
        <f>IF(Table2[[#This Row],[GNPS (NAP) Superclass (&gt;0.45)]]="NA",Table2[[#This Row],[Superclass]],Table2[[#This Row],[GNPS (NAP) Superclass (&gt;0.45)]])</f>
        <v>Lipids and lipid-like molecules</v>
      </c>
      <c r="N189">
        <v>29</v>
      </c>
      <c r="O189">
        <v>100</v>
      </c>
      <c r="P189" t="s">
        <v>5</v>
      </c>
      <c r="Q189" s="2">
        <v>0.83695652173913004</v>
      </c>
      <c r="R189" t="s">
        <v>15</v>
      </c>
      <c r="S189" s="2">
        <v>0.46857878804389003</v>
      </c>
      <c r="T189" t="s">
        <v>21</v>
      </c>
      <c r="U189" s="2">
        <v>0.398930703164112</v>
      </c>
      <c r="V189" t="s">
        <v>29</v>
      </c>
      <c r="W189" s="2">
        <v>0.28126769302398602</v>
      </c>
      <c r="X189" t="str">
        <f>IF(Table2[[#This Row],[CF_class_score]]&gt;0.5,Table2[[#This Row],[CF_class]],Table2[[#This Row],[CF_superclass]])</f>
        <v>Lipids and lipid-like molecules</v>
      </c>
      <c r="Y189" s="5" t="s">
        <v>1984</v>
      </c>
      <c r="Z189" s="5" t="s">
        <v>1845</v>
      </c>
      <c r="AA189" s="5" t="s">
        <v>1985</v>
      </c>
      <c r="AB189" s="5"/>
      <c r="AC189" s="5" t="s">
        <v>1985</v>
      </c>
      <c r="AD189" s="5" t="s">
        <v>1986</v>
      </c>
      <c r="AE189" s="5" t="s">
        <v>18</v>
      </c>
    </row>
    <row r="190" spans="1:31" x14ac:dyDescent="0.2">
      <c r="A190" s="1">
        <v>14328</v>
      </c>
      <c r="B190">
        <v>199.18100000000001</v>
      </c>
      <c r="C190">
        <v>1696.3359379999999</v>
      </c>
      <c r="D190" s="18" t="s">
        <v>1828</v>
      </c>
      <c r="E190" s="13" t="s">
        <v>1829</v>
      </c>
      <c r="F190" s="13" t="s">
        <v>1829</v>
      </c>
      <c r="G190" s="16" t="s">
        <v>1828</v>
      </c>
      <c r="H190" s="18" t="s">
        <v>2105</v>
      </c>
      <c r="I190" s="21" t="s">
        <v>2105</v>
      </c>
      <c r="J190" s="16" t="s">
        <v>2105</v>
      </c>
      <c r="K190" s="44" t="s">
        <v>21</v>
      </c>
      <c r="L190" s="40" t="str">
        <f>IF(Table2[[#This Row],[CF_superclass_score]]&gt;0.45,Table2[[#This Row],[CF_superclass]],"NA")</f>
        <v>Lipids and lipid-like molecules</v>
      </c>
      <c r="M190" s="16" t="str">
        <f>IF(Table2[[#This Row],[GNPS (NAP) Superclass (&gt;0.45)]]="NA",Table2[[#This Row],[Superclass]],Table2[[#This Row],[GNPS (NAP) Superclass (&gt;0.45)]])</f>
        <v>Lipids and lipid-like molecules</v>
      </c>
      <c r="N190">
        <v>8</v>
      </c>
      <c r="O190">
        <v>100</v>
      </c>
      <c r="P190" t="s">
        <v>5</v>
      </c>
      <c r="Q190" s="2">
        <v>0.83695652173913004</v>
      </c>
      <c r="R190" t="s">
        <v>15</v>
      </c>
      <c r="S190" s="2">
        <v>0.46857878804389003</v>
      </c>
      <c r="T190" t="s">
        <v>21</v>
      </c>
      <c r="U190" s="2">
        <v>0.398930703164112</v>
      </c>
      <c r="V190" t="s">
        <v>29</v>
      </c>
      <c r="W190" s="2">
        <v>0.28126769302398602</v>
      </c>
      <c r="X190" t="str">
        <f>IF(Table2[[#This Row],[CF_class_score]]&gt;0.5,Table2[[#This Row],[CF_class]],Table2[[#This Row],[CF_superclass]])</f>
        <v>Lipids and lipid-like molecules</v>
      </c>
      <c r="Y190" s="5" t="s">
        <v>1852</v>
      </c>
      <c r="Z190" s="5" t="s">
        <v>1845</v>
      </c>
      <c r="AA190" s="5" t="s">
        <v>1853</v>
      </c>
      <c r="AB190" s="5"/>
      <c r="AC190" s="5" t="s">
        <v>1853</v>
      </c>
      <c r="AD190" s="5" t="s">
        <v>1854</v>
      </c>
      <c r="AE190" s="5" t="s">
        <v>18</v>
      </c>
    </row>
    <row r="191" spans="1:31" x14ac:dyDescent="0.2">
      <c r="A191" s="1">
        <v>14334</v>
      </c>
      <c r="B191">
        <v>199.15601000000001</v>
      </c>
      <c r="C191">
        <v>521.26220699999999</v>
      </c>
      <c r="D191" s="18" t="s">
        <v>1828</v>
      </c>
      <c r="E191" s="13" t="s">
        <v>1829</v>
      </c>
      <c r="F191" s="13" t="s">
        <v>1829</v>
      </c>
      <c r="G191" s="16" t="s">
        <v>1828</v>
      </c>
      <c r="H191" s="18" t="s">
        <v>2105</v>
      </c>
      <c r="I191" s="21" t="s">
        <v>2105</v>
      </c>
      <c r="J191" s="16" t="s">
        <v>2105</v>
      </c>
      <c r="K191" s="44" t="s">
        <v>21</v>
      </c>
      <c r="L191" s="40" t="str">
        <f>IF(Table2[[#This Row],[CF_superclass_score]]&gt;0.45,Table2[[#This Row],[CF_superclass]],"NA")</f>
        <v>Lipids and lipid-like molecules</v>
      </c>
      <c r="M191" s="16" t="str">
        <f>IF(Table2[[#This Row],[GNPS (NAP) Superclass (&gt;0.45)]]="NA",Table2[[#This Row],[Superclass]],Table2[[#This Row],[GNPS (NAP) Superclass (&gt;0.45)]])</f>
        <v>Lipids and lipid-like molecules</v>
      </c>
      <c r="N191">
        <v>3</v>
      </c>
      <c r="O191">
        <v>100</v>
      </c>
      <c r="P191" t="s">
        <v>5</v>
      </c>
      <c r="Q191" s="2">
        <v>0.83695652173913004</v>
      </c>
      <c r="R191" t="s">
        <v>15</v>
      </c>
      <c r="S191" s="2">
        <v>0.46857878804389003</v>
      </c>
      <c r="T191" t="s">
        <v>21</v>
      </c>
      <c r="U191" s="2">
        <v>0.398930703164112</v>
      </c>
      <c r="V191" t="s">
        <v>29</v>
      </c>
      <c r="W191" s="2">
        <v>0.28126769302398602</v>
      </c>
      <c r="X191" t="str">
        <f>IF(Table2[[#This Row],[CF_class_score]]&gt;0.5,Table2[[#This Row],[CF_class]],Table2[[#This Row],[CF_superclass]])</f>
        <v>Lipids and lipid-like molecules</v>
      </c>
      <c r="Y191" s="5" t="s">
        <v>2042</v>
      </c>
      <c r="Z191" s="5" t="s">
        <v>1845</v>
      </c>
      <c r="AA191" s="5" t="s">
        <v>1873</v>
      </c>
      <c r="AB191" s="5"/>
      <c r="AC191" s="5"/>
      <c r="AD191" s="5" t="s">
        <v>1873</v>
      </c>
      <c r="AE191" s="5" t="s">
        <v>17</v>
      </c>
    </row>
    <row r="192" spans="1:31" x14ac:dyDescent="0.2">
      <c r="A192" s="1">
        <v>14356</v>
      </c>
      <c r="B192">
        <v>199.16900999999999</v>
      </c>
      <c r="C192">
        <v>229.54501300000001</v>
      </c>
      <c r="D192" s="18" t="s">
        <v>1828</v>
      </c>
      <c r="E192" s="13" t="s">
        <v>1829</v>
      </c>
      <c r="F192" s="13" t="s">
        <v>1829</v>
      </c>
      <c r="G192" s="16" t="s">
        <v>1829</v>
      </c>
      <c r="H192" s="18" t="s">
        <v>15</v>
      </c>
      <c r="I192" s="21" t="s">
        <v>21</v>
      </c>
      <c r="J192" s="16" t="s">
        <v>21</v>
      </c>
      <c r="K192" s="21" t="str">
        <f>IF(Table2[[#This Row],[Lowest in silico match]]="NA",Table2[[#This Row],[Most specific Class (above 0.5 Score)]],Table2[[#This Row],[Lowest in silico match]])</f>
        <v>Fatty Acyls</v>
      </c>
      <c r="L192" s="40" t="str">
        <f>IF(Table2[[#This Row],[CF_superclass_score]]&gt;0.45,Table2[[#This Row],[CF_superclass]],"NA")</f>
        <v>Lipids and lipid-like molecules</v>
      </c>
      <c r="M192" s="16" t="str">
        <f>IF(Table2[[#This Row],[GNPS (NAP) Superclass (&gt;0.45)]]="NA",Table2[[#This Row],[Superclass]],Table2[[#This Row],[GNPS (NAP) Superclass (&gt;0.45)]])</f>
        <v>Lipids and lipid-like molecules</v>
      </c>
      <c r="N192">
        <v>2</v>
      </c>
      <c r="O192">
        <v>100</v>
      </c>
      <c r="P192" t="s">
        <v>5</v>
      </c>
      <c r="Q192" s="2">
        <v>0.83695652173913004</v>
      </c>
      <c r="R192" t="s">
        <v>15</v>
      </c>
      <c r="S192" s="2">
        <v>0.46857878804389003</v>
      </c>
      <c r="T192" t="s">
        <v>21</v>
      </c>
      <c r="U192" s="2">
        <v>0.398930703164112</v>
      </c>
      <c r="V192" t="s">
        <v>29</v>
      </c>
      <c r="W192" s="2">
        <v>0.28126769302398602</v>
      </c>
      <c r="X192" t="str">
        <f>IF(Table2[[#This Row],[CF_class_score]]&gt;0.5,Table2[[#This Row],[CF_class]],Table2[[#This Row],[CF_superclass]])</f>
        <v>Lipids and lipid-like molecules</v>
      </c>
      <c r="Y192" s="5" t="s">
        <v>1844</v>
      </c>
      <c r="Z192" s="5" t="s">
        <v>1845</v>
      </c>
      <c r="AA192" s="5" t="s">
        <v>21</v>
      </c>
      <c r="AB192" s="5"/>
      <c r="AC192" s="5"/>
      <c r="AD192" s="5" t="s">
        <v>21</v>
      </c>
      <c r="AE192" s="5" t="s">
        <v>15</v>
      </c>
    </row>
    <row r="193" spans="1:31" x14ac:dyDescent="0.2">
      <c r="A193" s="1">
        <v>14382</v>
      </c>
      <c r="B193">
        <v>199.15100000000001</v>
      </c>
      <c r="C193">
        <v>501.19653299999999</v>
      </c>
      <c r="D193" s="18" t="s">
        <v>1828</v>
      </c>
      <c r="E193" s="13" t="s">
        <v>1829</v>
      </c>
      <c r="F193" s="13" t="s">
        <v>1829</v>
      </c>
      <c r="G193" s="16" t="s">
        <v>1828</v>
      </c>
      <c r="H193" s="18" t="s">
        <v>2105</v>
      </c>
      <c r="I193" s="21" t="s">
        <v>2105</v>
      </c>
      <c r="J193" s="16" t="s">
        <v>2105</v>
      </c>
      <c r="K193" s="44" t="s">
        <v>21</v>
      </c>
      <c r="L193" s="40" t="str">
        <f>IF(Table2[[#This Row],[CF_superclass_score]]&gt;0.45,Table2[[#This Row],[CF_superclass]],"NA")</f>
        <v>Lipids and lipid-like molecules</v>
      </c>
      <c r="M193" s="16" t="str">
        <f>IF(Table2[[#This Row],[GNPS (NAP) Superclass (&gt;0.45)]]="NA",Table2[[#This Row],[Superclass]],Table2[[#This Row],[GNPS (NAP) Superclass (&gt;0.45)]])</f>
        <v>Lipids and lipid-like molecules</v>
      </c>
      <c r="N193">
        <v>4</v>
      </c>
      <c r="O193">
        <v>100</v>
      </c>
      <c r="P193" t="s">
        <v>5</v>
      </c>
      <c r="Q193" s="2">
        <v>0.83695652173913004</v>
      </c>
      <c r="R193" t="s">
        <v>15</v>
      </c>
      <c r="S193" s="2">
        <v>0.46857878804389003</v>
      </c>
      <c r="T193" t="s">
        <v>21</v>
      </c>
      <c r="U193" s="2">
        <v>0.398930703164112</v>
      </c>
      <c r="V193" t="s">
        <v>29</v>
      </c>
      <c r="W193" s="2">
        <v>0.28126769302398602</v>
      </c>
      <c r="X193" t="str">
        <f>IF(Table2[[#This Row],[CF_class_score]]&gt;0.5,Table2[[#This Row],[CF_class]],Table2[[#This Row],[CF_superclass]])</f>
        <v>Lipids and lipid-like molecules</v>
      </c>
      <c r="Y193" s="5" t="s">
        <v>1916</v>
      </c>
      <c r="Z193" s="5" t="s">
        <v>1845</v>
      </c>
      <c r="AA193" s="5" t="s">
        <v>1917</v>
      </c>
      <c r="AB193" s="5"/>
      <c r="AC193" s="5"/>
      <c r="AD193" s="5"/>
      <c r="AE193" s="5" t="s">
        <v>1917</v>
      </c>
    </row>
    <row r="194" spans="1:31" x14ac:dyDescent="0.2">
      <c r="A194" s="1">
        <v>14383</v>
      </c>
      <c r="B194">
        <v>199.16900999999999</v>
      </c>
      <c r="C194">
        <v>536.07696499999997</v>
      </c>
      <c r="D194" s="18" t="s">
        <v>1828</v>
      </c>
      <c r="E194" s="13" t="s">
        <v>1829</v>
      </c>
      <c r="F194" s="13" t="s">
        <v>1829</v>
      </c>
      <c r="G194" s="16" t="s">
        <v>1828</v>
      </c>
      <c r="H194" s="18" t="s">
        <v>2105</v>
      </c>
      <c r="I194" s="21" t="s">
        <v>21</v>
      </c>
      <c r="J194" s="16" t="s">
        <v>2105</v>
      </c>
      <c r="K194" s="44" t="s">
        <v>21</v>
      </c>
      <c r="L194" s="40" t="str">
        <f>IF(Table2[[#This Row],[CF_superclass_score]]&gt;0.45,Table2[[#This Row],[CF_superclass]],"NA")</f>
        <v>Lipids and lipid-like molecules</v>
      </c>
      <c r="M194" s="16" t="str">
        <f>IF(Table2[[#This Row],[GNPS (NAP) Superclass (&gt;0.45)]]="NA",Table2[[#This Row],[Superclass]],Table2[[#This Row],[GNPS (NAP) Superclass (&gt;0.45)]])</f>
        <v>Lipids and lipid-like molecules</v>
      </c>
      <c r="N194">
        <v>17</v>
      </c>
      <c r="O194">
        <v>100</v>
      </c>
      <c r="P194" t="s">
        <v>5</v>
      </c>
      <c r="Q194" s="2">
        <v>0.83695652173913004</v>
      </c>
      <c r="R194" t="s">
        <v>15</v>
      </c>
      <c r="S194" s="2">
        <v>0.46857878804389003</v>
      </c>
      <c r="T194" t="s">
        <v>21</v>
      </c>
      <c r="U194" s="2">
        <v>0.398930703164112</v>
      </c>
      <c r="V194" t="s">
        <v>29</v>
      </c>
      <c r="W194" s="2">
        <v>0.28126769302398602</v>
      </c>
      <c r="X194" t="str">
        <f>IF(Table2[[#This Row],[CF_class_score]]&gt;0.5,Table2[[#This Row],[CF_class]],Table2[[#This Row],[CF_superclass]])</f>
        <v>Lipids and lipid-like molecules</v>
      </c>
      <c r="Y194" s="5" t="s">
        <v>1844</v>
      </c>
      <c r="Z194" s="5" t="s">
        <v>1845</v>
      </c>
      <c r="AA194" s="5" t="s">
        <v>21</v>
      </c>
      <c r="AB194" s="5"/>
      <c r="AC194" s="5"/>
      <c r="AD194" s="5" t="s">
        <v>21</v>
      </c>
      <c r="AE194" s="5" t="s">
        <v>15</v>
      </c>
    </row>
    <row r="195" spans="1:31" x14ac:dyDescent="0.2">
      <c r="A195" s="1">
        <v>14384</v>
      </c>
      <c r="B195">
        <v>199.15199000000001</v>
      </c>
      <c r="C195">
        <v>516.84210199999995</v>
      </c>
      <c r="D195" s="18" t="s">
        <v>1828</v>
      </c>
      <c r="E195" s="13" t="s">
        <v>1829</v>
      </c>
      <c r="F195" s="13" t="s">
        <v>1829</v>
      </c>
      <c r="G195" s="16" t="s">
        <v>1828</v>
      </c>
      <c r="H195" s="18" t="s">
        <v>2105</v>
      </c>
      <c r="I195" s="21" t="s">
        <v>2105</v>
      </c>
      <c r="J195" s="16" t="s">
        <v>2105</v>
      </c>
      <c r="K195" s="44" t="s">
        <v>21</v>
      </c>
      <c r="L195" s="40" t="str">
        <f>IF(Table2[[#This Row],[CF_superclass_score]]&gt;0.45,Table2[[#This Row],[CF_superclass]],"NA")</f>
        <v>Lipids and lipid-like molecules</v>
      </c>
      <c r="M195" s="16" t="str">
        <f>IF(Table2[[#This Row],[GNPS (NAP) Superclass (&gt;0.45)]]="NA",Table2[[#This Row],[Superclass]],Table2[[#This Row],[GNPS (NAP) Superclass (&gt;0.45)]])</f>
        <v>Lipids and lipid-like molecules</v>
      </c>
      <c r="N195">
        <v>2</v>
      </c>
      <c r="O195">
        <v>100</v>
      </c>
      <c r="P195" t="s">
        <v>5</v>
      </c>
      <c r="Q195" s="2">
        <v>0.83695652173913004</v>
      </c>
      <c r="R195" t="s">
        <v>15</v>
      </c>
      <c r="S195" s="2">
        <v>0.46857878804389003</v>
      </c>
      <c r="T195" t="s">
        <v>21</v>
      </c>
      <c r="U195" s="2">
        <v>0.398930703164112</v>
      </c>
      <c r="V195" t="s">
        <v>29</v>
      </c>
      <c r="W195" s="2">
        <v>0.28126769302398602</v>
      </c>
      <c r="X195" t="str">
        <f>IF(Table2[[#This Row],[CF_class_score]]&gt;0.5,Table2[[#This Row],[CF_class]],Table2[[#This Row],[CF_superclass]])</f>
        <v>Lipids and lipid-like molecules</v>
      </c>
      <c r="Y195" s="5" t="s">
        <v>1916</v>
      </c>
      <c r="Z195" s="5" t="s">
        <v>1845</v>
      </c>
      <c r="AA195" s="5" t="s">
        <v>1917</v>
      </c>
      <c r="AB195" s="5"/>
      <c r="AC195" s="5"/>
      <c r="AD195" s="5"/>
      <c r="AE195" s="5" t="s">
        <v>1917</v>
      </c>
    </row>
    <row r="196" spans="1:31" x14ac:dyDescent="0.2">
      <c r="A196" s="1">
        <v>14385</v>
      </c>
      <c r="B196">
        <v>199.14798999999999</v>
      </c>
      <c r="C196">
        <v>565.00512700000002</v>
      </c>
      <c r="D196" s="18" t="s">
        <v>1828</v>
      </c>
      <c r="E196" s="13" t="s">
        <v>1829</v>
      </c>
      <c r="F196" s="13" t="s">
        <v>1829</v>
      </c>
      <c r="G196" s="16" t="s">
        <v>1828</v>
      </c>
      <c r="H196" s="18" t="s">
        <v>2105</v>
      </c>
      <c r="I196" s="21" t="s">
        <v>2105</v>
      </c>
      <c r="J196" s="16" t="s">
        <v>2105</v>
      </c>
      <c r="K196" s="44" t="s">
        <v>21</v>
      </c>
      <c r="L196" s="40" t="str">
        <f>IF(Table2[[#This Row],[CF_superclass_score]]&gt;0.45,Table2[[#This Row],[CF_superclass]],"NA")</f>
        <v>Lipids and lipid-like molecules</v>
      </c>
      <c r="M196" s="16" t="str">
        <f>IF(Table2[[#This Row],[GNPS (NAP) Superclass (&gt;0.45)]]="NA",Table2[[#This Row],[Superclass]],Table2[[#This Row],[GNPS (NAP) Superclass (&gt;0.45)]])</f>
        <v>Lipids and lipid-like molecules</v>
      </c>
      <c r="N196">
        <v>5</v>
      </c>
      <c r="O196">
        <v>100</v>
      </c>
      <c r="P196" t="s">
        <v>5</v>
      </c>
      <c r="Q196" s="2">
        <v>0.83695652173913004</v>
      </c>
      <c r="R196" t="s">
        <v>15</v>
      </c>
      <c r="S196" s="2">
        <v>0.46857878804389003</v>
      </c>
      <c r="T196" t="s">
        <v>21</v>
      </c>
      <c r="U196" s="2">
        <v>0.398930703164112</v>
      </c>
      <c r="V196" t="s">
        <v>29</v>
      </c>
      <c r="W196" s="2">
        <v>0.28126769302398602</v>
      </c>
      <c r="X196" t="str">
        <f>IF(Table2[[#This Row],[CF_class_score]]&gt;0.5,Table2[[#This Row],[CF_class]],Table2[[#This Row],[CF_superclass]])</f>
        <v>Lipids and lipid-like molecules</v>
      </c>
      <c r="Y196" s="5" t="s">
        <v>1987</v>
      </c>
      <c r="Z196" s="5" t="s">
        <v>1845</v>
      </c>
      <c r="AA196" s="5" t="s">
        <v>16</v>
      </c>
      <c r="AB196" s="5"/>
      <c r="AC196" s="5"/>
      <c r="AD196" s="5"/>
      <c r="AE196" s="5" t="s">
        <v>16</v>
      </c>
    </row>
    <row r="197" spans="1:31" x14ac:dyDescent="0.2">
      <c r="A197" s="1">
        <v>14387</v>
      </c>
      <c r="B197">
        <v>199.16900999999999</v>
      </c>
      <c r="C197">
        <v>869.198669</v>
      </c>
      <c r="D197" s="18" t="s">
        <v>1828</v>
      </c>
      <c r="E197" s="13" t="s">
        <v>1829</v>
      </c>
      <c r="F197" s="13" t="s">
        <v>1829</v>
      </c>
      <c r="G197" s="16" t="s">
        <v>1829</v>
      </c>
      <c r="H197" s="18" t="s">
        <v>15</v>
      </c>
      <c r="I197" s="21" t="s">
        <v>21</v>
      </c>
      <c r="J197" s="16" t="s">
        <v>2105</v>
      </c>
      <c r="K197" s="44" t="s">
        <v>21</v>
      </c>
      <c r="L197" s="40" t="str">
        <f>IF(Table2[[#This Row],[CF_superclass_score]]&gt;0.45,Table2[[#This Row],[CF_superclass]],"NA")</f>
        <v>Lipids and lipid-like molecules</v>
      </c>
      <c r="M197" s="16" t="str">
        <f>IF(Table2[[#This Row],[GNPS (NAP) Superclass (&gt;0.45)]]="NA",Table2[[#This Row],[Superclass]],Table2[[#This Row],[GNPS (NAP) Superclass (&gt;0.45)]])</f>
        <v>Lipids and lipid-like molecules</v>
      </c>
      <c r="N197">
        <v>5</v>
      </c>
      <c r="O197">
        <v>100</v>
      </c>
      <c r="P197" t="s">
        <v>5</v>
      </c>
      <c r="Q197" s="2">
        <v>0.83695652173913004</v>
      </c>
      <c r="R197" t="s">
        <v>15</v>
      </c>
      <c r="S197" s="2">
        <v>0.46857878804389003</v>
      </c>
      <c r="T197" t="s">
        <v>21</v>
      </c>
      <c r="U197" s="2">
        <v>0.398930703164112</v>
      </c>
      <c r="V197" t="s">
        <v>29</v>
      </c>
      <c r="W197" s="2">
        <v>0.28126769302398602</v>
      </c>
      <c r="X197" t="str">
        <f>IF(Table2[[#This Row],[CF_class_score]]&gt;0.5,Table2[[#This Row],[CF_class]],Table2[[#This Row],[CF_superclass]])</f>
        <v>Lipids and lipid-like molecules</v>
      </c>
      <c r="Y197" s="5" t="s">
        <v>1844</v>
      </c>
      <c r="Z197" s="5" t="s">
        <v>1845</v>
      </c>
      <c r="AA197" s="5" t="s">
        <v>1846</v>
      </c>
      <c r="AB197" s="5"/>
      <c r="AC197" s="5" t="s">
        <v>1846</v>
      </c>
      <c r="AD197" s="5" t="s">
        <v>21</v>
      </c>
      <c r="AE197" s="5" t="s">
        <v>15</v>
      </c>
    </row>
    <row r="198" spans="1:31" x14ac:dyDescent="0.2">
      <c r="A198" s="1">
        <v>14389</v>
      </c>
      <c r="B198">
        <v>199.16900999999999</v>
      </c>
      <c r="C198">
        <v>962.59515399999998</v>
      </c>
      <c r="D198" s="18" t="s">
        <v>1828</v>
      </c>
      <c r="E198" s="13" t="s">
        <v>1829</v>
      </c>
      <c r="F198" s="13" t="s">
        <v>1829</v>
      </c>
      <c r="G198" s="16" t="s">
        <v>1829</v>
      </c>
      <c r="H198" s="18" t="s">
        <v>15</v>
      </c>
      <c r="I198" s="21" t="s">
        <v>21</v>
      </c>
      <c r="J198" s="16" t="s">
        <v>2105</v>
      </c>
      <c r="K198" s="44" t="s">
        <v>21</v>
      </c>
      <c r="L198" s="40" t="str">
        <f>IF(Table2[[#This Row],[CF_superclass_score]]&gt;0.45,Table2[[#This Row],[CF_superclass]],"NA")</f>
        <v>Lipids and lipid-like molecules</v>
      </c>
      <c r="M198" s="16" t="str">
        <f>IF(Table2[[#This Row],[GNPS (NAP) Superclass (&gt;0.45)]]="NA",Table2[[#This Row],[Superclass]],Table2[[#This Row],[GNPS (NAP) Superclass (&gt;0.45)]])</f>
        <v>Lipids and lipid-like molecules</v>
      </c>
      <c r="N198">
        <v>3</v>
      </c>
      <c r="O198">
        <v>100</v>
      </c>
      <c r="P198" t="s">
        <v>5</v>
      </c>
      <c r="Q198" s="2">
        <v>0.83695652173913004</v>
      </c>
      <c r="R198" t="s">
        <v>15</v>
      </c>
      <c r="S198" s="2">
        <v>0.46857878804389003</v>
      </c>
      <c r="T198" t="s">
        <v>21</v>
      </c>
      <c r="U198" s="2">
        <v>0.398930703164112</v>
      </c>
      <c r="V198" t="s">
        <v>29</v>
      </c>
      <c r="W198" s="2">
        <v>0.28126769302398602</v>
      </c>
      <c r="X198" t="str">
        <f>IF(Table2[[#This Row],[CF_class_score]]&gt;0.5,Table2[[#This Row],[CF_class]],Table2[[#This Row],[CF_superclass]])</f>
        <v>Lipids and lipid-like molecules</v>
      </c>
      <c r="Y198" s="5" t="s">
        <v>1844</v>
      </c>
      <c r="Z198" s="5" t="s">
        <v>1845</v>
      </c>
      <c r="AA198" s="5" t="s">
        <v>1846</v>
      </c>
      <c r="AB198" s="5"/>
      <c r="AC198" s="5" t="s">
        <v>1846</v>
      </c>
      <c r="AD198" s="5" t="s">
        <v>21</v>
      </c>
      <c r="AE198" s="5" t="s">
        <v>15</v>
      </c>
    </row>
    <row r="199" spans="1:31" x14ac:dyDescent="0.2">
      <c r="A199" s="1">
        <v>14390</v>
      </c>
      <c r="B199">
        <v>199.16900999999999</v>
      </c>
      <c r="C199">
        <v>983.47924799999998</v>
      </c>
      <c r="D199" s="18" t="s">
        <v>1828</v>
      </c>
      <c r="E199" s="13" t="s">
        <v>1829</v>
      </c>
      <c r="F199" s="13" t="s">
        <v>1829</v>
      </c>
      <c r="G199" s="16" t="s">
        <v>1828</v>
      </c>
      <c r="H199" s="18" t="s">
        <v>2105</v>
      </c>
      <c r="I199" s="21" t="s">
        <v>2105</v>
      </c>
      <c r="J199" s="16" t="s">
        <v>2105</v>
      </c>
      <c r="K199" s="44" t="s">
        <v>21</v>
      </c>
      <c r="L199" s="40" t="str">
        <f>IF(Table2[[#This Row],[CF_superclass_score]]&gt;0.45,Table2[[#This Row],[CF_superclass]],"NA")</f>
        <v>Lipids and lipid-like molecules</v>
      </c>
      <c r="M199" s="16" t="str">
        <f>IF(Table2[[#This Row],[GNPS (NAP) Superclass (&gt;0.45)]]="NA",Table2[[#This Row],[Superclass]],Table2[[#This Row],[GNPS (NAP) Superclass (&gt;0.45)]])</f>
        <v>Lipids and lipid-like molecules</v>
      </c>
      <c r="N199">
        <v>18</v>
      </c>
      <c r="O199">
        <v>100</v>
      </c>
      <c r="P199" t="s">
        <v>5</v>
      </c>
      <c r="Q199" s="2">
        <v>0.83695652173913004</v>
      </c>
      <c r="R199" t="s">
        <v>15</v>
      </c>
      <c r="S199" s="2">
        <v>0.46857878804389003</v>
      </c>
      <c r="T199" t="s">
        <v>21</v>
      </c>
      <c r="U199" s="2">
        <v>0.398930703164112</v>
      </c>
      <c r="V199" t="s">
        <v>29</v>
      </c>
      <c r="W199" s="2">
        <v>0.28126769302398602</v>
      </c>
      <c r="X199" t="str">
        <f>IF(Table2[[#This Row],[CF_class_score]]&gt;0.5,Table2[[#This Row],[CF_class]],Table2[[#This Row],[CF_superclass]])</f>
        <v>Lipids and lipid-like molecules</v>
      </c>
      <c r="Y199" s="5" t="s">
        <v>1844</v>
      </c>
      <c r="Z199" s="5" t="s">
        <v>1845</v>
      </c>
      <c r="AA199" s="5" t="s">
        <v>1855</v>
      </c>
      <c r="AB199" s="5" t="s">
        <v>1855</v>
      </c>
      <c r="AC199" s="5" t="s">
        <v>1856</v>
      </c>
      <c r="AD199" s="5" t="s">
        <v>26</v>
      </c>
      <c r="AE199" s="5" t="s">
        <v>18</v>
      </c>
    </row>
    <row r="200" spans="1:31" x14ac:dyDescent="0.2">
      <c r="A200" s="1">
        <v>14391</v>
      </c>
      <c r="B200">
        <v>199.16900999999999</v>
      </c>
      <c r="C200">
        <v>684.48113999999998</v>
      </c>
      <c r="D200" s="18" t="s">
        <v>1828</v>
      </c>
      <c r="E200" s="13" t="s">
        <v>1829</v>
      </c>
      <c r="F200" s="13" t="s">
        <v>1829</v>
      </c>
      <c r="G200" s="16" t="s">
        <v>1829</v>
      </c>
      <c r="H200" s="18" t="s">
        <v>15</v>
      </c>
      <c r="I200" s="21" t="s">
        <v>21</v>
      </c>
      <c r="J200" s="16" t="s">
        <v>21</v>
      </c>
      <c r="K200" s="21" t="str">
        <f>IF(Table2[[#This Row],[Lowest in silico match]]="NA",Table2[[#This Row],[Most specific Class (above 0.5 Score)]],Table2[[#This Row],[Lowest in silico match]])</f>
        <v>Fatty Acyls</v>
      </c>
      <c r="L200" s="40" t="str">
        <f>IF(Table2[[#This Row],[CF_superclass_score]]&gt;0.45,Table2[[#This Row],[CF_superclass]],"NA")</f>
        <v>Lipids and lipid-like molecules</v>
      </c>
      <c r="M200" s="16" t="str">
        <f>IF(Table2[[#This Row],[GNPS (NAP) Superclass (&gt;0.45)]]="NA",Table2[[#This Row],[Superclass]],Table2[[#This Row],[GNPS (NAP) Superclass (&gt;0.45)]])</f>
        <v>Lipids and lipid-like molecules</v>
      </c>
      <c r="N200">
        <v>4</v>
      </c>
      <c r="O200">
        <v>100</v>
      </c>
      <c r="P200" t="s">
        <v>5</v>
      </c>
      <c r="Q200" s="2">
        <v>0.83695652173913004</v>
      </c>
      <c r="R200" t="s">
        <v>15</v>
      </c>
      <c r="S200" s="2">
        <v>0.46857878804389003</v>
      </c>
      <c r="T200" t="s">
        <v>21</v>
      </c>
      <c r="U200" s="2">
        <v>0.398930703164112</v>
      </c>
      <c r="V200" t="s">
        <v>29</v>
      </c>
      <c r="W200" s="2">
        <v>0.28126769302398602</v>
      </c>
      <c r="X200" t="str">
        <f>IF(Table2[[#This Row],[CF_class_score]]&gt;0.5,Table2[[#This Row],[CF_class]],Table2[[#This Row],[CF_superclass]])</f>
        <v>Lipids and lipid-like molecules</v>
      </c>
      <c r="Y200" s="5" t="s">
        <v>1844</v>
      </c>
      <c r="Z200" s="5" t="s">
        <v>1845</v>
      </c>
      <c r="AA200" s="5" t="s">
        <v>21</v>
      </c>
      <c r="AB200" s="5"/>
      <c r="AC200" s="5"/>
      <c r="AD200" s="5" t="s">
        <v>21</v>
      </c>
      <c r="AE200" s="5" t="s">
        <v>15</v>
      </c>
    </row>
    <row r="201" spans="1:31" x14ac:dyDescent="0.2">
      <c r="A201" s="1">
        <v>14392</v>
      </c>
      <c r="B201">
        <v>199.16900999999999</v>
      </c>
      <c r="C201">
        <v>811.28417999999999</v>
      </c>
      <c r="D201" s="18" t="s">
        <v>1828</v>
      </c>
      <c r="E201" s="13" t="s">
        <v>1829</v>
      </c>
      <c r="F201" s="13" t="s">
        <v>1829</v>
      </c>
      <c r="G201" s="16" t="s">
        <v>1829</v>
      </c>
      <c r="H201" s="18" t="s">
        <v>15</v>
      </c>
      <c r="I201" s="21" t="s">
        <v>21</v>
      </c>
      <c r="J201" s="16" t="s">
        <v>21</v>
      </c>
      <c r="K201" s="21" t="str">
        <f>IF(Table2[[#This Row],[Lowest in silico match]]="NA",Table2[[#This Row],[Most specific Class (above 0.5 Score)]],Table2[[#This Row],[Lowest in silico match]])</f>
        <v>Fatty Acyls</v>
      </c>
      <c r="L201" s="40" t="str">
        <f>IF(Table2[[#This Row],[CF_superclass_score]]&gt;0.45,Table2[[#This Row],[CF_superclass]],"NA")</f>
        <v>Lipids and lipid-like molecules</v>
      </c>
      <c r="M201" s="16" t="str">
        <f>IF(Table2[[#This Row],[GNPS (NAP) Superclass (&gt;0.45)]]="NA",Table2[[#This Row],[Superclass]],Table2[[#This Row],[GNPS (NAP) Superclass (&gt;0.45)]])</f>
        <v>Lipids and lipid-like molecules</v>
      </c>
      <c r="N201">
        <v>15</v>
      </c>
      <c r="O201">
        <v>100</v>
      </c>
      <c r="P201" t="s">
        <v>5</v>
      </c>
      <c r="Q201" s="2">
        <v>0.83695652173913004</v>
      </c>
      <c r="R201" t="s">
        <v>15</v>
      </c>
      <c r="S201" s="2">
        <v>0.46857878804389003</v>
      </c>
      <c r="T201" t="s">
        <v>21</v>
      </c>
      <c r="U201" s="2">
        <v>0.398930703164112</v>
      </c>
      <c r="V201" t="s">
        <v>29</v>
      </c>
      <c r="W201" s="2">
        <v>0.28126769302398602</v>
      </c>
      <c r="X201" t="str">
        <f>IF(Table2[[#This Row],[CF_class_score]]&gt;0.5,Table2[[#This Row],[CF_class]],Table2[[#This Row],[CF_superclass]])</f>
        <v>Lipids and lipid-like molecules</v>
      </c>
      <c r="Y201" s="5" t="s">
        <v>1844</v>
      </c>
      <c r="Z201" s="5" t="s">
        <v>1845</v>
      </c>
      <c r="AA201" s="5" t="s">
        <v>21</v>
      </c>
      <c r="AB201" s="5"/>
      <c r="AC201" s="5"/>
      <c r="AD201" s="5" t="s">
        <v>21</v>
      </c>
      <c r="AE201" s="5" t="s">
        <v>15</v>
      </c>
    </row>
    <row r="202" spans="1:31" x14ac:dyDescent="0.2">
      <c r="A202" s="1">
        <v>14394</v>
      </c>
      <c r="B202">
        <v>199.16900999999999</v>
      </c>
      <c r="C202">
        <v>710.76367200000004</v>
      </c>
      <c r="D202" s="18" t="s">
        <v>1828</v>
      </c>
      <c r="E202" s="13" t="s">
        <v>1829</v>
      </c>
      <c r="F202" s="13" t="s">
        <v>1829</v>
      </c>
      <c r="G202" s="16" t="s">
        <v>1828</v>
      </c>
      <c r="H202" s="18" t="s">
        <v>2105</v>
      </c>
      <c r="I202" s="21" t="s">
        <v>2105</v>
      </c>
      <c r="J202" s="16" t="s">
        <v>2105</v>
      </c>
      <c r="K202" s="21" t="s">
        <v>21</v>
      </c>
      <c r="L202" s="40" t="str">
        <f>IF(Table2[[#This Row],[CF_superclass_score]]&gt;0.45,Table2[[#This Row],[CF_superclass]],"NA")</f>
        <v>Lipids and lipid-like molecules</v>
      </c>
      <c r="M202" s="16" t="str">
        <f>IF(Table2[[#This Row],[GNPS (NAP) Superclass (&gt;0.45)]]="NA",Table2[[#This Row],[Superclass]],Table2[[#This Row],[GNPS (NAP) Superclass (&gt;0.45)]])</f>
        <v>Lipids and lipid-like molecules</v>
      </c>
      <c r="N202">
        <v>3</v>
      </c>
      <c r="O202">
        <v>100</v>
      </c>
      <c r="P202" t="s">
        <v>5</v>
      </c>
      <c r="Q202" s="2">
        <v>0.83695652173913004</v>
      </c>
      <c r="R202" t="s">
        <v>15</v>
      </c>
      <c r="S202" s="2">
        <v>0.46857878804389003</v>
      </c>
      <c r="T202" t="s">
        <v>21</v>
      </c>
      <c r="U202" s="2">
        <v>0.398930703164112</v>
      </c>
      <c r="V202" t="s">
        <v>29</v>
      </c>
      <c r="W202" s="2">
        <v>0.28126769302398602</v>
      </c>
      <c r="X202" t="str">
        <f>IF(Table2[[#This Row],[CF_class_score]]&gt;0.5,Table2[[#This Row],[CF_class]],Table2[[#This Row],[CF_superclass]])</f>
        <v>Lipids and lipid-like molecules</v>
      </c>
      <c r="Y202" s="5" t="s">
        <v>1844</v>
      </c>
      <c r="Z202" s="5" t="s">
        <v>1845</v>
      </c>
      <c r="AA202" s="5" t="s">
        <v>1855</v>
      </c>
      <c r="AB202" s="5" t="s">
        <v>1855</v>
      </c>
      <c r="AC202" s="5" t="s">
        <v>1856</v>
      </c>
      <c r="AD202" s="5" t="s">
        <v>26</v>
      </c>
      <c r="AE202" s="5" t="s">
        <v>18</v>
      </c>
    </row>
    <row r="203" spans="1:31" x14ac:dyDescent="0.2">
      <c r="A203" s="1">
        <v>14395</v>
      </c>
      <c r="B203">
        <v>199.16900999999999</v>
      </c>
      <c r="C203">
        <v>1074.010986</v>
      </c>
      <c r="D203" s="18" t="s">
        <v>1829</v>
      </c>
      <c r="E203" s="13" t="s">
        <v>1829</v>
      </c>
      <c r="F203" s="13" t="s">
        <v>1829</v>
      </c>
      <c r="G203" s="16" t="s">
        <v>1829</v>
      </c>
      <c r="H203" s="18" t="s">
        <v>15</v>
      </c>
      <c r="I203" s="21" t="s">
        <v>21</v>
      </c>
      <c r="J203" s="16" t="s">
        <v>21</v>
      </c>
      <c r="K203" s="21" t="str">
        <f>IF(Table2[[#This Row],[Lowest in silico match]]="NA",Table2[[#This Row],[Most specific Class (above 0.5 Score)]],Table2[[#This Row],[Lowest in silico match]])</f>
        <v>Fatty Acyls</v>
      </c>
      <c r="L203" s="40" t="str">
        <f>IF(Table2[[#This Row],[CF_superclass_score]]&gt;0.45,Table2[[#This Row],[CF_superclass]],"NA")</f>
        <v>Lipids and lipid-like molecules</v>
      </c>
      <c r="M203" s="16" t="str">
        <f>IF(Table2[[#This Row],[GNPS (NAP) Superclass (&gt;0.45)]]="NA",Table2[[#This Row],[Superclass]],Table2[[#This Row],[GNPS (NAP) Superclass (&gt;0.45)]])</f>
        <v>Lipids and lipid-like molecules</v>
      </c>
      <c r="N203">
        <v>4</v>
      </c>
      <c r="O203">
        <v>100</v>
      </c>
      <c r="P203" t="s">
        <v>5</v>
      </c>
      <c r="Q203" s="2">
        <v>0.83695652173913004</v>
      </c>
      <c r="R203" t="s">
        <v>15</v>
      </c>
      <c r="S203" s="2">
        <v>0.46857878804389003</v>
      </c>
      <c r="T203" t="s">
        <v>21</v>
      </c>
      <c r="U203" s="2">
        <v>0.398930703164112</v>
      </c>
      <c r="V203" t="s">
        <v>29</v>
      </c>
      <c r="W203" s="2">
        <v>0.28126769302398602</v>
      </c>
      <c r="X203" t="str">
        <f>IF(Table2[[#This Row],[CF_class_score]]&gt;0.5,Table2[[#This Row],[CF_class]],Table2[[#This Row],[CF_superclass]])</f>
        <v>Lipids and lipid-like molecules</v>
      </c>
      <c r="Y203" s="5" t="s">
        <v>1844</v>
      </c>
      <c r="Z203" s="5" t="s">
        <v>1845</v>
      </c>
      <c r="AA203" s="5" t="s">
        <v>21</v>
      </c>
      <c r="AB203" s="5"/>
      <c r="AC203" s="5"/>
      <c r="AD203" s="5" t="s">
        <v>21</v>
      </c>
      <c r="AE203" s="5" t="s">
        <v>15</v>
      </c>
    </row>
    <row r="204" spans="1:31" x14ac:dyDescent="0.2">
      <c r="A204" s="1">
        <v>14396</v>
      </c>
      <c r="B204">
        <v>199.173</v>
      </c>
      <c r="C204">
        <v>697.081726</v>
      </c>
      <c r="D204" s="18" t="s">
        <v>1828</v>
      </c>
      <c r="E204" s="13" t="s">
        <v>1829</v>
      </c>
      <c r="F204" s="13" t="s">
        <v>1829</v>
      </c>
      <c r="G204" s="16" t="s">
        <v>1828</v>
      </c>
      <c r="H204" s="18" t="s">
        <v>2105</v>
      </c>
      <c r="I204" s="21" t="s">
        <v>2105</v>
      </c>
      <c r="J204" s="16" t="s">
        <v>2105</v>
      </c>
      <c r="K204" s="21" t="s">
        <v>21</v>
      </c>
      <c r="L204" s="40" t="str">
        <f>IF(Table2[[#This Row],[CF_superclass_score]]&gt;0.45,Table2[[#This Row],[CF_superclass]],"NA")</f>
        <v>Lipids and lipid-like molecules</v>
      </c>
      <c r="M204" s="16" t="str">
        <f>IF(Table2[[#This Row],[GNPS (NAP) Superclass (&gt;0.45)]]="NA",Table2[[#This Row],[Superclass]],Table2[[#This Row],[GNPS (NAP) Superclass (&gt;0.45)]])</f>
        <v>Lipids and lipid-like molecules</v>
      </c>
      <c r="N204">
        <v>9</v>
      </c>
      <c r="O204">
        <v>100</v>
      </c>
      <c r="P204" t="s">
        <v>5</v>
      </c>
      <c r="Q204" s="2">
        <v>0.83695652173913004</v>
      </c>
      <c r="R204" t="s">
        <v>15</v>
      </c>
      <c r="S204" s="2">
        <v>0.46857878804389003</v>
      </c>
      <c r="T204" t="s">
        <v>21</v>
      </c>
      <c r="U204" s="2">
        <v>0.398930703164112</v>
      </c>
      <c r="V204" t="s">
        <v>29</v>
      </c>
      <c r="W204" s="2">
        <v>0.28126769302398602</v>
      </c>
      <c r="X204" t="str">
        <f>IF(Table2[[#This Row],[CF_class_score]]&gt;0.5,Table2[[#This Row],[CF_class]],Table2[[#This Row],[CF_superclass]])</f>
        <v>Lipids and lipid-like molecules</v>
      </c>
      <c r="Y204" s="5" t="s">
        <v>1984</v>
      </c>
      <c r="Z204" s="5" t="s">
        <v>1845</v>
      </c>
      <c r="AA204" s="5" t="s">
        <v>1985</v>
      </c>
      <c r="AB204" s="5"/>
      <c r="AC204" s="5" t="s">
        <v>1985</v>
      </c>
      <c r="AD204" s="5" t="s">
        <v>1986</v>
      </c>
      <c r="AE204" s="5" t="s">
        <v>18</v>
      </c>
    </row>
    <row r="205" spans="1:31" x14ac:dyDescent="0.2">
      <c r="A205" s="1">
        <v>14400</v>
      </c>
      <c r="B205">
        <v>199.16900999999999</v>
      </c>
      <c r="C205">
        <v>984.885132</v>
      </c>
      <c r="D205" s="18" t="s">
        <v>1828</v>
      </c>
      <c r="E205" s="13" t="s">
        <v>1829</v>
      </c>
      <c r="F205" s="13" t="s">
        <v>1829</v>
      </c>
      <c r="G205" s="16" t="s">
        <v>1829</v>
      </c>
      <c r="H205" s="18" t="s">
        <v>15</v>
      </c>
      <c r="I205" s="21" t="s">
        <v>21</v>
      </c>
      <c r="J205" s="16" t="s">
        <v>21</v>
      </c>
      <c r="K205" s="21" t="str">
        <f>IF(Table2[[#This Row],[Lowest in silico match]]="NA",Table2[[#This Row],[Most specific Class (above 0.5 Score)]],Table2[[#This Row],[Lowest in silico match]])</f>
        <v>Fatty Acyls</v>
      </c>
      <c r="L205" s="40" t="str">
        <f>IF(Table2[[#This Row],[CF_superclass_score]]&gt;0.45,Table2[[#This Row],[CF_superclass]],"NA")</f>
        <v>Lipids and lipid-like molecules</v>
      </c>
      <c r="M205" s="16" t="str">
        <f>IF(Table2[[#This Row],[GNPS (NAP) Superclass (&gt;0.45)]]="NA",Table2[[#This Row],[Superclass]],Table2[[#This Row],[GNPS (NAP) Superclass (&gt;0.45)]])</f>
        <v>Lipids and lipid-like molecules</v>
      </c>
      <c r="N205">
        <v>12</v>
      </c>
      <c r="O205">
        <v>100</v>
      </c>
      <c r="P205" t="s">
        <v>5</v>
      </c>
      <c r="Q205" s="2">
        <v>0.83695652173913004</v>
      </c>
      <c r="R205" t="s">
        <v>15</v>
      </c>
      <c r="S205" s="2">
        <v>0.46857878804389003</v>
      </c>
      <c r="T205" t="s">
        <v>21</v>
      </c>
      <c r="U205" s="2">
        <v>0.398930703164112</v>
      </c>
      <c r="V205" t="s">
        <v>29</v>
      </c>
      <c r="W205" s="2">
        <v>0.28126769302398602</v>
      </c>
      <c r="X205" t="str">
        <f>IF(Table2[[#This Row],[CF_class_score]]&gt;0.5,Table2[[#This Row],[CF_class]],Table2[[#This Row],[CF_superclass]])</f>
        <v>Lipids and lipid-like molecules</v>
      </c>
      <c r="Y205" s="5" t="s">
        <v>1844</v>
      </c>
      <c r="Z205" s="5" t="s">
        <v>1845</v>
      </c>
      <c r="AA205" s="5" t="s">
        <v>21</v>
      </c>
      <c r="AB205" s="5"/>
      <c r="AC205" s="5"/>
      <c r="AD205" s="5" t="s">
        <v>21</v>
      </c>
      <c r="AE205" s="5" t="s">
        <v>15</v>
      </c>
    </row>
    <row r="206" spans="1:31" x14ac:dyDescent="0.2">
      <c r="A206" s="1">
        <v>14401</v>
      </c>
      <c r="B206">
        <v>199.16900999999999</v>
      </c>
      <c r="C206">
        <v>385.515289</v>
      </c>
      <c r="D206" s="18" t="s">
        <v>1828</v>
      </c>
      <c r="E206" s="13" t="s">
        <v>1829</v>
      </c>
      <c r="F206" s="13" t="s">
        <v>1829</v>
      </c>
      <c r="G206" s="16" t="s">
        <v>1829</v>
      </c>
      <c r="H206" s="18" t="s">
        <v>15</v>
      </c>
      <c r="I206" s="21" t="s">
        <v>21</v>
      </c>
      <c r="J206" s="16" t="s">
        <v>21</v>
      </c>
      <c r="K206" s="21" t="str">
        <f>IF(Table2[[#This Row],[Lowest in silico match]]="NA",Table2[[#This Row],[Most specific Class (above 0.5 Score)]],Table2[[#This Row],[Lowest in silico match]])</f>
        <v>Fatty Acyls</v>
      </c>
      <c r="L206" s="40" t="str">
        <f>IF(Table2[[#This Row],[CF_superclass_score]]&gt;0.45,Table2[[#This Row],[CF_superclass]],"NA")</f>
        <v>Lipids and lipid-like molecules</v>
      </c>
      <c r="M206" s="16" t="str">
        <f>IF(Table2[[#This Row],[GNPS (NAP) Superclass (&gt;0.45)]]="NA",Table2[[#This Row],[Superclass]],Table2[[#This Row],[GNPS (NAP) Superclass (&gt;0.45)]])</f>
        <v>Lipids and lipid-like molecules</v>
      </c>
      <c r="N206">
        <v>2</v>
      </c>
      <c r="O206">
        <v>100</v>
      </c>
      <c r="P206" t="s">
        <v>5</v>
      </c>
      <c r="Q206" s="2">
        <v>0.83695652173913004</v>
      </c>
      <c r="R206" t="s">
        <v>15</v>
      </c>
      <c r="S206" s="2">
        <v>0.46857878804389003</v>
      </c>
      <c r="T206" t="s">
        <v>21</v>
      </c>
      <c r="U206" s="2">
        <v>0.398930703164112</v>
      </c>
      <c r="V206" t="s">
        <v>29</v>
      </c>
      <c r="W206" s="2">
        <v>0.28126769302398602</v>
      </c>
      <c r="X206" t="str">
        <f>IF(Table2[[#This Row],[CF_class_score]]&gt;0.5,Table2[[#This Row],[CF_class]],Table2[[#This Row],[CF_superclass]])</f>
        <v>Lipids and lipid-like molecules</v>
      </c>
      <c r="Y206" s="5" t="s">
        <v>1844</v>
      </c>
      <c r="Z206" s="5" t="s">
        <v>1845</v>
      </c>
      <c r="AA206" s="5" t="s">
        <v>21</v>
      </c>
      <c r="AB206" s="5"/>
      <c r="AC206" s="5"/>
      <c r="AD206" s="5" t="s">
        <v>21</v>
      </c>
      <c r="AE206" s="5" t="s">
        <v>15</v>
      </c>
    </row>
    <row r="207" spans="1:31" x14ac:dyDescent="0.2">
      <c r="A207" s="1">
        <v>14402</v>
      </c>
      <c r="B207">
        <v>199.16900999999999</v>
      </c>
      <c r="C207">
        <v>952.90240500000004</v>
      </c>
      <c r="D207" s="18" t="s">
        <v>1828</v>
      </c>
      <c r="E207" s="13" t="s">
        <v>1829</v>
      </c>
      <c r="F207" s="13" t="s">
        <v>1829</v>
      </c>
      <c r="G207" s="16" t="s">
        <v>1829</v>
      </c>
      <c r="H207" s="18" t="s">
        <v>15</v>
      </c>
      <c r="I207" s="21" t="s">
        <v>21</v>
      </c>
      <c r="J207" s="16" t="s">
        <v>2105</v>
      </c>
      <c r="K207" s="21" t="s">
        <v>21</v>
      </c>
      <c r="L207" s="40" t="str">
        <f>IF(Table2[[#This Row],[CF_superclass_score]]&gt;0.45,Table2[[#This Row],[CF_superclass]],"NA")</f>
        <v>Lipids and lipid-like molecules</v>
      </c>
      <c r="M207" s="16" t="str">
        <f>IF(Table2[[#This Row],[GNPS (NAP) Superclass (&gt;0.45)]]="NA",Table2[[#This Row],[Superclass]],Table2[[#This Row],[GNPS (NAP) Superclass (&gt;0.45)]])</f>
        <v>Lipids and lipid-like molecules</v>
      </c>
      <c r="N207">
        <v>4</v>
      </c>
      <c r="O207">
        <v>100</v>
      </c>
      <c r="P207" t="s">
        <v>5</v>
      </c>
      <c r="Q207" s="2">
        <v>0.83695652173913004</v>
      </c>
      <c r="R207" t="s">
        <v>15</v>
      </c>
      <c r="S207" s="2">
        <v>0.46857878804389003</v>
      </c>
      <c r="T207" t="s">
        <v>21</v>
      </c>
      <c r="U207" s="2">
        <v>0.398930703164112</v>
      </c>
      <c r="V207" t="s">
        <v>29</v>
      </c>
      <c r="W207" s="2">
        <v>0.28126769302398602</v>
      </c>
      <c r="X207" t="str">
        <f>IF(Table2[[#This Row],[CF_class_score]]&gt;0.5,Table2[[#This Row],[CF_class]],Table2[[#This Row],[CF_superclass]])</f>
        <v>Lipids and lipid-like molecules</v>
      </c>
      <c r="Y207" s="5" t="s">
        <v>1844</v>
      </c>
      <c r="Z207" s="5" t="s">
        <v>1845</v>
      </c>
      <c r="AA207" s="5" t="s">
        <v>1846</v>
      </c>
      <c r="AB207" s="5"/>
      <c r="AC207" s="5" t="s">
        <v>1846</v>
      </c>
      <c r="AD207" s="5" t="s">
        <v>21</v>
      </c>
      <c r="AE207" s="5" t="s">
        <v>15</v>
      </c>
    </row>
    <row r="208" spans="1:31" x14ac:dyDescent="0.2">
      <c r="A208" s="1">
        <v>14403</v>
      </c>
      <c r="B208">
        <v>199.16900999999999</v>
      </c>
      <c r="C208">
        <v>831.68597399999999</v>
      </c>
      <c r="D208" s="18" t="s">
        <v>1828</v>
      </c>
      <c r="E208" s="13" t="s">
        <v>1829</v>
      </c>
      <c r="F208" s="13" t="s">
        <v>1829</v>
      </c>
      <c r="G208" s="16" t="s">
        <v>1829</v>
      </c>
      <c r="H208" s="18" t="s">
        <v>15</v>
      </c>
      <c r="I208" s="21" t="s">
        <v>21</v>
      </c>
      <c r="J208" s="16" t="s">
        <v>21</v>
      </c>
      <c r="K208" s="21" t="str">
        <f>IF(Table2[[#This Row],[Lowest in silico match]]="NA",Table2[[#This Row],[Most specific Class (above 0.5 Score)]],Table2[[#This Row],[Lowest in silico match]])</f>
        <v>Fatty Acyls</v>
      </c>
      <c r="L208" s="40" t="str">
        <f>IF(Table2[[#This Row],[CF_superclass_score]]&gt;0.45,Table2[[#This Row],[CF_superclass]],"NA")</f>
        <v>Lipids and lipid-like molecules</v>
      </c>
      <c r="M208" s="16" t="str">
        <f>IF(Table2[[#This Row],[GNPS (NAP) Superclass (&gt;0.45)]]="NA",Table2[[#This Row],[Superclass]],Table2[[#This Row],[GNPS (NAP) Superclass (&gt;0.45)]])</f>
        <v>Lipids and lipid-like molecules</v>
      </c>
      <c r="N208">
        <v>5</v>
      </c>
      <c r="O208">
        <v>100</v>
      </c>
      <c r="P208" t="s">
        <v>5</v>
      </c>
      <c r="Q208" s="2">
        <v>0.83695652173913004</v>
      </c>
      <c r="R208" t="s">
        <v>15</v>
      </c>
      <c r="S208" s="2">
        <v>0.46857878804389003</v>
      </c>
      <c r="T208" t="s">
        <v>21</v>
      </c>
      <c r="U208" s="2">
        <v>0.398930703164112</v>
      </c>
      <c r="V208" t="s">
        <v>29</v>
      </c>
      <c r="W208" s="2">
        <v>0.28126769302398602</v>
      </c>
      <c r="X208" t="str">
        <f>IF(Table2[[#This Row],[CF_class_score]]&gt;0.5,Table2[[#This Row],[CF_class]],Table2[[#This Row],[CF_superclass]])</f>
        <v>Lipids and lipid-like molecules</v>
      </c>
      <c r="Y208" s="5" t="s">
        <v>1844</v>
      </c>
      <c r="Z208" s="5" t="s">
        <v>1845</v>
      </c>
      <c r="AA208" s="5" t="s">
        <v>21</v>
      </c>
      <c r="AB208" s="5"/>
      <c r="AC208" s="5"/>
      <c r="AD208" s="5" t="s">
        <v>21</v>
      </c>
      <c r="AE208" s="5" t="s">
        <v>15</v>
      </c>
    </row>
    <row r="209" spans="1:31" x14ac:dyDescent="0.2">
      <c r="A209" s="1">
        <v>14406</v>
      </c>
      <c r="B209">
        <v>199.16900999999999</v>
      </c>
      <c r="C209">
        <v>602.94653300000004</v>
      </c>
      <c r="D209" s="18" t="s">
        <v>1828</v>
      </c>
      <c r="E209" s="13" t="s">
        <v>1829</v>
      </c>
      <c r="F209" s="13" t="s">
        <v>1829</v>
      </c>
      <c r="G209" s="16" t="s">
        <v>1829</v>
      </c>
      <c r="H209" s="18" t="s">
        <v>15</v>
      </c>
      <c r="I209" s="21" t="s">
        <v>21</v>
      </c>
      <c r="J209" s="16" t="s">
        <v>21</v>
      </c>
      <c r="K209" s="21" t="str">
        <f>IF(Table2[[#This Row],[Lowest in silico match]]="NA",Table2[[#This Row],[Most specific Class (above 0.5 Score)]],Table2[[#This Row],[Lowest in silico match]])</f>
        <v>Fatty Acyls</v>
      </c>
      <c r="L209" s="40" t="str">
        <f>IF(Table2[[#This Row],[CF_superclass_score]]&gt;0.45,Table2[[#This Row],[CF_superclass]],"NA")</f>
        <v>Lipids and lipid-like molecules</v>
      </c>
      <c r="M209" s="16" t="str">
        <f>IF(Table2[[#This Row],[GNPS (NAP) Superclass (&gt;0.45)]]="NA",Table2[[#This Row],[Superclass]],Table2[[#This Row],[GNPS (NAP) Superclass (&gt;0.45)]])</f>
        <v>Lipids and lipid-like molecules</v>
      </c>
      <c r="N209">
        <v>3</v>
      </c>
      <c r="O209">
        <v>100</v>
      </c>
      <c r="P209" t="s">
        <v>5</v>
      </c>
      <c r="Q209" s="2">
        <v>0.83695652173913004</v>
      </c>
      <c r="R209" t="s">
        <v>15</v>
      </c>
      <c r="S209" s="2">
        <v>0.46857878804389003</v>
      </c>
      <c r="T209" t="s">
        <v>21</v>
      </c>
      <c r="U209" s="2">
        <v>0.398930703164112</v>
      </c>
      <c r="V209" t="s">
        <v>29</v>
      </c>
      <c r="W209" s="2">
        <v>0.28126769302398602</v>
      </c>
      <c r="X209" t="str">
        <f>IF(Table2[[#This Row],[CF_class_score]]&gt;0.5,Table2[[#This Row],[CF_class]],Table2[[#This Row],[CF_superclass]])</f>
        <v>Lipids and lipid-like molecules</v>
      </c>
      <c r="Y209" s="5" t="s">
        <v>1844</v>
      </c>
      <c r="Z209" s="5" t="s">
        <v>1845</v>
      </c>
      <c r="AA209" s="5" t="s">
        <v>21</v>
      </c>
      <c r="AB209" s="5"/>
      <c r="AC209" s="5"/>
      <c r="AD209" s="5" t="s">
        <v>21</v>
      </c>
      <c r="AE209" s="5" t="s">
        <v>15</v>
      </c>
    </row>
    <row r="210" spans="1:31" x14ac:dyDescent="0.2">
      <c r="A210" s="1">
        <v>14407</v>
      </c>
      <c r="B210">
        <v>199.17400000000001</v>
      </c>
      <c r="C210">
        <v>863.691101</v>
      </c>
      <c r="D210" s="18" t="s">
        <v>1828</v>
      </c>
      <c r="E210" s="13" t="s">
        <v>1829</v>
      </c>
      <c r="F210" s="13" t="s">
        <v>1828</v>
      </c>
      <c r="G210" s="16" t="s">
        <v>1828</v>
      </c>
      <c r="H210" s="18" t="s">
        <v>2105</v>
      </c>
      <c r="I210" s="21" t="s">
        <v>2105</v>
      </c>
      <c r="J210" s="16" t="s">
        <v>2105</v>
      </c>
      <c r="K210" s="21" t="s">
        <v>21</v>
      </c>
      <c r="L210" s="40" t="str">
        <f>IF(Table2[[#This Row],[CF_superclass_score]]&gt;0.45,Table2[[#This Row],[CF_superclass]],"NA")</f>
        <v>Lipids and lipid-like molecules</v>
      </c>
      <c r="M210" s="16" t="str">
        <f>IF(Table2[[#This Row],[GNPS (NAP) Superclass (&gt;0.45)]]="NA",Table2[[#This Row],[Superclass]],Table2[[#This Row],[GNPS (NAP) Superclass (&gt;0.45)]])</f>
        <v>Lipids and lipid-like molecules</v>
      </c>
      <c r="N210">
        <v>8</v>
      </c>
      <c r="O210">
        <v>100</v>
      </c>
      <c r="P210" t="s">
        <v>5</v>
      </c>
      <c r="Q210" s="2">
        <v>0.83695652173913004</v>
      </c>
      <c r="R210" t="s">
        <v>15</v>
      </c>
      <c r="S210" s="2">
        <v>0.46857878804389003</v>
      </c>
      <c r="T210" t="s">
        <v>21</v>
      </c>
      <c r="U210" s="2">
        <v>0.398930703164112</v>
      </c>
      <c r="V210" t="s">
        <v>29</v>
      </c>
      <c r="W210" s="2">
        <v>0.28126769302398602</v>
      </c>
      <c r="X210" t="str">
        <f>IF(Table2[[#This Row],[CF_class_score]]&gt;0.5,Table2[[#This Row],[CF_class]],Table2[[#This Row],[CF_superclass]])</f>
        <v>Lipids and lipid-like molecules</v>
      </c>
      <c r="Y210" s="5" t="s">
        <v>2105</v>
      </c>
      <c r="Z210" s="5" t="s">
        <v>2105</v>
      </c>
      <c r="AA210" s="5" t="s">
        <v>2105</v>
      </c>
      <c r="AB210" s="5" t="s">
        <v>2105</v>
      </c>
      <c r="AC210" s="5" t="s">
        <v>2105</v>
      </c>
      <c r="AD210" s="5" t="s">
        <v>2105</v>
      </c>
      <c r="AE210" s="5" t="s">
        <v>2105</v>
      </c>
    </row>
    <row r="211" spans="1:31" x14ac:dyDescent="0.2">
      <c r="A211" s="1">
        <v>14413</v>
      </c>
      <c r="B211">
        <v>199.16900999999999</v>
      </c>
      <c r="C211">
        <v>767.618652</v>
      </c>
      <c r="D211" s="18" t="s">
        <v>1828</v>
      </c>
      <c r="E211" s="13" t="s">
        <v>1829</v>
      </c>
      <c r="F211" s="13" t="s">
        <v>1829</v>
      </c>
      <c r="G211" s="16" t="s">
        <v>1828</v>
      </c>
      <c r="H211" s="18" t="s">
        <v>2105</v>
      </c>
      <c r="I211" s="21" t="s">
        <v>2105</v>
      </c>
      <c r="J211" s="16" t="s">
        <v>2105</v>
      </c>
      <c r="K211" s="21" t="s">
        <v>21</v>
      </c>
      <c r="L211" s="40" t="str">
        <f>IF(Table2[[#This Row],[CF_superclass_score]]&gt;0.45,Table2[[#This Row],[CF_superclass]],"NA")</f>
        <v>Lipids and lipid-like molecules</v>
      </c>
      <c r="M211" s="16" t="str">
        <f>IF(Table2[[#This Row],[GNPS (NAP) Superclass (&gt;0.45)]]="NA",Table2[[#This Row],[Superclass]],Table2[[#This Row],[GNPS (NAP) Superclass (&gt;0.45)]])</f>
        <v>Lipids and lipid-like molecules</v>
      </c>
      <c r="N211">
        <v>3</v>
      </c>
      <c r="O211">
        <v>100</v>
      </c>
      <c r="P211" t="s">
        <v>5</v>
      </c>
      <c r="Q211" s="2">
        <v>0.83695652173913004</v>
      </c>
      <c r="R211" t="s">
        <v>15</v>
      </c>
      <c r="S211" s="2">
        <v>0.46857878804389003</v>
      </c>
      <c r="T211" t="s">
        <v>21</v>
      </c>
      <c r="U211" s="2">
        <v>0.398930703164112</v>
      </c>
      <c r="V211" t="s">
        <v>29</v>
      </c>
      <c r="W211" s="2">
        <v>0.28126769302398602</v>
      </c>
      <c r="X211" t="str">
        <f>IF(Table2[[#This Row],[CF_class_score]]&gt;0.5,Table2[[#This Row],[CF_class]],Table2[[#This Row],[CF_superclass]])</f>
        <v>Lipids and lipid-like molecules</v>
      </c>
      <c r="Y211" s="5" t="s">
        <v>1844</v>
      </c>
      <c r="Z211" s="5" t="s">
        <v>1845</v>
      </c>
      <c r="AA211" s="5" t="s">
        <v>1855</v>
      </c>
      <c r="AB211" s="5" t="s">
        <v>1855</v>
      </c>
      <c r="AC211" s="5" t="s">
        <v>1856</v>
      </c>
      <c r="AD211" s="5" t="s">
        <v>26</v>
      </c>
      <c r="AE211" s="5" t="s">
        <v>18</v>
      </c>
    </row>
    <row r="212" spans="1:31" x14ac:dyDescent="0.2">
      <c r="A212" s="1">
        <v>14414</v>
      </c>
      <c r="B212">
        <v>199.16900999999999</v>
      </c>
      <c r="C212">
        <v>779.21246299999996</v>
      </c>
      <c r="D212" s="18" t="s">
        <v>1828</v>
      </c>
      <c r="E212" s="13" t="s">
        <v>1829</v>
      </c>
      <c r="F212" s="13" t="s">
        <v>1829</v>
      </c>
      <c r="G212" s="16" t="s">
        <v>1829</v>
      </c>
      <c r="H212" s="18" t="s">
        <v>15</v>
      </c>
      <c r="I212" s="21" t="s">
        <v>21</v>
      </c>
      <c r="J212" s="16" t="s">
        <v>21</v>
      </c>
      <c r="K212" s="21" t="str">
        <f>IF(Table2[[#This Row],[Lowest in silico match]]="NA",Table2[[#This Row],[Most specific Class (above 0.5 Score)]],Table2[[#This Row],[Lowest in silico match]])</f>
        <v>Fatty Acyls</v>
      </c>
      <c r="L212" s="40" t="str">
        <f>IF(Table2[[#This Row],[CF_superclass_score]]&gt;0.45,Table2[[#This Row],[CF_superclass]],"NA")</f>
        <v>Lipids and lipid-like molecules</v>
      </c>
      <c r="M212" s="16" t="str">
        <f>IF(Table2[[#This Row],[GNPS (NAP) Superclass (&gt;0.45)]]="NA",Table2[[#This Row],[Superclass]],Table2[[#This Row],[GNPS (NAP) Superclass (&gt;0.45)]])</f>
        <v>Lipids and lipid-like molecules</v>
      </c>
      <c r="N212">
        <v>2</v>
      </c>
      <c r="O212">
        <v>100</v>
      </c>
      <c r="P212" t="s">
        <v>5</v>
      </c>
      <c r="Q212" s="2">
        <v>0.83695652173913004</v>
      </c>
      <c r="R212" t="s">
        <v>15</v>
      </c>
      <c r="S212" s="2">
        <v>0.46857878804389003</v>
      </c>
      <c r="T212" t="s">
        <v>21</v>
      </c>
      <c r="U212" s="2">
        <v>0.398930703164112</v>
      </c>
      <c r="V212" t="s">
        <v>29</v>
      </c>
      <c r="W212" s="2">
        <v>0.28126769302398602</v>
      </c>
      <c r="X212" t="str">
        <f>IF(Table2[[#This Row],[CF_class_score]]&gt;0.5,Table2[[#This Row],[CF_class]],Table2[[#This Row],[CF_superclass]])</f>
        <v>Lipids and lipid-like molecules</v>
      </c>
      <c r="Y212" s="5" t="s">
        <v>1844</v>
      </c>
      <c r="Z212" s="5" t="s">
        <v>1845</v>
      </c>
      <c r="AA212" s="5" t="s">
        <v>21</v>
      </c>
      <c r="AB212" s="5"/>
      <c r="AC212" s="5"/>
      <c r="AD212" s="5" t="s">
        <v>21</v>
      </c>
      <c r="AE212" s="5" t="s">
        <v>15</v>
      </c>
    </row>
    <row r="213" spans="1:31" x14ac:dyDescent="0.2">
      <c r="A213" s="1">
        <v>14416</v>
      </c>
      <c r="B213">
        <v>199.16900999999999</v>
      </c>
      <c r="C213">
        <v>921.879639</v>
      </c>
      <c r="D213" s="18" t="s">
        <v>1828</v>
      </c>
      <c r="E213" s="13" t="s">
        <v>1829</v>
      </c>
      <c r="F213" s="13" t="s">
        <v>1829</v>
      </c>
      <c r="G213" s="16" t="s">
        <v>1829</v>
      </c>
      <c r="H213" s="18" t="s">
        <v>15</v>
      </c>
      <c r="I213" s="21" t="s">
        <v>21</v>
      </c>
      <c r="J213" s="16" t="s">
        <v>21</v>
      </c>
      <c r="K213" s="21" t="str">
        <f>IF(Table2[[#This Row],[Lowest in silico match]]="NA",Table2[[#This Row],[Most specific Class (above 0.5 Score)]],Table2[[#This Row],[Lowest in silico match]])</f>
        <v>Fatty Acyls</v>
      </c>
      <c r="L213" s="40" t="str">
        <f>IF(Table2[[#This Row],[CF_superclass_score]]&gt;0.45,Table2[[#This Row],[CF_superclass]],"NA")</f>
        <v>Lipids and lipid-like molecules</v>
      </c>
      <c r="M213" s="16" t="str">
        <f>IF(Table2[[#This Row],[GNPS (NAP) Superclass (&gt;0.45)]]="NA",Table2[[#This Row],[Superclass]],Table2[[#This Row],[GNPS (NAP) Superclass (&gt;0.45)]])</f>
        <v>Lipids and lipid-like molecules</v>
      </c>
      <c r="N213">
        <v>4</v>
      </c>
      <c r="O213">
        <v>100</v>
      </c>
      <c r="P213" t="s">
        <v>5</v>
      </c>
      <c r="Q213" s="2">
        <v>0.83695652173913004</v>
      </c>
      <c r="R213" t="s">
        <v>15</v>
      </c>
      <c r="S213" s="2">
        <v>0.46857878804389003</v>
      </c>
      <c r="T213" t="s">
        <v>21</v>
      </c>
      <c r="U213" s="2">
        <v>0.398930703164112</v>
      </c>
      <c r="V213" t="s">
        <v>29</v>
      </c>
      <c r="W213" s="2">
        <v>0.28126769302398602</v>
      </c>
      <c r="X213" t="str">
        <f>IF(Table2[[#This Row],[CF_class_score]]&gt;0.5,Table2[[#This Row],[CF_class]],Table2[[#This Row],[CF_superclass]])</f>
        <v>Lipids and lipid-like molecules</v>
      </c>
      <c r="Y213" s="5" t="s">
        <v>1844</v>
      </c>
      <c r="Z213" s="5" t="s">
        <v>1845</v>
      </c>
      <c r="AA213" s="5" t="s">
        <v>1846</v>
      </c>
      <c r="AB213" s="5"/>
      <c r="AC213" s="5" t="s">
        <v>1846</v>
      </c>
      <c r="AD213" s="5" t="s">
        <v>21</v>
      </c>
      <c r="AE213" s="5" t="s">
        <v>15</v>
      </c>
    </row>
    <row r="214" spans="1:31" x14ac:dyDescent="0.2">
      <c r="A214" s="1">
        <v>14417</v>
      </c>
      <c r="B214">
        <v>199.17999</v>
      </c>
      <c r="C214">
        <v>190.378998</v>
      </c>
      <c r="D214" s="18" t="s">
        <v>1828</v>
      </c>
      <c r="E214" s="13" t="s">
        <v>1829</v>
      </c>
      <c r="F214" s="13" t="s">
        <v>1829</v>
      </c>
      <c r="G214" s="16" t="s">
        <v>1828</v>
      </c>
      <c r="H214" s="18" t="s">
        <v>2105</v>
      </c>
      <c r="I214" s="21" t="s">
        <v>2105</v>
      </c>
      <c r="J214" s="16" t="s">
        <v>2105</v>
      </c>
      <c r="K214" s="21" t="s">
        <v>21</v>
      </c>
      <c r="L214" s="40" t="str">
        <f>IF(Table2[[#This Row],[CF_superclass_score]]&gt;0.45,Table2[[#This Row],[CF_superclass]],"NA")</f>
        <v>Lipids and lipid-like molecules</v>
      </c>
      <c r="M214" s="16" t="str">
        <f>IF(Table2[[#This Row],[GNPS (NAP) Superclass (&gt;0.45)]]="NA",Table2[[#This Row],[Superclass]],Table2[[#This Row],[GNPS (NAP) Superclass (&gt;0.45)]])</f>
        <v>Lipids and lipid-like molecules</v>
      </c>
      <c r="N214">
        <v>13</v>
      </c>
      <c r="O214">
        <v>100</v>
      </c>
      <c r="P214" t="s">
        <v>5</v>
      </c>
      <c r="Q214" s="2">
        <v>0.83695652173913004</v>
      </c>
      <c r="R214" t="s">
        <v>15</v>
      </c>
      <c r="S214" s="2">
        <v>0.46857878804389003</v>
      </c>
      <c r="T214" t="s">
        <v>21</v>
      </c>
      <c r="U214" s="2">
        <v>0.398930703164112</v>
      </c>
      <c r="V214" t="s">
        <v>29</v>
      </c>
      <c r="W214" s="2">
        <v>0.28126769302398602</v>
      </c>
      <c r="X214" t="str">
        <f>IF(Table2[[#This Row],[CF_class_score]]&gt;0.5,Table2[[#This Row],[CF_class]],Table2[[#This Row],[CF_superclass]])</f>
        <v>Lipids and lipid-like molecules</v>
      </c>
      <c r="Y214" s="5" t="s">
        <v>1852</v>
      </c>
      <c r="Z214" s="5" t="s">
        <v>1845</v>
      </c>
      <c r="AA214" s="5" t="s">
        <v>1853</v>
      </c>
      <c r="AB214" s="5"/>
      <c r="AC214" s="5" t="s">
        <v>1853</v>
      </c>
      <c r="AD214" s="5" t="s">
        <v>1854</v>
      </c>
      <c r="AE214" s="5" t="s">
        <v>18</v>
      </c>
    </row>
    <row r="215" spans="1:31" x14ac:dyDescent="0.2">
      <c r="A215" s="1">
        <v>14418</v>
      </c>
      <c r="B215">
        <v>199.16900999999999</v>
      </c>
      <c r="C215">
        <v>747.75024399999995</v>
      </c>
      <c r="D215" s="18" t="s">
        <v>1828</v>
      </c>
      <c r="E215" s="13" t="s">
        <v>1829</v>
      </c>
      <c r="F215" s="13" t="s">
        <v>1829</v>
      </c>
      <c r="G215" s="16" t="s">
        <v>1828</v>
      </c>
      <c r="H215" s="18" t="s">
        <v>2105</v>
      </c>
      <c r="I215" s="21" t="s">
        <v>2105</v>
      </c>
      <c r="J215" s="16" t="s">
        <v>2105</v>
      </c>
      <c r="K215" s="21" t="s">
        <v>21</v>
      </c>
      <c r="L215" s="40" t="str">
        <f>IF(Table2[[#This Row],[CF_superclass_score]]&gt;0.45,Table2[[#This Row],[CF_superclass]],"NA")</f>
        <v>Lipids and lipid-like molecules</v>
      </c>
      <c r="M215" s="16" t="str">
        <f>IF(Table2[[#This Row],[GNPS (NAP) Superclass (&gt;0.45)]]="NA",Table2[[#This Row],[Superclass]],Table2[[#This Row],[GNPS (NAP) Superclass (&gt;0.45)]])</f>
        <v>Lipids and lipid-like molecules</v>
      </c>
      <c r="N215">
        <v>6</v>
      </c>
      <c r="O215">
        <v>100</v>
      </c>
      <c r="P215" t="s">
        <v>5</v>
      </c>
      <c r="Q215" s="2">
        <v>0.83695652173913004</v>
      </c>
      <c r="R215" t="s">
        <v>15</v>
      </c>
      <c r="S215" s="2">
        <v>0.46857878804389003</v>
      </c>
      <c r="T215" t="s">
        <v>21</v>
      </c>
      <c r="U215" s="2">
        <v>0.398930703164112</v>
      </c>
      <c r="V215" t="s">
        <v>29</v>
      </c>
      <c r="W215" s="2">
        <v>0.28126769302398602</v>
      </c>
      <c r="X215" t="str">
        <f>IF(Table2[[#This Row],[CF_class_score]]&gt;0.5,Table2[[#This Row],[CF_class]],Table2[[#This Row],[CF_superclass]])</f>
        <v>Lipids and lipid-like molecules</v>
      </c>
      <c r="Y215" s="5" t="s">
        <v>1844</v>
      </c>
      <c r="Z215" s="5" t="s">
        <v>1845</v>
      </c>
      <c r="AA215" s="5" t="s">
        <v>1855</v>
      </c>
      <c r="AB215" s="5" t="s">
        <v>1855</v>
      </c>
      <c r="AC215" s="5" t="s">
        <v>1856</v>
      </c>
      <c r="AD215" s="5" t="s">
        <v>26</v>
      </c>
      <c r="AE215" s="5" t="s">
        <v>18</v>
      </c>
    </row>
    <row r="216" spans="1:31" x14ac:dyDescent="0.2">
      <c r="A216" s="1">
        <v>14419</v>
      </c>
      <c r="B216">
        <v>199.16900999999999</v>
      </c>
      <c r="C216">
        <v>633.42138699999998</v>
      </c>
      <c r="D216" s="18" t="s">
        <v>1828</v>
      </c>
      <c r="E216" s="13" t="s">
        <v>1829</v>
      </c>
      <c r="F216" s="13" t="s">
        <v>1829</v>
      </c>
      <c r="G216" s="16" t="s">
        <v>1829</v>
      </c>
      <c r="H216" s="18" t="s">
        <v>15</v>
      </c>
      <c r="I216" s="21" t="s">
        <v>21</v>
      </c>
      <c r="J216" s="16" t="s">
        <v>21</v>
      </c>
      <c r="K216" s="21" t="str">
        <f>IF(Table2[[#This Row],[Lowest in silico match]]="NA",Table2[[#This Row],[Most specific Class (above 0.5 Score)]],Table2[[#This Row],[Lowest in silico match]])</f>
        <v>Fatty Acyls</v>
      </c>
      <c r="L216" s="40" t="str">
        <f>IF(Table2[[#This Row],[CF_superclass_score]]&gt;0.45,Table2[[#This Row],[CF_superclass]],"NA")</f>
        <v>Lipids and lipid-like molecules</v>
      </c>
      <c r="M216" s="16" t="str">
        <f>IF(Table2[[#This Row],[GNPS (NAP) Superclass (&gt;0.45)]]="NA",Table2[[#This Row],[Superclass]],Table2[[#This Row],[GNPS (NAP) Superclass (&gt;0.45)]])</f>
        <v>Lipids and lipid-like molecules</v>
      </c>
      <c r="N216">
        <v>5</v>
      </c>
      <c r="O216">
        <v>100</v>
      </c>
      <c r="P216" t="s">
        <v>5</v>
      </c>
      <c r="Q216" s="2">
        <v>0.83695652173913004</v>
      </c>
      <c r="R216" t="s">
        <v>15</v>
      </c>
      <c r="S216" s="2">
        <v>0.46857878804389003</v>
      </c>
      <c r="T216" t="s">
        <v>21</v>
      </c>
      <c r="U216" s="2">
        <v>0.398930703164112</v>
      </c>
      <c r="V216" t="s">
        <v>29</v>
      </c>
      <c r="W216" s="2">
        <v>0.28126769302398602</v>
      </c>
      <c r="X216" t="str">
        <f>IF(Table2[[#This Row],[CF_class_score]]&gt;0.5,Table2[[#This Row],[CF_class]],Table2[[#This Row],[CF_superclass]])</f>
        <v>Lipids and lipid-like molecules</v>
      </c>
      <c r="Y216" s="5" t="s">
        <v>1844</v>
      </c>
      <c r="Z216" s="5" t="s">
        <v>1845</v>
      </c>
      <c r="AA216" s="5" t="s">
        <v>21</v>
      </c>
      <c r="AB216" s="5"/>
      <c r="AC216" s="5"/>
      <c r="AD216" s="5" t="s">
        <v>21</v>
      </c>
      <c r="AE216" s="5" t="s">
        <v>15</v>
      </c>
    </row>
    <row r="217" spans="1:31" x14ac:dyDescent="0.2">
      <c r="A217" s="1">
        <v>14427</v>
      </c>
      <c r="B217">
        <v>199.16900999999999</v>
      </c>
      <c r="C217">
        <v>619.94512899999995</v>
      </c>
      <c r="D217" s="18" t="s">
        <v>1828</v>
      </c>
      <c r="E217" s="13" t="s">
        <v>1829</v>
      </c>
      <c r="F217" s="13" t="s">
        <v>1829</v>
      </c>
      <c r="G217" s="16" t="s">
        <v>1828</v>
      </c>
      <c r="H217" s="18" t="s">
        <v>2105</v>
      </c>
      <c r="I217" s="21" t="s">
        <v>2105</v>
      </c>
      <c r="J217" s="16" t="s">
        <v>2105</v>
      </c>
      <c r="K217" s="21" t="s">
        <v>21</v>
      </c>
      <c r="L217" s="40" t="str">
        <f>IF(Table2[[#This Row],[CF_superclass_score]]&gt;0.45,Table2[[#This Row],[CF_superclass]],"NA")</f>
        <v>Lipids and lipid-like molecules</v>
      </c>
      <c r="M217" s="16" t="str">
        <f>IF(Table2[[#This Row],[GNPS (NAP) Superclass (&gt;0.45)]]="NA",Table2[[#This Row],[Superclass]],Table2[[#This Row],[GNPS (NAP) Superclass (&gt;0.45)]])</f>
        <v>Lipids and lipid-like molecules</v>
      </c>
      <c r="N217">
        <v>2</v>
      </c>
      <c r="O217">
        <v>100</v>
      </c>
      <c r="P217" t="s">
        <v>5</v>
      </c>
      <c r="Q217" s="2">
        <v>0.83695652173913004</v>
      </c>
      <c r="R217" t="s">
        <v>15</v>
      </c>
      <c r="S217" s="2">
        <v>0.46857878804389003</v>
      </c>
      <c r="T217" t="s">
        <v>21</v>
      </c>
      <c r="U217" s="2">
        <v>0.398930703164112</v>
      </c>
      <c r="V217" t="s">
        <v>29</v>
      </c>
      <c r="W217" s="2">
        <v>0.28126769302398602</v>
      </c>
      <c r="X217" t="str">
        <f>IF(Table2[[#This Row],[CF_class_score]]&gt;0.5,Table2[[#This Row],[CF_class]],Table2[[#This Row],[CF_superclass]])</f>
        <v>Lipids and lipid-like molecules</v>
      </c>
      <c r="Y217" s="5" t="s">
        <v>1844</v>
      </c>
      <c r="Z217" s="5" t="s">
        <v>1845</v>
      </c>
      <c r="AA217" s="5" t="s">
        <v>1855</v>
      </c>
      <c r="AB217" s="5" t="s">
        <v>1855</v>
      </c>
      <c r="AC217" s="5" t="s">
        <v>1856</v>
      </c>
      <c r="AD217" s="5" t="s">
        <v>26</v>
      </c>
      <c r="AE217" s="5" t="s">
        <v>18</v>
      </c>
    </row>
    <row r="218" spans="1:31" x14ac:dyDescent="0.2">
      <c r="A218" s="1">
        <v>14431</v>
      </c>
      <c r="B218">
        <v>199.172</v>
      </c>
      <c r="C218">
        <v>619.18359399999997</v>
      </c>
      <c r="D218" s="18" t="s">
        <v>1828</v>
      </c>
      <c r="E218" s="13" t="s">
        <v>1829</v>
      </c>
      <c r="F218" s="13" t="s">
        <v>1829</v>
      </c>
      <c r="G218" s="16" t="s">
        <v>1828</v>
      </c>
      <c r="H218" s="18" t="s">
        <v>2105</v>
      </c>
      <c r="I218" s="21" t="s">
        <v>2105</v>
      </c>
      <c r="J218" s="16" t="s">
        <v>2105</v>
      </c>
      <c r="K218" s="21" t="s">
        <v>21</v>
      </c>
      <c r="L218" s="40" t="str">
        <f>IF(Table2[[#This Row],[CF_superclass_score]]&gt;0.45,Table2[[#This Row],[CF_superclass]],"NA")</f>
        <v>Lipids and lipid-like molecules</v>
      </c>
      <c r="M218" s="16" t="str">
        <f>IF(Table2[[#This Row],[GNPS (NAP) Superclass (&gt;0.45)]]="NA",Table2[[#This Row],[Superclass]],Table2[[#This Row],[GNPS (NAP) Superclass (&gt;0.45)]])</f>
        <v>Lipids and lipid-like molecules</v>
      </c>
      <c r="N218">
        <v>2</v>
      </c>
      <c r="O218">
        <v>100</v>
      </c>
      <c r="P218" t="s">
        <v>5</v>
      </c>
      <c r="Q218" s="2">
        <v>0.83695652173913004</v>
      </c>
      <c r="R218" t="s">
        <v>15</v>
      </c>
      <c r="S218" s="2">
        <v>0.46857878804389003</v>
      </c>
      <c r="T218" t="s">
        <v>21</v>
      </c>
      <c r="U218" s="2">
        <v>0.398930703164112</v>
      </c>
      <c r="V218" t="s">
        <v>29</v>
      </c>
      <c r="W218" s="2">
        <v>0.28126769302398602</v>
      </c>
      <c r="X218" t="str">
        <f>IF(Table2[[#This Row],[CF_class_score]]&gt;0.5,Table2[[#This Row],[CF_class]],Table2[[#This Row],[CF_superclass]])</f>
        <v>Lipids and lipid-like molecules</v>
      </c>
      <c r="Y218" s="5" t="s">
        <v>1984</v>
      </c>
      <c r="Z218" s="5" t="s">
        <v>1845</v>
      </c>
      <c r="AA218" s="5" t="s">
        <v>1860</v>
      </c>
      <c r="AB218" s="5" t="s">
        <v>1860</v>
      </c>
      <c r="AC218" s="5" t="s">
        <v>32</v>
      </c>
      <c r="AD218" s="5" t="s">
        <v>26</v>
      </c>
      <c r="AE218" s="5" t="s">
        <v>18</v>
      </c>
    </row>
    <row r="219" spans="1:31" x14ac:dyDescent="0.2">
      <c r="A219" s="1">
        <v>14432</v>
      </c>
      <c r="B219">
        <v>199.16900999999999</v>
      </c>
      <c r="C219">
        <v>859.97466999999995</v>
      </c>
      <c r="D219" s="18" t="s">
        <v>1828</v>
      </c>
      <c r="E219" s="13" t="s">
        <v>1829</v>
      </c>
      <c r="F219" s="13" t="s">
        <v>1829</v>
      </c>
      <c r="G219" s="16" t="s">
        <v>1828</v>
      </c>
      <c r="H219" s="18" t="s">
        <v>2105</v>
      </c>
      <c r="I219" s="21" t="s">
        <v>2105</v>
      </c>
      <c r="J219" s="16" t="s">
        <v>2105</v>
      </c>
      <c r="K219" s="21" t="s">
        <v>21</v>
      </c>
      <c r="L219" s="40" t="str">
        <f>IF(Table2[[#This Row],[CF_superclass_score]]&gt;0.45,Table2[[#This Row],[CF_superclass]],"NA")</f>
        <v>Lipids and lipid-like molecules</v>
      </c>
      <c r="M219" s="16" t="str">
        <f>IF(Table2[[#This Row],[GNPS (NAP) Superclass (&gt;0.45)]]="NA",Table2[[#This Row],[Superclass]],Table2[[#This Row],[GNPS (NAP) Superclass (&gt;0.45)]])</f>
        <v>Lipids and lipid-like molecules</v>
      </c>
      <c r="N219">
        <v>2</v>
      </c>
      <c r="O219">
        <v>100</v>
      </c>
      <c r="P219" t="s">
        <v>5</v>
      </c>
      <c r="Q219" s="2">
        <v>0.83695652173913004</v>
      </c>
      <c r="R219" t="s">
        <v>15</v>
      </c>
      <c r="S219" s="2">
        <v>0.46857878804389003</v>
      </c>
      <c r="T219" t="s">
        <v>21</v>
      </c>
      <c r="U219" s="2">
        <v>0.398930703164112</v>
      </c>
      <c r="V219" t="s">
        <v>29</v>
      </c>
      <c r="W219" s="2">
        <v>0.28126769302398602</v>
      </c>
      <c r="X219" t="str">
        <f>IF(Table2[[#This Row],[CF_class_score]]&gt;0.5,Table2[[#This Row],[CF_class]],Table2[[#This Row],[CF_superclass]])</f>
        <v>Lipids and lipid-like molecules</v>
      </c>
      <c r="Y219" s="5" t="s">
        <v>1844</v>
      </c>
      <c r="Z219" s="5" t="s">
        <v>1845</v>
      </c>
      <c r="AA219" s="5" t="s">
        <v>1855</v>
      </c>
      <c r="AB219" s="5" t="s">
        <v>1855</v>
      </c>
      <c r="AC219" s="5" t="s">
        <v>1856</v>
      </c>
      <c r="AD219" s="5" t="s">
        <v>26</v>
      </c>
      <c r="AE219" s="5" t="s">
        <v>18</v>
      </c>
    </row>
    <row r="220" spans="1:31" x14ac:dyDescent="0.2">
      <c r="A220" s="1">
        <v>14440</v>
      </c>
      <c r="B220">
        <v>199.16900999999999</v>
      </c>
      <c r="C220">
        <v>861.83581500000003</v>
      </c>
      <c r="D220" s="18" t="s">
        <v>1828</v>
      </c>
      <c r="E220" s="13" t="s">
        <v>1829</v>
      </c>
      <c r="F220" s="13" t="s">
        <v>1829</v>
      </c>
      <c r="G220" s="16" t="s">
        <v>1829</v>
      </c>
      <c r="H220" s="18" t="s">
        <v>15</v>
      </c>
      <c r="I220" s="21" t="s">
        <v>21</v>
      </c>
      <c r="J220" s="16" t="s">
        <v>21</v>
      </c>
      <c r="K220" s="21" t="str">
        <f>IF(Table2[[#This Row],[Lowest in silico match]]="NA",Table2[[#This Row],[Most specific Class (above 0.5 Score)]],Table2[[#This Row],[Lowest in silico match]])</f>
        <v>Fatty Acyls</v>
      </c>
      <c r="L220" s="40" t="str">
        <f>IF(Table2[[#This Row],[CF_superclass_score]]&gt;0.45,Table2[[#This Row],[CF_superclass]],"NA")</f>
        <v>Lipids and lipid-like molecules</v>
      </c>
      <c r="M220" s="16" t="str">
        <f>IF(Table2[[#This Row],[GNPS (NAP) Superclass (&gt;0.45)]]="NA",Table2[[#This Row],[Superclass]],Table2[[#This Row],[GNPS (NAP) Superclass (&gt;0.45)]])</f>
        <v>Lipids and lipid-like molecules</v>
      </c>
      <c r="N220">
        <v>2</v>
      </c>
      <c r="O220">
        <v>100</v>
      </c>
      <c r="P220" t="s">
        <v>5</v>
      </c>
      <c r="Q220" s="2">
        <v>0.83695652173913004</v>
      </c>
      <c r="R220" t="s">
        <v>15</v>
      </c>
      <c r="S220" s="2">
        <v>0.46857878804389003</v>
      </c>
      <c r="T220" t="s">
        <v>21</v>
      </c>
      <c r="U220" s="2">
        <v>0.398930703164112</v>
      </c>
      <c r="V220" t="s">
        <v>29</v>
      </c>
      <c r="W220" s="2">
        <v>0.28126769302398602</v>
      </c>
      <c r="X220" t="str">
        <f>IF(Table2[[#This Row],[CF_class_score]]&gt;0.5,Table2[[#This Row],[CF_class]],Table2[[#This Row],[CF_superclass]])</f>
        <v>Lipids and lipid-like molecules</v>
      </c>
      <c r="Y220" s="5" t="s">
        <v>1844</v>
      </c>
      <c r="Z220" s="5" t="s">
        <v>1845</v>
      </c>
      <c r="AA220" s="5" t="s">
        <v>21</v>
      </c>
      <c r="AB220" s="5"/>
      <c r="AC220" s="5"/>
      <c r="AD220" s="5" t="s">
        <v>21</v>
      </c>
      <c r="AE220" s="5" t="s">
        <v>15</v>
      </c>
    </row>
    <row r="221" spans="1:31" x14ac:dyDescent="0.2">
      <c r="A221" s="1">
        <v>14456</v>
      </c>
      <c r="B221">
        <v>199.16900999999999</v>
      </c>
      <c r="C221">
        <v>435.858856</v>
      </c>
      <c r="D221" s="18" t="s">
        <v>1828</v>
      </c>
      <c r="E221" s="13" t="s">
        <v>1829</v>
      </c>
      <c r="F221" s="13" t="s">
        <v>1829</v>
      </c>
      <c r="G221" s="16" t="s">
        <v>1829</v>
      </c>
      <c r="H221" s="18" t="s">
        <v>15</v>
      </c>
      <c r="I221" s="21" t="s">
        <v>21</v>
      </c>
      <c r="J221" s="16" t="s">
        <v>21</v>
      </c>
      <c r="K221" s="21" t="str">
        <f>IF(Table2[[#This Row],[Lowest in silico match]]="NA",Table2[[#This Row],[Most specific Class (above 0.5 Score)]],Table2[[#This Row],[Lowest in silico match]])</f>
        <v>Fatty Acyls</v>
      </c>
      <c r="L221" s="40" t="str">
        <f>IF(Table2[[#This Row],[CF_superclass_score]]&gt;0.45,Table2[[#This Row],[CF_superclass]],"NA")</f>
        <v>Lipids and lipid-like molecules</v>
      </c>
      <c r="M221" s="16" t="str">
        <f>IF(Table2[[#This Row],[GNPS (NAP) Superclass (&gt;0.45)]]="NA",Table2[[#This Row],[Superclass]],Table2[[#This Row],[GNPS (NAP) Superclass (&gt;0.45)]])</f>
        <v>Lipids and lipid-like molecules</v>
      </c>
      <c r="N221">
        <v>2</v>
      </c>
      <c r="O221">
        <v>100</v>
      </c>
      <c r="P221" t="s">
        <v>5</v>
      </c>
      <c r="Q221" s="2">
        <v>0.83695652173913004</v>
      </c>
      <c r="R221" t="s">
        <v>15</v>
      </c>
      <c r="S221" s="2">
        <v>0.46857878804389003</v>
      </c>
      <c r="T221" t="s">
        <v>21</v>
      </c>
      <c r="U221" s="2">
        <v>0.398930703164112</v>
      </c>
      <c r="V221" t="s">
        <v>29</v>
      </c>
      <c r="W221" s="2">
        <v>0.28126769302398602</v>
      </c>
      <c r="X221" t="str">
        <f>IF(Table2[[#This Row],[CF_class_score]]&gt;0.5,Table2[[#This Row],[CF_class]],Table2[[#This Row],[CF_superclass]])</f>
        <v>Lipids and lipid-like molecules</v>
      </c>
      <c r="Y221" s="5" t="s">
        <v>1844</v>
      </c>
      <c r="Z221" s="5" t="s">
        <v>1845</v>
      </c>
      <c r="AA221" s="5" t="s">
        <v>21</v>
      </c>
      <c r="AB221" s="5"/>
      <c r="AC221" s="5"/>
      <c r="AD221" s="5" t="s">
        <v>21</v>
      </c>
      <c r="AE221" s="5" t="s">
        <v>15</v>
      </c>
    </row>
    <row r="222" spans="1:31" x14ac:dyDescent="0.2">
      <c r="A222" s="1">
        <v>14462</v>
      </c>
      <c r="B222">
        <v>199.16900999999999</v>
      </c>
      <c r="C222">
        <v>1007.8735349999999</v>
      </c>
      <c r="D222" s="18" t="s">
        <v>1828</v>
      </c>
      <c r="E222" s="13" t="s">
        <v>1829</v>
      </c>
      <c r="F222" s="13" t="s">
        <v>1829</v>
      </c>
      <c r="G222" s="16" t="s">
        <v>1829</v>
      </c>
      <c r="H222" s="18" t="s">
        <v>15</v>
      </c>
      <c r="I222" s="21" t="s">
        <v>21</v>
      </c>
      <c r="J222" s="16" t="s">
        <v>21</v>
      </c>
      <c r="K222" s="21" t="str">
        <f>IF(Table2[[#This Row],[Lowest in silico match]]="NA",Table2[[#This Row],[Most specific Class (above 0.5 Score)]],Table2[[#This Row],[Lowest in silico match]])</f>
        <v>Fatty Acyls</v>
      </c>
      <c r="L222" s="40" t="str">
        <f>IF(Table2[[#This Row],[CF_superclass_score]]&gt;0.45,Table2[[#This Row],[CF_superclass]],"NA")</f>
        <v>Lipids and lipid-like molecules</v>
      </c>
      <c r="M222" s="16" t="str">
        <f>IF(Table2[[#This Row],[GNPS (NAP) Superclass (&gt;0.45)]]="NA",Table2[[#This Row],[Superclass]],Table2[[#This Row],[GNPS (NAP) Superclass (&gt;0.45)]])</f>
        <v>Lipids and lipid-like molecules</v>
      </c>
      <c r="N222">
        <v>2</v>
      </c>
      <c r="O222">
        <v>100</v>
      </c>
      <c r="P222" t="s">
        <v>5</v>
      </c>
      <c r="Q222" s="2">
        <v>0.83695652173913004</v>
      </c>
      <c r="R222" t="s">
        <v>15</v>
      </c>
      <c r="S222" s="2">
        <v>0.46857878804389003</v>
      </c>
      <c r="T222" t="s">
        <v>21</v>
      </c>
      <c r="U222" s="2">
        <v>0.398930703164112</v>
      </c>
      <c r="V222" t="s">
        <v>29</v>
      </c>
      <c r="W222" s="2">
        <v>0.28126769302398602</v>
      </c>
      <c r="X222" t="str">
        <f>IF(Table2[[#This Row],[CF_class_score]]&gt;0.5,Table2[[#This Row],[CF_class]],Table2[[#This Row],[CF_superclass]])</f>
        <v>Lipids and lipid-like molecules</v>
      </c>
      <c r="Y222" s="5" t="s">
        <v>1844</v>
      </c>
      <c r="Z222" s="5" t="s">
        <v>1845</v>
      </c>
      <c r="AA222" s="5" t="s">
        <v>1846</v>
      </c>
      <c r="AB222" s="5"/>
      <c r="AC222" s="5" t="s">
        <v>1846</v>
      </c>
      <c r="AD222" s="5" t="s">
        <v>21</v>
      </c>
      <c r="AE222" s="5" t="s">
        <v>15</v>
      </c>
    </row>
    <row r="223" spans="1:31" x14ac:dyDescent="0.2">
      <c r="A223" s="1">
        <v>14468</v>
      </c>
      <c r="B223">
        <v>199.16900999999999</v>
      </c>
      <c r="C223">
        <v>712.33404499999995</v>
      </c>
      <c r="D223" s="18" t="s">
        <v>1828</v>
      </c>
      <c r="E223" s="13" t="s">
        <v>1829</v>
      </c>
      <c r="F223" s="13" t="s">
        <v>1829</v>
      </c>
      <c r="G223" s="16" t="s">
        <v>1829</v>
      </c>
      <c r="H223" s="18" t="s">
        <v>15</v>
      </c>
      <c r="I223" s="21" t="s">
        <v>2105</v>
      </c>
      <c r="J223" s="15" t="s">
        <v>15</v>
      </c>
      <c r="K223" s="21" t="s">
        <v>21</v>
      </c>
      <c r="L223" s="40" t="str">
        <f>IF(Table2[[#This Row],[CF_superclass_score]]&gt;0.45,Table2[[#This Row],[CF_superclass]],"NA")</f>
        <v>Lipids and lipid-like molecules</v>
      </c>
      <c r="M223" s="16" t="str">
        <f>IF(Table2[[#This Row],[GNPS (NAP) Superclass (&gt;0.45)]]="NA",Table2[[#This Row],[Superclass]],Table2[[#This Row],[GNPS (NAP) Superclass (&gt;0.45)]])</f>
        <v>Lipids and lipid-like molecules</v>
      </c>
      <c r="N223">
        <v>2</v>
      </c>
      <c r="O223">
        <v>100</v>
      </c>
      <c r="P223" t="s">
        <v>5</v>
      </c>
      <c r="Q223" s="2">
        <v>0.83695652173913004</v>
      </c>
      <c r="R223" t="s">
        <v>15</v>
      </c>
      <c r="S223" s="2">
        <v>0.46857878804389003</v>
      </c>
      <c r="T223" t="s">
        <v>21</v>
      </c>
      <c r="U223" s="2">
        <v>0.398930703164112</v>
      </c>
      <c r="V223" t="s">
        <v>29</v>
      </c>
      <c r="W223" s="2">
        <v>0.28126769302398602</v>
      </c>
      <c r="X223" t="str">
        <f>IF(Table2[[#This Row],[CF_class_score]]&gt;0.5,Table2[[#This Row],[CF_class]],Table2[[#This Row],[CF_superclass]])</f>
        <v>Lipids and lipid-like molecules</v>
      </c>
      <c r="Y223" s="5" t="s">
        <v>1844</v>
      </c>
      <c r="Z223" s="5" t="s">
        <v>1845</v>
      </c>
      <c r="AA223" s="5" t="s">
        <v>22</v>
      </c>
      <c r="AB223" s="5"/>
      <c r="AC223" s="5"/>
      <c r="AD223" s="5" t="s">
        <v>22</v>
      </c>
      <c r="AE223" s="5" t="s">
        <v>15</v>
      </c>
    </row>
    <row r="224" spans="1:31" x14ac:dyDescent="0.2">
      <c r="A224" s="1">
        <v>14476</v>
      </c>
      <c r="B224">
        <v>199.16900999999999</v>
      </c>
      <c r="C224">
        <v>799.83355700000004</v>
      </c>
      <c r="D224" s="18" t="s">
        <v>1828</v>
      </c>
      <c r="E224" s="13" t="s">
        <v>1829</v>
      </c>
      <c r="F224" s="13" t="s">
        <v>1829</v>
      </c>
      <c r="G224" s="16" t="s">
        <v>1828</v>
      </c>
      <c r="H224" s="18" t="s">
        <v>2105</v>
      </c>
      <c r="I224" s="21" t="s">
        <v>2105</v>
      </c>
      <c r="J224" s="16" t="s">
        <v>2105</v>
      </c>
      <c r="K224" s="21" t="s">
        <v>21</v>
      </c>
      <c r="L224" s="40" t="str">
        <f>IF(Table2[[#This Row],[CF_superclass_score]]&gt;0.45,Table2[[#This Row],[CF_superclass]],"NA")</f>
        <v>Lipids and lipid-like molecules</v>
      </c>
      <c r="M224" s="16" t="str">
        <f>IF(Table2[[#This Row],[GNPS (NAP) Superclass (&gt;0.45)]]="NA",Table2[[#This Row],[Superclass]],Table2[[#This Row],[GNPS (NAP) Superclass (&gt;0.45)]])</f>
        <v>Lipids and lipid-like molecules</v>
      </c>
      <c r="N224">
        <v>5</v>
      </c>
      <c r="O224">
        <v>100</v>
      </c>
      <c r="P224" t="s">
        <v>5</v>
      </c>
      <c r="Q224" s="2">
        <v>0.83695652173913004</v>
      </c>
      <c r="R224" t="s">
        <v>15</v>
      </c>
      <c r="S224" s="2">
        <v>0.46857878804389003</v>
      </c>
      <c r="T224" t="s">
        <v>21</v>
      </c>
      <c r="U224" s="2">
        <v>0.398930703164112</v>
      </c>
      <c r="V224" t="s">
        <v>29</v>
      </c>
      <c r="W224" s="2">
        <v>0.28126769302398602</v>
      </c>
      <c r="X224" t="str">
        <f>IF(Table2[[#This Row],[CF_class_score]]&gt;0.5,Table2[[#This Row],[CF_class]],Table2[[#This Row],[CF_superclass]])</f>
        <v>Lipids and lipid-like molecules</v>
      </c>
      <c r="Y224" s="5" t="s">
        <v>1844</v>
      </c>
      <c r="Z224" s="5" t="s">
        <v>1845</v>
      </c>
      <c r="AA224" s="5" t="s">
        <v>1855</v>
      </c>
      <c r="AB224" s="5" t="s">
        <v>1855</v>
      </c>
      <c r="AC224" s="5" t="s">
        <v>1856</v>
      </c>
      <c r="AD224" s="5" t="s">
        <v>26</v>
      </c>
      <c r="AE224" s="5" t="s">
        <v>18</v>
      </c>
    </row>
    <row r="225" spans="1:31" x14ac:dyDescent="0.2">
      <c r="A225" s="1">
        <v>14488</v>
      </c>
      <c r="B225">
        <v>199.18899999999999</v>
      </c>
      <c r="C225">
        <v>445.72152699999998</v>
      </c>
      <c r="D225" s="18" t="s">
        <v>1828</v>
      </c>
      <c r="E225" s="13" t="s">
        <v>1829</v>
      </c>
      <c r="F225" s="13" t="s">
        <v>1828</v>
      </c>
      <c r="G225" s="16" t="s">
        <v>1828</v>
      </c>
      <c r="H225" s="18" t="s">
        <v>2105</v>
      </c>
      <c r="I225" s="21" t="s">
        <v>2105</v>
      </c>
      <c r="J225" s="16" t="s">
        <v>2105</v>
      </c>
      <c r="K225" s="21" t="s">
        <v>21</v>
      </c>
      <c r="L225" s="40" t="str">
        <f>IF(Table2[[#This Row],[CF_superclass_score]]&gt;0.45,Table2[[#This Row],[CF_superclass]],"NA")</f>
        <v>Lipids and lipid-like molecules</v>
      </c>
      <c r="M225" s="16" t="str">
        <f>IF(Table2[[#This Row],[GNPS (NAP) Superclass (&gt;0.45)]]="NA",Table2[[#This Row],[Superclass]],Table2[[#This Row],[GNPS (NAP) Superclass (&gt;0.45)]])</f>
        <v>Lipids and lipid-like molecules</v>
      </c>
      <c r="N225">
        <v>2</v>
      </c>
      <c r="O225">
        <v>100</v>
      </c>
      <c r="P225" t="s">
        <v>5</v>
      </c>
      <c r="Q225" s="2">
        <v>0.83695652173913004</v>
      </c>
      <c r="R225" t="s">
        <v>15</v>
      </c>
      <c r="S225" s="2">
        <v>0.46857878804389003</v>
      </c>
      <c r="T225" t="s">
        <v>21</v>
      </c>
      <c r="U225" s="2">
        <v>0.398930703164112</v>
      </c>
      <c r="V225" t="s">
        <v>29</v>
      </c>
      <c r="W225" s="2">
        <v>0.28126769302398602</v>
      </c>
      <c r="X225" t="str">
        <f>IF(Table2[[#This Row],[CF_class_score]]&gt;0.5,Table2[[#This Row],[CF_class]],Table2[[#This Row],[CF_superclass]])</f>
        <v>Lipids and lipid-like molecules</v>
      </c>
      <c r="Y225" s="5" t="s">
        <v>2105</v>
      </c>
      <c r="Z225" s="5" t="s">
        <v>2105</v>
      </c>
      <c r="AA225" s="5" t="s">
        <v>2105</v>
      </c>
      <c r="AB225" s="5" t="s">
        <v>2105</v>
      </c>
      <c r="AC225" s="5" t="s">
        <v>2105</v>
      </c>
      <c r="AD225" s="5" t="s">
        <v>2105</v>
      </c>
      <c r="AE225" s="5" t="s">
        <v>2105</v>
      </c>
    </row>
    <row r="226" spans="1:31" x14ac:dyDescent="0.2">
      <c r="A226" s="1">
        <v>14493</v>
      </c>
      <c r="B226">
        <v>199.16900999999999</v>
      </c>
      <c r="C226">
        <v>527.764771</v>
      </c>
      <c r="D226" s="18" t="s">
        <v>1828</v>
      </c>
      <c r="E226" s="13" t="s">
        <v>1829</v>
      </c>
      <c r="F226" s="13" t="s">
        <v>1829</v>
      </c>
      <c r="G226" s="16" t="s">
        <v>1828</v>
      </c>
      <c r="H226" s="18" t="s">
        <v>2105</v>
      </c>
      <c r="I226" s="21" t="s">
        <v>2105</v>
      </c>
      <c r="J226" s="16" t="s">
        <v>2105</v>
      </c>
      <c r="K226" s="21" t="s">
        <v>21</v>
      </c>
      <c r="L226" s="40" t="str">
        <f>IF(Table2[[#This Row],[CF_superclass_score]]&gt;0.45,Table2[[#This Row],[CF_superclass]],"NA")</f>
        <v>Lipids and lipid-like molecules</v>
      </c>
      <c r="M226" s="16" t="str">
        <f>IF(Table2[[#This Row],[GNPS (NAP) Superclass (&gt;0.45)]]="NA",Table2[[#This Row],[Superclass]],Table2[[#This Row],[GNPS (NAP) Superclass (&gt;0.45)]])</f>
        <v>Lipids and lipid-like molecules</v>
      </c>
      <c r="N226">
        <v>1</v>
      </c>
      <c r="O226">
        <v>100</v>
      </c>
      <c r="P226" t="s">
        <v>5</v>
      </c>
      <c r="Q226" s="2">
        <v>0.83695652173913004</v>
      </c>
      <c r="R226" t="s">
        <v>15</v>
      </c>
      <c r="S226" s="2">
        <v>0.46857878804389003</v>
      </c>
      <c r="T226" t="s">
        <v>21</v>
      </c>
      <c r="U226" s="2">
        <v>0.398930703164112</v>
      </c>
      <c r="V226" t="s">
        <v>29</v>
      </c>
      <c r="W226" s="2">
        <v>0.28126769302398602</v>
      </c>
      <c r="X226" t="str">
        <f>IF(Table2[[#This Row],[CF_class_score]]&gt;0.5,Table2[[#This Row],[CF_class]],Table2[[#This Row],[CF_superclass]])</f>
        <v>Lipids and lipid-like molecules</v>
      </c>
      <c r="Y226" s="5" t="s">
        <v>1844</v>
      </c>
      <c r="Z226" s="5" t="s">
        <v>1845</v>
      </c>
      <c r="AA226" s="5" t="s">
        <v>1855</v>
      </c>
      <c r="AB226" s="5" t="s">
        <v>1855</v>
      </c>
      <c r="AC226" s="5" t="s">
        <v>1856</v>
      </c>
      <c r="AD226" s="5" t="s">
        <v>26</v>
      </c>
      <c r="AE226" s="5" t="s">
        <v>18</v>
      </c>
    </row>
    <row r="227" spans="1:31" x14ac:dyDescent="0.2">
      <c r="A227" s="1">
        <v>14497</v>
      </c>
      <c r="B227">
        <v>199.18700000000001</v>
      </c>
      <c r="C227">
        <v>1549.9880370000001</v>
      </c>
      <c r="D227" s="18" t="s">
        <v>1828</v>
      </c>
      <c r="E227" s="13" t="s">
        <v>1829</v>
      </c>
      <c r="F227" s="13" t="s">
        <v>1828</v>
      </c>
      <c r="G227" s="16" t="s">
        <v>1828</v>
      </c>
      <c r="H227" s="18" t="s">
        <v>2105</v>
      </c>
      <c r="I227" s="21" t="s">
        <v>2105</v>
      </c>
      <c r="J227" s="16" t="s">
        <v>2105</v>
      </c>
      <c r="K227" s="21" t="s">
        <v>21</v>
      </c>
      <c r="L227" s="40" t="str">
        <f>IF(Table2[[#This Row],[CF_superclass_score]]&gt;0.45,Table2[[#This Row],[CF_superclass]],"NA")</f>
        <v>Lipids and lipid-like molecules</v>
      </c>
      <c r="M227" s="16" t="str">
        <f>IF(Table2[[#This Row],[GNPS (NAP) Superclass (&gt;0.45)]]="NA",Table2[[#This Row],[Superclass]],Table2[[#This Row],[GNPS (NAP) Superclass (&gt;0.45)]])</f>
        <v>Lipids and lipid-like molecules</v>
      </c>
      <c r="N227">
        <v>2</v>
      </c>
      <c r="O227">
        <v>100</v>
      </c>
      <c r="P227" t="s">
        <v>5</v>
      </c>
      <c r="Q227" s="2">
        <v>0.83695652173913004</v>
      </c>
      <c r="R227" t="s">
        <v>15</v>
      </c>
      <c r="S227" s="2">
        <v>0.46857878804389003</v>
      </c>
      <c r="T227" t="s">
        <v>21</v>
      </c>
      <c r="U227" s="2">
        <v>0.398930703164112</v>
      </c>
      <c r="V227" t="s">
        <v>29</v>
      </c>
      <c r="W227" s="2">
        <v>0.28126769302398602</v>
      </c>
      <c r="X227" t="str">
        <f>IF(Table2[[#This Row],[CF_class_score]]&gt;0.5,Table2[[#This Row],[CF_class]],Table2[[#This Row],[CF_superclass]])</f>
        <v>Lipids and lipid-like molecules</v>
      </c>
      <c r="Y227" s="5" t="s">
        <v>2105</v>
      </c>
      <c r="Z227" s="5" t="s">
        <v>2105</v>
      </c>
      <c r="AA227" s="5" t="s">
        <v>2105</v>
      </c>
      <c r="AB227" s="5" t="s">
        <v>2105</v>
      </c>
      <c r="AC227" s="5" t="s">
        <v>2105</v>
      </c>
      <c r="AD227" s="5" t="s">
        <v>2105</v>
      </c>
      <c r="AE227" s="5" t="s">
        <v>2105</v>
      </c>
    </row>
    <row r="228" spans="1:31" x14ac:dyDescent="0.2">
      <c r="A228" s="1">
        <v>14500</v>
      </c>
      <c r="B228">
        <v>199.16900999999999</v>
      </c>
      <c r="C228">
        <v>912.16131600000006</v>
      </c>
      <c r="D228" s="18" t="s">
        <v>1828</v>
      </c>
      <c r="E228" s="13" t="s">
        <v>1829</v>
      </c>
      <c r="F228" s="13" t="s">
        <v>1829</v>
      </c>
      <c r="G228" s="16" t="s">
        <v>1829</v>
      </c>
      <c r="H228" s="18" t="s">
        <v>15</v>
      </c>
      <c r="I228" s="21" t="s">
        <v>2105</v>
      </c>
      <c r="J228" s="16" t="s">
        <v>15</v>
      </c>
      <c r="K228" s="21" t="s">
        <v>21</v>
      </c>
      <c r="L228" s="40" t="str">
        <f>IF(Table2[[#This Row],[CF_superclass_score]]&gt;0.45,Table2[[#This Row],[CF_superclass]],"NA")</f>
        <v>Lipids and lipid-like molecules</v>
      </c>
      <c r="M228" s="16" t="str">
        <f>IF(Table2[[#This Row],[GNPS (NAP) Superclass (&gt;0.45)]]="NA",Table2[[#This Row],[Superclass]],Table2[[#This Row],[GNPS (NAP) Superclass (&gt;0.45)]])</f>
        <v>Lipids and lipid-like molecules</v>
      </c>
      <c r="N228">
        <v>2</v>
      </c>
      <c r="O228">
        <v>100</v>
      </c>
      <c r="P228" t="s">
        <v>5</v>
      </c>
      <c r="Q228" s="2">
        <v>0.83695652173913004</v>
      </c>
      <c r="R228" t="s">
        <v>15</v>
      </c>
      <c r="S228" s="2">
        <v>0.46857878804389003</v>
      </c>
      <c r="T228" t="s">
        <v>21</v>
      </c>
      <c r="U228" s="2">
        <v>0.398930703164112</v>
      </c>
      <c r="V228" t="s">
        <v>29</v>
      </c>
      <c r="W228" s="2">
        <v>0.28126769302398602</v>
      </c>
      <c r="X228" t="str">
        <f>IF(Table2[[#This Row],[CF_class_score]]&gt;0.5,Table2[[#This Row],[CF_class]],Table2[[#This Row],[CF_superclass]])</f>
        <v>Lipids and lipid-like molecules</v>
      </c>
      <c r="Y228" s="5" t="s">
        <v>1844</v>
      </c>
      <c r="Z228" s="5" t="s">
        <v>1845</v>
      </c>
      <c r="AA228" s="5" t="s">
        <v>15</v>
      </c>
      <c r="AB228" s="5"/>
      <c r="AC228" s="5"/>
      <c r="AD228" s="5"/>
      <c r="AE228" s="5" t="s">
        <v>15</v>
      </c>
    </row>
    <row r="229" spans="1:31" x14ac:dyDescent="0.2">
      <c r="A229" s="1">
        <v>14501</v>
      </c>
      <c r="B229">
        <v>199.19299000000001</v>
      </c>
      <c r="C229">
        <v>394.84243800000002</v>
      </c>
      <c r="D229" s="18" t="s">
        <v>1828</v>
      </c>
      <c r="E229" s="13" t="s">
        <v>1829</v>
      </c>
      <c r="F229" s="13" t="s">
        <v>1829</v>
      </c>
      <c r="G229" s="16" t="s">
        <v>1828</v>
      </c>
      <c r="H229" s="18" t="s">
        <v>2105</v>
      </c>
      <c r="I229" s="21" t="s">
        <v>2105</v>
      </c>
      <c r="J229" s="16" t="s">
        <v>2105</v>
      </c>
      <c r="K229" s="21" t="s">
        <v>21</v>
      </c>
      <c r="L229" s="40" t="str">
        <f>IF(Table2[[#This Row],[CF_superclass_score]]&gt;0.45,Table2[[#This Row],[CF_superclass]],"NA")</f>
        <v>Lipids and lipid-like molecules</v>
      </c>
      <c r="M229" s="16" t="str">
        <f>IF(Table2[[#This Row],[GNPS (NAP) Superclass (&gt;0.45)]]="NA",Table2[[#This Row],[Superclass]],Table2[[#This Row],[GNPS (NAP) Superclass (&gt;0.45)]])</f>
        <v>Lipids and lipid-like molecules</v>
      </c>
      <c r="N229">
        <v>3</v>
      </c>
      <c r="O229">
        <v>100</v>
      </c>
      <c r="P229" t="s">
        <v>5</v>
      </c>
      <c r="Q229" s="2">
        <v>0.83695652173913004</v>
      </c>
      <c r="R229" t="s">
        <v>15</v>
      </c>
      <c r="S229" s="2">
        <v>0.46857878804389003</v>
      </c>
      <c r="T229" t="s">
        <v>21</v>
      </c>
      <c r="U229" s="2">
        <v>0.398930703164112</v>
      </c>
      <c r="V229" t="s">
        <v>29</v>
      </c>
      <c r="W229" s="2">
        <v>0.28126769302398602</v>
      </c>
      <c r="X229" t="str">
        <f>IF(Table2[[#This Row],[CF_class_score]]&gt;0.5,Table2[[#This Row],[CF_class]],Table2[[#This Row],[CF_superclass]])</f>
        <v>Lipids and lipid-like molecules</v>
      </c>
      <c r="Y229" s="5" t="s">
        <v>2091</v>
      </c>
      <c r="Z229" s="5" t="s">
        <v>1845</v>
      </c>
      <c r="AA229" s="5" t="s">
        <v>1915</v>
      </c>
      <c r="AB229" s="5" t="s">
        <v>1915</v>
      </c>
      <c r="AC229" s="5" t="s">
        <v>1856</v>
      </c>
      <c r="AD229" s="5" t="s">
        <v>26</v>
      </c>
      <c r="AE229" s="5" t="s">
        <v>18</v>
      </c>
    </row>
    <row r="230" spans="1:31" x14ac:dyDescent="0.2">
      <c r="A230" s="1">
        <v>14514</v>
      </c>
      <c r="B230">
        <v>199.16900999999999</v>
      </c>
      <c r="C230">
        <v>812.504456</v>
      </c>
      <c r="D230" s="18" t="s">
        <v>1828</v>
      </c>
      <c r="E230" s="13" t="s">
        <v>1829</v>
      </c>
      <c r="F230" s="13" t="s">
        <v>1829</v>
      </c>
      <c r="G230" s="16" t="s">
        <v>1829</v>
      </c>
      <c r="H230" s="18" t="s">
        <v>15</v>
      </c>
      <c r="I230" s="21" t="s">
        <v>21</v>
      </c>
      <c r="J230" s="16" t="s">
        <v>21</v>
      </c>
      <c r="K230" s="21" t="str">
        <f>IF(Table2[[#This Row],[Lowest in silico match]]="NA",Table2[[#This Row],[Most specific Class (above 0.5 Score)]],Table2[[#This Row],[Lowest in silico match]])</f>
        <v>Fatty Acyls</v>
      </c>
      <c r="L230" s="40" t="str">
        <f>IF(Table2[[#This Row],[CF_superclass_score]]&gt;0.45,Table2[[#This Row],[CF_superclass]],"NA")</f>
        <v>Lipids and lipid-like molecules</v>
      </c>
      <c r="M230" s="16" t="str">
        <f>IF(Table2[[#This Row],[GNPS (NAP) Superclass (&gt;0.45)]]="NA",Table2[[#This Row],[Superclass]],Table2[[#This Row],[GNPS (NAP) Superclass (&gt;0.45)]])</f>
        <v>Lipids and lipid-like molecules</v>
      </c>
      <c r="N230">
        <v>5</v>
      </c>
      <c r="O230">
        <v>100</v>
      </c>
      <c r="P230" t="s">
        <v>5</v>
      </c>
      <c r="Q230" s="2">
        <v>0.83695652173913004</v>
      </c>
      <c r="R230" t="s">
        <v>15</v>
      </c>
      <c r="S230" s="2">
        <v>0.46857878804389003</v>
      </c>
      <c r="T230" t="s">
        <v>21</v>
      </c>
      <c r="U230" s="2">
        <v>0.398930703164112</v>
      </c>
      <c r="V230" t="s">
        <v>29</v>
      </c>
      <c r="W230" s="2">
        <v>0.28126769302398602</v>
      </c>
      <c r="X230" t="str">
        <f>IF(Table2[[#This Row],[CF_class_score]]&gt;0.5,Table2[[#This Row],[CF_class]],Table2[[#This Row],[CF_superclass]])</f>
        <v>Lipids and lipid-like molecules</v>
      </c>
      <c r="Y230" s="5" t="s">
        <v>1844</v>
      </c>
      <c r="Z230" s="5" t="s">
        <v>1845</v>
      </c>
      <c r="AA230" s="5" t="s">
        <v>21</v>
      </c>
      <c r="AB230" s="5"/>
      <c r="AC230" s="5"/>
      <c r="AD230" s="5" t="s">
        <v>21</v>
      </c>
      <c r="AE230" s="5" t="s">
        <v>15</v>
      </c>
    </row>
    <row r="231" spans="1:31" x14ac:dyDescent="0.2">
      <c r="A231" s="1">
        <v>14542</v>
      </c>
      <c r="B231">
        <v>199.16900999999999</v>
      </c>
      <c r="C231">
        <v>528.17230199999995</v>
      </c>
      <c r="D231" s="18" t="s">
        <v>1828</v>
      </c>
      <c r="E231" s="13" t="s">
        <v>1829</v>
      </c>
      <c r="F231" s="13" t="s">
        <v>1829</v>
      </c>
      <c r="G231" s="16" t="s">
        <v>1829</v>
      </c>
      <c r="H231" s="18" t="s">
        <v>15</v>
      </c>
      <c r="I231" s="21" t="s">
        <v>21</v>
      </c>
      <c r="J231" s="16" t="s">
        <v>21</v>
      </c>
      <c r="K231" s="21" t="str">
        <f>IF(Table2[[#This Row],[Lowest in silico match]]="NA",Table2[[#This Row],[Most specific Class (above 0.5 Score)]],Table2[[#This Row],[Lowest in silico match]])</f>
        <v>Fatty Acyls</v>
      </c>
      <c r="L231" s="40" t="str">
        <f>IF(Table2[[#This Row],[CF_superclass_score]]&gt;0.45,Table2[[#This Row],[CF_superclass]],"NA")</f>
        <v>Lipids and lipid-like molecules</v>
      </c>
      <c r="M231" s="16" t="str">
        <f>IF(Table2[[#This Row],[GNPS (NAP) Superclass (&gt;0.45)]]="NA",Table2[[#This Row],[Superclass]],Table2[[#This Row],[GNPS (NAP) Superclass (&gt;0.45)]])</f>
        <v>Lipids and lipid-like molecules</v>
      </c>
      <c r="N231">
        <v>4</v>
      </c>
      <c r="O231">
        <v>100</v>
      </c>
      <c r="P231" t="s">
        <v>5</v>
      </c>
      <c r="Q231" s="2">
        <v>0.83695652173913004</v>
      </c>
      <c r="R231" t="s">
        <v>15</v>
      </c>
      <c r="S231" s="2">
        <v>0.46857878804389003</v>
      </c>
      <c r="T231" t="s">
        <v>21</v>
      </c>
      <c r="U231" s="2">
        <v>0.398930703164112</v>
      </c>
      <c r="V231" t="s">
        <v>29</v>
      </c>
      <c r="W231" s="2">
        <v>0.28126769302398602</v>
      </c>
      <c r="X231" t="str">
        <f>IF(Table2[[#This Row],[CF_class_score]]&gt;0.5,Table2[[#This Row],[CF_class]],Table2[[#This Row],[CF_superclass]])</f>
        <v>Lipids and lipid-like molecules</v>
      </c>
      <c r="Y231" s="5" t="s">
        <v>1844</v>
      </c>
      <c r="Z231" s="5" t="s">
        <v>1845</v>
      </c>
      <c r="AA231" s="5" t="s">
        <v>21</v>
      </c>
      <c r="AB231" s="5"/>
      <c r="AC231" s="5"/>
      <c r="AD231" s="5" t="s">
        <v>21</v>
      </c>
      <c r="AE231" s="5" t="s">
        <v>15</v>
      </c>
    </row>
    <row r="232" spans="1:31" x14ac:dyDescent="0.2">
      <c r="A232" s="1">
        <v>14549</v>
      </c>
      <c r="B232">
        <v>199.18700000000001</v>
      </c>
      <c r="C232">
        <v>1089.759644</v>
      </c>
      <c r="D232" s="18" t="s">
        <v>1828</v>
      </c>
      <c r="E232" s="13" t="s">
        <v>1829</v>
      </c>
      <c r="F232" s="13" t="s">
        <v>1828</v>
      </c>
      <c r="G232" s="16" t="s">
        <v>1828</v>
      </c>
      <c r="H232" s="18" t="s">
        <v>2105</v>
      </c>
      <c r="I232" s="21" t="s">
        <v>2105</v>
      </c>
      <c r="J232" s="16" t="s">
        <v>2105</v>
      </c>
      <c r="K232" s="21" t="s">
        <v>21</v>
      </c>
      <c r="L232" s="40" t="str">
        <f>IF(Table2[[#This Row],[CF_superclass_score]]&gt;0.45,Table2[[#This Row],[CF_superclass]],"NA")</f>
        <v>Lipids and lipid-like molecules</v>
      </c>
      <c r="M232" s="16" t="str">
        <f>IF(Table2[[#This Row],[GNPS (NAP) Superclass (&gt;0.45)]]="NA",Table2[[#This Row],[Superclass]],Table2[[#This Row],[GNPS (NAP) Superclass (&gt;0.45)]])</f>
        <v>Lipids and lipid-like molecules</v>
      </c>
      <c r="N232">
        <v>2</v>
      </c>
      <c r="O232">
        <v>100</v>
      </c>
      <c r="P232" t="s">
        <v>5</v>
      </c>
      <c r="Q232" s="2">
        <v>0.83695652173913004</v>
      </c>
      <c r="R232" t="s">
        <v>15</v>
      </c>
      <c r="S232" s="2">
        <v>0.46857878804389003</v>
      </c>
      <c r="T232" t="s">
        <v>21</v>
      </c>
      <c r="U232" s="2">
        <v>0.398930703164112</v>
      </c>
      <c r="V232" t="s">
        <v>29</v>
      </c>
      <c r="W232" s="2">
        <v>0.28126769302398602</v>
      </c>
      <c r="X232" t="str">
        <f>IF(Table2[[#This Row],[CF_class_score]]&gt;0.5,Table2[[#This Row],[CF_class]],Table2[[#This Row],[CF_superclass]])</f>
        <v>Lipids and lipid-like molecules</v>
      </c>
      <c r="Y232" s="5" t="s">
        <v>2105</v>
      </c>
      <c r="Z232" s="5" t="s">
        <v>2105</v>
      </c>
      <c r="AA232" s="5" t="s">
        <v>2105</v>
      </c>
      <c r="AB232" s="5" t="s">
        <v>2105</v>
      </c>
      <c r="AC232" s="5" t="s">
        <v>2105</v>
      </c>
      <c r="AD232" s="5" t="s">
        <v>2105</v>
      </c>
      <c r="AE232" s="5" t="s">
        <v>2105</v>
      </c>
    </row>
    <row r="233" spans="1:31" x14ac:dyDescent="0.2">
      <c r="A233" s="1">
        <v>14568</v>
      </c>
      <c r="B233">
        <v>199.18700000000001</v>
      </c>
      <c r="C233">
        <v>467.63574199999999</v>
      </c>
      <c r="D233" s="18" t="s">
        <v>1828</v>
      </c>
      <c r="E233" s="13" t="s">
        <v>1829</v>
      </c>
      <c r="F233" s="13" t="s">
        <v>1828</v>
      </c>
      <c r="G233" s="16" t="s">
        <v>1828</v>
      </c>
      <c r="H233" s="18" t="s">
        <v>2105</v>
      </c>
      <c r="I233" s="21" t="s">
        <v>2105</v>
      </c>
      <c r="J233" s="16" t="s">
        <v>2105</v>
      </c>
      <c r="K233" s="21" t="s">
        <v>21</v>
      </c>
      <c r="L233" s="40" t="str">
        <f>IF(Table2[[#This Row],[CF_superclass_score]]&gt;0.45,Table2[[#This Row],[CF_superclass]],"NA")</f>
        <v>Lipids and lipid-like molecules</v>
      </c>
      <c r="M233" s="16" t="str">
        <f>IF(Table2[[#This Row],[GNPS (NAP) Superclass (&gt;0.45)]]="NA",Table2[[#This Row],[Superclass]],Table2[[#This Row],[GNPS (NAP) Superclass (&gt;0.45)]])</f>
        <v>Lipids and lipid-like molecules</v>
      </c>
      <c r="N233">
        <v>2</v>
      </c>
      <c r="O233">
        <v>100</v>
      </c>
      <c r="P233" t="s">
        <v>5</v>
      </c>
      <c r="Q233" s="2">
        <v>0.83695652173913004</v>
      </c>
      <c r="R233" t="s">
        <v>15</v>
      </c>
      <c r="S233" s="2">
        <v>0.46857878804389003</v>
      </c>
      <c r="T233" t="s">
        <v>21</v>
      </c>
      <c r="U233" s="2">
        <v>0.398930703164112</v>
      </c>
      <c r="V233" t="s">
        <v>29</v>
      </c>
      <c r="W233" s="2">
        <v>0.28126769302398602</v>
      </c>
      <c r="X233" t="str">
        <f>IF(Table2[[#This Row],[CF_class_score]]&gt;0.5,Table2[[#This Row],[CF_class]],Table2[[#This Row],[CF_superclass]])</f>
        <v>Lipids and lipid-like molecules</v>
      </c>
      <c r="Y233" s="5" t="s">
        <v>2105</v>
      </c>
      <c r="Z233" s="5" t="s">
        <v>2105</v>
      </c>
      <c r="AA233" s="5" t="s">
        <v>2105</v>
      </c>
      <c r="AB233" s="5" t="s">
        <v>2105</v>
      </c>
      <c r="AC233" s="5" t="s">
        <v>2105</v>
      </c>
      <c r="AD233" s="5" t="s">
        <v>2105</v>
      </c>
      <c r="AE233" s="5" t="s">
        <v>2105</v>
      </c>
    </row>
    <row r="234" spans="1:31" x14ac:dyDescent="0.2">
      <c r="A234" s="1">
        <v>14579</v>
      </c>
      <c r="B234">
        <v>199.18600000000001</v>
      </c>
      <c r="C234">
        <v>1684.7651370000001</v>
      </c>
      <c r="D234" s="18" t="s">
        <v>1828</v>
      </c>
      <c r="E234" s="13" t="s">
        <v>1829</v>
      </c>
      <c r="F234" s="13" t="s">
        <v>1829</v>
      </c>
      <c r="G234" s="16" t="s">
        <v>1828</v>
      </c>
      <c r="H234" s="18" t="s">
        <v>2105</v>
      </c>
      <c r="I234" s="21" t="s">
        <v>2105</v>
      </c>
      <c r="J234" s="16" t="s">
        <v>2105</v>
      </c>
      <c r="K234" s="21" t="s">
        <v>21</v>
      </c>
      <c r="L234" s="40" t="str">
        <f>IF(Table2[[#This Row],[CF_superclass_score]]&gt;0.45,Table2[[#This Row],[CF_superclass]],"NA")</f>
        <v>Lipids and lipid-like molecules</v>
      </c>
      <c r="M234" s="16" t="str">
        <f>IF(Table2[[#This Row],[GNPS (NAP) Superclass (&gt;0.45)]]="NA",Table2[[#This Row],[Superclass]],Table2[[#This Row],[GNPS (NAP) Superclass (&gt;0.45)]])</f>
        <v>Lipids and lipid-like molecules</v>
      </c>
      <c r="N234">
        <v>4</v>
      </c>
      <c r="O234">
        <v>100</v>
      </c>
      <c r="P234" t="s">
        <v>5</v>
      </c>
      <c r="Q234" s="2">
        <v>0.83695652173913004</v>
      </c>
      <c r="R234" t="s">
        <v>15</v>
      </c>
      <c r="S234" s="2">
        <v>0.46857878804389003</v>
      </c>
      <c r="T234" t="s">
        <v>21</v>
      </c>
      <c r="U234" s="2">
        <v>0.398930703164112</v>
      </c>
      <c r="V234" t="s">
        <v>29</v>
      </c>
      <c r="W234" s="2">
        <v>0.28126769302398602</v>
      </c>
      <c r="X234" t="str">
        <f>IF(Table2[[#This Row],[CF_class_score]]&gt;0.5,Table2[[#This Row],[CF_class]],Table2[[#This Row],[CF_superclass]])</f>
        <v>Lipids and lipid-like molecules</v>
      </c>
      <c r="Y234" s="5" t="s">
        <v>2048</v>
      </c>
      <c r="Z234" s="5" t="s">
        <v>1845</v>
      </c>
      <c r="AA234" s="5" t="s">
        <v>26</v>
      </c>
      <c r="AB234" s="5"/>
      <c r="AC234" s="5"/>
      <c r="AD234" s="5" t="s">
        <v>26</v>
      </c>
      <c r="AE234" s="5" t="s">
        <v>18</v>
      </c>
    </row>
    <row r="235" spans="1:31" x14ac:dyDescent="0.2">
      <c r="A235" s="1">
        <v>14606</v>
      </c>
      <c r="B235">
        <v>199.16900999999999</v>
      </c>
      <c r="C235">
        <v>1691.824341</v>
      </c>
      <c r="D235" s="18" t="s">
        <v>1828</v>
      </c>
      <c r="E235" s="13" t="s">
        <v>1829</v>
      </c>
      <c r="F235" s="13" t="s">
        <v>1829</v>
      </c>
      <c r="G235" s="16" t="s">
        <v>1829</v>
      </c>
      <c r="H235" s="18" t="s">
        <v>15</v>
      </c>
      <c r="I235" s="21" t="s">
        <v>2105</v>
      </c>
      <c r="J235" s="15" t="s">
        <v>15</v>
      </c>
      <c r="K235" s="21" t="s">
        <v>21</v>
      </c>
      <c r="L235" s="40" t="str">
        <f>IF(Table2[[#This Row],[CF_superclass_score]]&gt;0.45,Table2[[#This Row],[CF_superclass]],"NA")</f>
        <v>Lipids and lipid-like molecules</v>
      </c>
      <c r="M235" s="16" t="str">
        <f>IF(Table2[[#This Row],[GNPS (NAP) Superclass (&gt;0.45)]]="NA",Table2[[#This Row],[Superclass]],Table2[[#This Row],[GNPS (NAP) Superclass (&gt;0.45)]])</f>
        <v>Lipids and lipid-like molecules</v>
      </c>
      <c r="N235">
        <v>2</v>
      </c>
      <c r="O235">
        <v>100</v>
      </c>
      <c r="P235" t="s">
        <v>5</v>
      </c>
      <c r="Q235" s="2">
        <v>0.83695652173913004</v>
      </c>
      <c r="R235" t="s">
        <v>15</v>
      </c>
      <c r="S235" s="2">
        <v>0.46857878804389003</v>
      </c>
      <c r="T235" t="s">
        <v>21</v>
      </c>
      <c r="U235" s="2">
        <v>0.398930703164112</v>
      </c>
      <c r="V235" t="s">
        <v>29</v>
      </c>
      <c r="W235" s="2">
        <v>0.28126769302398602</v>
      </c>
      <c r="X235" t="str">
        <f>IF(Table2[[#This Row],[CF_class_score]]&gt;0.5,Table2[[#This Row],[CF_class]],Table2[[#This Row],[CF_superclass]])</f>
        <v>Lipids and lipid-like molecules</v>
      </c>
      <c r="Y235" s="5" t="s">
        <v>1844</v>
      </c>
      <c r="Z235" s="5" t="s">
        <v>1845</v>
      </c>
      <c r="AA235" s="5" t="s">
        <v>30</v>
      </c>
      <c r="AB235" s="5"/>
      <c r="AC235" s="5" t="s">
        <v>30</v>
      </c>
      <c r="AD235" s="5" t="s">
        <v>22</v>
      </c>
      <c r="AE235" s="5" t="s">
        <v>15</v>
      </c>
    </row>
    <row r="236" spans="1:31" x14ac:dyDescent="0.2">
      <c r="A236" s="1">
        <v>14622</v>
      </c>
      <c r="B236">
        <v>199.18200999999999</v>
      </c>
      <c r="C236">
        <v>471.93765300000001</v>
      </c>
      <c r="D236" s="18" t="s">
        <v>1828</v>
      </c>
      <c r="E236" s="13" t="s">
        <v>1829</v>
      </c>
      <c r="F236" s="13" t="s">
        <v>1828</v>
      </c>
      <c r="G236" s="16" t="s">
        <v>1828</v>
      </c>
      <c r="H236" s="18" t="s">
        <v>2105</v>
      </c>
      <c r="I236" s="21" t="s">
        <v>2105</v>
      </c>
      <c r="J236" s="16" t="s">
        <v>2105</v>
      </c>
      <c r="K236" s="21" t="s">
        <v>21</v>
      </c>
      <c r="L236" s="40" t="str">
        <f>IF(Table2[[#This Row],[CF_superclass_score]]&gt;0.45,Table2[[#This Row],[CF_superclass]],"NA")</f>
        <v>Lipids and lipid-like molecules</v>
      </c>
      <c r="M236" s="16" t="str">
        <f>IF(Table2[[#This Row],[GNPS (NAP) Superclass (&gt;0.45)]]="NA",Table2[[#This Row],[Superclass]],Table2[[#This Row],[GNPS (NAP) Superclass (&gt;0.45)]])</f>
        <v>Lipids and lipid-like molecules</v>
      </c>
      <c r="N236">
        <v>3</v>
      </c>
      <c r="O236">
        <v>100</v>
      </c>
      <c r="P236" t="s">
        <v>5</v>
      </c>
      <c r="Q236" s="2">
        <v>0.83695652173913004</v>
      </c>
      <c r="R236" t="s">
        <v>15</v>
      </c>
      <c r="S236" s="2">
        <v>0.46857878804389003</v>
      </c>
      <c r="T236" t="s">
        <v>21</v>
      </c>
      <c r="U236" s="2">
        <v>0.398930703164112</v>
      </c>
      <c r="V236" t="s">
        <v>29</v>
      </c>
      <c r="W236" s="2">
        <v>0.28126769302398602</v>
      </c>
      <c r="X236" t="str">
        <f>IF(Table2[[#This Row],[CF_class_score]]&gt;0.5,Table2[[#This Row],[CF_class]],Table2[[#This Row],[CF_superclass]])</f>
        <v>Lipids and lipid-like molecules</v>
      </c>
      <c r="Y236" s="5" t="s">
        <v>2105</v>
      </c>
      <c r="Z236" s="5" t="s">
        <v>2105</v>
      </c>
      <c r="AA236" s="5" t="s">
        <v>2105</v>
      </c>
      <c r="AB236" s="5" t="s">
        <v>2105</v>
      </c>
      <c r="AC236" s="5" t="s">
        <v>2105</v>
      </c>
      <c r="AD236" s="5" t="s">
        <v>2105</v>
      </c>
      <c r="AE236" s="5" t="s">
        <v>2105</v>
      </c>
    </row>
    <row r="237" spans="1:31" x14ac:dyDescent="0.2">
      <c r="A237" s="1">
        <v>14628</v>
      </c>
      <c r="B237">
        <v>199.18899999999999</v>
      </c>
      <c r="C237">
        <v>1749.8839109999999</v>
      </c>
      <c r="D237" s="18" t="s">
        <v>1828</v>
      </c>
      <c r="E237" s="13" t="s">
        <v>1829</v>
      </c>
      <c r="F237" s="13" t="s">
        <v>1828</v>
      </c>
      <c r="G237" s="16" t="s">
        <v>1828</v>
      </c>
      <c r="H237" s="18" t="s">
        <v>2105</v>
      </c>
      <c r="I237" s="21" t="s">
        <v>2105</v>
      </c>
      <c r="J237" s="15" t="s">
        <v>2105</v>
      </c>
      <c r="K237" s="21" t="s">
        <v>21</v>
      </c>
      <c r="L237" s="40" t="str">
        <f>IF(Table2[[#This Row],[CF_superclass_score]]&gt;0.45,Table2[[#This Row],[CF_superclass]],"NA")</f>
        <v>Lipids and lipid-like molecules</v>
      </c>
      <c r="M237" s="16" t="str">
        <f>IF(Table2[[#This Row],[GNPS (NAP) Superclass (&gt;0.45)]]="NA",Table2[[#This Row],[Superclass]],Table2[[#This Row],[GNPS (NAP) Superclass (&gt;0.45)]])</f>
        <v>Lipids and lipid-like molecules</v>
      </c>
      <c r="N237">
        <v>2</v>
      </c>
      <c r="O237">
        <v>100</v>
      </c>
      <c r="P237" t="s">
        <v>5</v>
      </c>
      <c r="Q237" s="2">
        <v>0.83695652173913004</v>
      </c>
      <c r="R237" t="s">
        <v>15</v>
      </c>
      <c r="S237" s="2">
        <v>0.46857878804389003</v>
      </c>
      <c r="T237" t="s">
        <v>21</v>
      </c>
      <c r="U237" s="2">
        <v>0.398930703164112</v>
      </c>
      <c r="V237" t="s">
        <v>29</v>
      </c>
      <c r="W237" s="2">
        <v>0.28126769302398602</v>
      </c>
      <c r="X237" t="str">
        <f>IF(Table2[[#This Row],[CF_class_score]]&gt;0.5,Table2[[#This Row],[CF_class]],Table2[[#This Row],[CF_superclass]])</f>
        <v>Lipids and lipid-like molecules</v>
      </c>
      <c r="Y237" s="5" t="s">
        <v>2105</v>
      </c>
      <c r="Z237" s="5" t="s">
        <v>2105</v>
      </c>
      <c r="AA237" s="5" t="s">
        <v>2105</v>
      </c>
      <c r="AB237" s="5" t="s">
        <v>2105</v>
      </c>
      <c r="AC237" s="5" t="s">
        <v>2105</v>
      </c>
      <c r="AD237" s="5" t="s">
        <v>2105</v>
      </c>
      <c r="AE237" s="5" t="s">
        <v>2105</v>
      </c>
    </row>
    <row r="238" spans="1:31" x14ac:dyDescent="0.2">
      <c r="A238" s="1">
        <v>14655</v>
      </c>
      <c r="B238">
        <v>199.19099</v>
      </c>
      <c r="C238">
        <v>1106.6970209999999</v>
      </c>
      <c r="D238" s="18" t="s">
        <v>1828</v>
      </c>
      <c r="E238" s="13" t="s">
        <v>1829</v>
      </c>
      <c r="F238" s="13" t="s">
        <v>1829</v>
      </c>
      <c r="G238" s="16" t="s">
        <v>1828</v>
      </c>
      <c r="H238" s="18" t="s">
        <v>2105</v>
      </c>
      <c r="I238" s="21" t="s">
        <v>2105</v>
      </c>
      <c r="J238" s="15" t="s">
        <v>2105</v>
      </c>
      <c r="K238" s="21" t="s">
        <v>21</v>
      </c>
      <c r="L238" s="40" t="str">
        <f>IF(Table2[[#This Row],[CF_superclass_score]]&gt;0.45,Table2[[#This Row],[CF_superclass]],"NA")</f>
        <v>Lipids and lipid-like molecules</v>
      </c>
      <c r="M238" s="16" t="str">
        <f>IF(Table2[[#This Row],[GNPS (NAP) Superclass (&gt;0.45)]]="NA",Table2[[#This Row],[Superclass]],Table2[[#This Row],[GNPS (NAP) Superclass (&gt;0.45)]])</f>
        <v>Lipids and lipid-like molecules</v>
      </c>
      <c r="N238">
        <v>2</v>
      </c>
      <c r="O238">
        <v>100</v>
      </c>
      <c r="P238" t="s">
        <v>5</v>
      </c>
      <c r="Q238" s="2">
        <v>0.83695652173913004</v>
      </c>
      <c r="R238" t="s">
        <v>15</v>
      </c>
      <c r="S238" s="2">
        <v>0.46857878804389003</v>
      </c>
      <c r="T238" t="s">
        <v>21</v>
      </c>
      <c r="U238" s="2">
        <v>0.398930703164112</v>
      </c>
      <c r="V238" t="s">
        <v>29</v>
      </c>
      <c r="W238" s="2">
        <v>0.28126769302398602</v>
      </c>
      <c r="X238" t="str">
        <f>IF(Table2[[#This Row],[CF_class_score]]&gt;0.5,Table2[[#This Row],[CF_class]],Table2[[#This Row],[CF_superclass]])</f>
        <v>Lipids and lipid-like molecules</v>
      </c>
      <c r="Y238" s="5" t="s">
        <v>2029</v>
      </c>
      <c r="Z238" s="5" t="s">
        <v>1845</v>
      </c>
      <c r="AA238" s="5" t="s">
        <v>1873</v>
      </c>
      <c r="AB238" s="5"/>
      <c r="AC238" s="5"/>
      <c r="AD238" s="5" t="s">
        <v>1873</v>
      </c>
      <c r="AE238" s="5" t="s">
        <v>17</v>
      </c>
    </row>
    <row r="239" spans="1:31" x14ac:dyDescent="0.2">
      <c r="A239" s="1">
        <v>3991</v>
      </c>
      <c r="B239">
        <v>181.08099000000001</v>
      </c>
      <c r="C239">
        <v>149.77711500000001</v>
      </c>
      <c r="D239" s="18" t="s">
        <v>1828</v>
      </c>
      <c r="E239" s="13" t="s">
        <v>1829</v>
      </c>
      <c r="F239" s="13" t="s">
        <v>1829</v>
      </c>
      <c r="G239" s="14" t="s">
        <v>1829</v>
      </c>
      <c r="H239" s="18" t="s">
        <v>16</v>
      </c>
      <c r="I239" s="21" t="s">
        <v>23</v>
      </c>
      <c r="J239" s="16" t="s">
        <v>23</v>
      </c>
      <c r="K239" s="21" t="str">
        <f>IF(Table2[[#This Row],[Lowest in silico match]]="NA",Table2[[#This Row],[Most specific Class (above 0.5 Score)]],Table2[[#This Row],[Lowest in silico match]])</f>
        <v>Benzene and substituted derivatives</v>
      </c>
      <c r="L239" s="40" t="str">
        <f>IF(Table2[[#This Row],[CF_superclass_score]]&gt;0.45,Table2[[#This Row],[CF_superclass]],"NA")</f>
        <v>NA</v>
      </c>
      <c r="M239" s="16" t="str">
        <f>IF(Table2[[#This Row],[GNPS (NAP) Superclass (&gt;0.45)]]="NA",Table2[[#This Row],[Superclass]],Table2[[#This Row],[GNPS (NAP) Superclass (&gt;0.45)]])</f>
        <v>Benzenoids</v>
      </c>
      <c r="N239">
        <v>34</v>
      </c>
      <c r="O239">
        <v>224</v>
      </c>
      <c r="P239" t="s">
        <v>5</v>
      </c>
      <c r="Q239" s="2">
        <v>0.9</v>
      </c>
      <c r="R239" t="s">
        <v>16</v>
      </c>
      <c r="S239" s="2">
        <v>0.224684151647466</v>
      </c>
      <c r="T239" t="s">
        <v>23</v>
      </c>
      <c r="U239" s="2">
        <v>0.135430021367521</v>
      </c>
      <c r="V239" t="s">
        <v>6</v>
      </c>
      <c r="W239" s="2">
        <v>0.20948266457777301</v>
      </c>
      <c r="X239" t="str">
        <f>IF(Table2[[#This Row],[CF_class_score]]&gt;0.5,Table2[[#This Row],[CF_class]],Table2[[#This Row],[CF_superclass]])</f>
        <v>Benzenoids</v>
      </c>
      <c r="Y239" s="5" t="s">
        <v>1920</v>
      </c>
      <c r="Z239" s="5" t="s">
        <v>1845</v>
      </c>
      <c r="AA239" s="5" t="s">
        <v>1911</v>
      </c>
      <c r="AB239" s="5"/>
      <c r="AC239" s="5" t="s">
        <v>1911</v>
      </c>
      <c r="AD239" s="5" t="s">
        <v>23</v>
      </c>
      <c r="AE239" s="5" t="s">
        <v>16</v>
      </c>
    </row>
    <row r="240" spans="1:31" x14ac:dyDescent="0.2">
      <c r="A240" s="1">
        <v>3993</v>
      </c>
      <c r="B240">
        <v>181.06200000000001</v>
      </c>
      <c r="C240">
        <v>175.39854399999999</v>
      </c>
      <c r="D240" s="18" t="s">
        <v>1828</v>
      </c>
      <c r="E240" s="13" t="s">
        <v>1829</v>
      </c>
      <c r="F240" s="13" t="s">
        <v>1829</v>
      </c>
      <c r="G240" s="14" t="s">
        <v>1828</v>
      </c>
      <c r="H240" s="18" t="s">
        <v>2105</v>
      </c>
      <c r="I240" s="21" t="s">
        <v>2105</v>
      </c>
      <c r="J240" s="16" t="s">
        <v>2105</v>
      </c>
      <c r="K240" s="21" t="s">
        <v>23</v>
      </c>
      <c r="L240" s="40" t="str">
        <f>IF(Table2[[#This Row],[CF_superclass_score]]&gt;0.45,Table2[[#This Row],[CF_superclass]],"NA")</f>
        <v>NA</v>
      </c>
      <c r="M240" s="16" t="str">
        <f>IF(Table2[[#This Row],[GNPS (NAP) Superclass (&gt;0.45)]]="NA",Table2[[#This Row],[Superclass]],Table2[[#This Row],[GNPS (NAP) Superclass (&gt;0.45)]])</f>
        <v>Organic oxygen compounds</v>
      </c>
      <c r="N240">
        <v>47</v>
      </c>
      <c r="O240">
        <v>224</v>
      </c>
      <c r="P240" t="s">
        <v>5</v>
      </c>
      <c r="Q240" s="2">
        <v>0.9</v>
      </c>
      <c r="R240" t="s">
        <v>16</v>
      </c>
      <c r="S240" s="2">
        <v>0.224684151647466</v>
      </c>
      <c r="T240" t="s">
        <v>23</v>
      </c>
      <c r="U240" s="2">
        <v>0.135430021367521</v>
      </c>
      <c r="V240" t="s">
        <v>6</v>
      </c>
      <c r="W240" s="2">
        <v>0.20948266457777301</v>
      </c>
      <c r="X240" t="str">
        <f>IF(Table2[[#This Row],[CF_class_score]]&gt;0.5,Table2[[#This Row],[CF_class]],Table2[[#This Row],[CF_superclass]])</f>
        <v>Benzenoids</v>
      </c>
      <c r="Y240" s="5" t="s">
        <v>1894</v>
      </c>
      <c r="Z240" s="5" t="s">
        <v>1895</v>
      </c>
      <c r="AA240" s="5" t="s">
        <v>1896</v>
      </c>
      <c r="AB240" s="5" t="s">
        <v>1896</v>
      </c>
      <c r="AC240" s="5" t="s">
        <v>1897</v>
      </c>
      <c r="AD240" s="5" t="s">
        <v>24</v>
      </c>
      <c r="AE240" s="5" t="s">
        <v>1890</v>
      </c>
    </row>
    <row r="241" spans="1:31" x14ac:dyDescent="0.2">
      <c r="A241" s="1">
        <v>3994</v>
      </c>
      <c r="B241">
        <v>181.02699000000001</v>
      </c>
      <c r="C241">
        <v>1704.1933590000001</v>
      </c>
      <c r="D241" s="18" t="s">
        <v>1828</v>
      </c>
      <c r="E241" s="13" t="s">
        <v>1829</v>
      </c>
      <c r="F241" s="13" t="s">
        <v>1828</v>
      </c>
      <c r="G241" s="15" t="s">
        <v>1828</v>
      </c>
      <c r="H241" s="18" t="s">
        <v>2105</v>
      </c>
      <c r="I241" s="21" t="s">
        <v>2105</v>
      </c>
      <c r="J241" s="16" t="s">
        <v>2105</v>
      </c>
      <c r="K241" s="21" t="s">
        <v>23</v>
      </c>
      <c r="L241" s="40" t="str">
        <f>IF(Table2[[#This Row],[CF_superclass_score]]&gt;0.45,Table2[[#This Row],[CF_superclass]],"NA")</f>
        <v>NA</v>
      </c>
      <c r="M241" s="16" t="str">
        <f>IF(Table2[[#This Row],[GNPS (NAP) Superclass (&gt;0.45)]]="NA",Table2[[#This Row],[Superclass]],Table2[[#This Row],[GNPS (NAP) Superclass (&gt;0.45)]])</f>
        <v>NA</v>
      </c>
      <c r="N241">
        <v>4</v>
      </c>
      <c r="O241">
        <v>224</v>
      </c>
      <c r="P241" t="s">
        <v>5</v>
      </c>
      <c r="Q241" s="2">
        <v>0.9</v>
      </c>
      <c r="R241" t="s">
        <v>16</v>
      </c>
      <c r="S241" s="2">
        <v>0.224684151647466</v>
      </c>
      <c r="T241" t="s">
        <v>23</v>
      </c>
      <c r="U241" s="2">
        <v>0.135430021367521</v>
      </c>
      <c r="V241" t="s">
        <v>6</v>
      </c>
      <c r="W241" s="2">
        <v>0.20948266457777301</v>
      </c>
      <c r="X241" t="str">
        <f>IF(Table2[[#This Row],[CF_class_score]]&gt;0.5,Table2[[#This Row],[CF_class]],Table2[[#This Row],[CF_superclass]])</f>
        <v>Benzenoids</v>
      </c>
      <c r="Y241" s="5" t="s">
        <v>2105</v>
      </c>
      <c r="Z241" s="5" t="s">
        <v>2105</v>
      </c>
      <c r="AA241" s="5" t="s">
        <v>2105</v>
      </c>
      <c r="AB241" s="5" t="s">
        <v>2105</v>
      </c>
      <c r="AC241" s="5" t="s">
        <v>2105</v>
      </c>
      <c r="AD241" s="5" t="s">
        <v>2105</v>
      </c>
      <c r="AE241" s="5" t="s">
        <v>2105</v>
      </c>
    </row>
    <row r="242" spans="1:31" x14ac:dyDescent="0.2">
      <c r="A242" s="1">
        <v>4000</v>
      </c>
      <c r="B242">
        <v>180.98099999999999</v>
      </c>
      <c r="C242">
        <v>175.904572</v>
      </c>
      <c r="D242" s="18" t="s">
        <v>1828</v>
      </c>
      <c r="E242" s="13" t="s">
        <v>1829</v>
      </c>
      <c r="F242" s="13" t="s">
        <v>1828</v>
      </c>
      <c r="G242" s="15" t="s">
        <v>1828</v>
      </c>
      <c r="H242" s="18" t="s">
        <v>2105</v>
      </c>
      <c r="I242" s="21" t="s">
        <v>2105</v>
      </c>
      <c r="J242" s="16" t="s">
        <v>2105</v>
      </c>
      <c r="K242" s="21" t="s">
        <v>23</v>
      </c>
      <c r="L242" s="40" t="str">
        <f>IF(Table2[[#This Row],[CF_superclass_score]]&gt;0.45,Table2[[#This Row],[CF_superclass]],"NA")</f>
        <v>NA</v>
      </c>
      <c r="M242" s="16" t="str">
        <f>IF(Table2[[#This Row],[GNPS (NAP) Superclass (&gt;0.45)]]="NA",Table2[[#This Row],[Superclass]],Table2[[#This Row],[GNPS (NAP) Superclass (&gt;0.45)]])</f>
        <v>NA</v>
      </c>
      <c r="N242">
        <v>3</v>
      </c>
      <c r="O242">
        <v>224</v>
      </c>
      <c r="P242" t="s">
        <v>5</v>
      </c>
      <c r="Q242" s="2">
        <v>0.9</v>
      </c>
      <c r="R242" t="s">
        <v>16</v>
      </c>
      <c r="S242" s="2">
        <v>0.224684151647466</v>
      </c>
      <c r="T242" t="s">
        <v>23</v>
      </c>
      <c r="U242" s="2">
        <v>0.135430021367521</v>
      </c>
      <c r="V242" t="s">
        <v>6</v>
      </c>
      <c r="W242" s="2">
        <v>0.20948266457777301</v>
      </c>
      <c r="X242" t="str">
        <f>IF(Table2[[#This Row],[CF_class_score]]&gt;0.5,Table2[[#This Row],[CF_class]],Table2[[#This Row],[CF_superclass]])</f>
        <v>Benzenoids</v>
      </c>
      <c r="Y242" s="5" t="s">
        <v>2105</v>
      </c>
      <c r="Z242" s="5" t="s">
        <v>2105</v>
      </c>
      <c r="AA242" s="5" t="s">
        <v>2105</v>
      </c>
      <c r="AB242" s="5" t="s">
        <v>2105</v>
      </c>
      <c r="AC242" s="5" t="s">
        <v>2105</v>
      </c>
      <c r="AD242" s="5" t="s">
        <v>2105</v>
      </c>
      <c r="AE242" s="5" t="s">
        <v>2105</v>
      </c>
    </row>
    <row r="243" spans="1:31" x14ac:dyDescent="0.2">
      <c r="A243" s="1">
        <v>4010</v>
      </c>
      <c r="B243">
        <v>181.06799000000001</v>
      </c>
      <c r="C243">
        <v>143.9991</v>
      </c>
      <c r="D243" s="18" t="s">
        <v>1828</v>
      </c>
      <c r="E243" s="13" t="s">
        <v>1829</v>
      </c>
      <c r="F243" s="13" t="s">
        <v>1829</v>
      </c>
      <c r="G243" s="15" t="s">
        <v>1829</v>
      </c>
      <c r="H243" s="18" t="s">
        <v>16</v>
      </c>
      <c r="I243" s="21" t="s">
        <v>23</v>
      </c>
      <c r="J243" s="16" t="s">
        <v>23</v>
      </c>
      <c r="K243" s="21" t="str">
        <f>IF(Table2[[#This Row],[Lowest in silico match]]="NA",Table2[[#This Row],[Most specific Class (above 0.5 Score)]],Table2[[#This Row],[Lowest in silico match]])</f>
        <v>Benzene and substituted derivatives</v>
      </c>
      <c r="L243" s="40" t="str">
        <f>IF(Table2[[#This Row],[CF_superclass_score]]&gt;0.45,Table2[[#This Row],[CF_superclass]],"NA")</f>
        <v>NA</v>
      </c>
      <c r="M243" s="16" t="str">
        <f>IF(Table2[[#This Row],[GNPS (NAP) Superclass (&gt;0.45)]]="NA",Table2[[#This Row],[Superclass]],Table2[[#This Row],[GNPS (NAP) Superclass (&gt;0.45)]])</f>
        <v>Benzenoids</v>
      </c>
      <c r="N243">
        <v>2</v>
      </c>
      <c r="O243">
        <v>224</v>
      </c>
      <c r="P243" t="s">
        <v>5</v>
      </c>
      <c r="Q243" s="2">
        <v>0.9</v>
      </c>
      <c r="R243" t="s">
        <v>16</v>
      </c>
      <c r="S243" s="2">
        <v>0.224684151647466</v>
      </c>
      <c r="T243" t="s">
        <v>23</v>
      </c>
      <c r="U243" s="2">
        <v>0.135430021367521</v>
      </c>
      <c r="V243" t="s">
        <v>6</v>
      </c>
      <c r="W243" s="2">
        <v>0.20948266457777301</v>
      </c>
      <c r="X243" t="str">
        <f>IF(Table2[[#This Row],[CF_class_score]]&gt;0.5,Table2[[#This Row],[CF_class]],Table2[[#This Row],[CF_superclass]])</f>
        <v>Benzenoids</v>
      </c>
      <c r="Y243" s="5" t="s">
        <v>1891</v>
      </c>
      <c r="Z243" s="5" t="s">
        <v>1845</v>
      </c>
      <c r="AA243" s="5" t="s">
        <v>23</v>
      </c>
      <c r="AB243" s="5"/>
      <c r="AC243" s="5"/>
      <c r="AD243" s="5" t="s">
        <v>23</v>
      </c>
      <c r="AE243" s="5" t="s">
        <v>16</v>
      </c>
    </row>
    <row r="244" spans="1:31" x14ac:dyDescent="0.2">
      <c r="A244" s="1">
        <v>4017</v>
      </c>
      <c r="B244">
        <v>181.03799000000001</v>
      </c>
      <c r="C244">
        <v>212.575287</v>
      </c>
      <c r="D244" s="18" t="s">
        <v>1828</v>
      </c>
      <c r="E244" s="13" t="s">
        <v>1829</v>
      </c>
      <c r="F244" s="13" t="s">
        <v>1828</v>
      </c>
      <c r="G244" s="15" t="s">
        <v>1828</v>
      </c>
      <c r="H244" s="18" t="s">
        <v>2105</v>
      </c>
      <c r="I244" s="21" t="s">
        <v>2105</v>
      </c>
      <c r="J244" s="16" t="s">
        <v>2105</v>
      </c>
      <c r="K244" s="21" t="s">
        <v>23</v>
      </c>
      <c r="L244" s="40" t="str">
        <f>IF(Table2[[#This Row],[CF_superclass_score]]&gt;0.45,Table2[[#This Row],[CF_superclass]],"NA")</f>
        <v>NA</v>
      </c>
      <c r="M244" s="16" t="str">
        <f>IF(Table2[[#This Row],[GNPS (NAP) Superclass (&gt;0.45)]]="NA",Table2[[#This Row],[Superclass]],Table2[[#This Row],[GNPS (NAP) Superclass (&gt;0.45)]])</f>
        <v>NA</v>
      </c>
      <c r="N244">
        <v>2</v>
      </c>
      <c r="O244">
        <v>224</v>
      </c>
      <c r="P244" t="s">
        <v>5</v>
      </c>
      <c r="Q244" s="2">
        <v>0.9</v>
      </c>
      <c r="R244" t="s">
        <v>16</v>
      </c>
      <c r="S244" s="2">
        <v>0.224684151647466</v>
      </c>
      <c r="T244" t="s">
        <v>23</v>
      </c>
      <c r="U244" s="2">
        <v>0.135430021367521</v>
      </c>
      <c r="V244" t="s">
        <v>6</v>
      </c>
      <c r="W244" s="2">
        <v>0.20948266457777301</v>
      </c>
      <c r="X244" t="str">
        <f>IF(Table2[[#This Row],[CF_class_score]]&gt;0.5,Table2[[#This Row],[CF_class]],Table2[[#This Row],[CF_superclass]])</f>
        <v>Benzenoids</v>
      </c>
      <c r="Y244" s="5" t="s">
        <v>2105</v>
      </c>
      <c r="Z244" s="5" t="s">
        <v>2105</v>
      </c>
      <c r="AA244" s="5" t="s">
        <v>2105</v>
      </c>
      <c r="AB244" s="5" t="s">
        <v>2105</v>
      </c>
      <c r="AC244" s="5" t="s">
        <v>2105</v>
      </c>
      <c r="AD244" s="5" t="s">
        <v>2105</v>
      </c>
      <c r="AE244" s="5" t="s">
        <v>2105</v>
      </c>
    </row>
    <row r="245" spans="1:31" x14ac:dyDescent="0.2">
      <c r="A245" s="1">
        <v>4031</v>
      </c>
      <c r="B245">
        <v>181.071</v>
      </c>
      <c r="C245">
        <v>457.48648100000003</v>
      </c>
      <c r="D245" s="18" t="s">
        <v>1828</v>
      </c>
      <c r="E245" s="13" t="s">
        <v>1829</v>
      </c>
      <c r="F245" s="13" t="s">
        <v>1829</v>
      </c>
      <c r="G245" s="15" t="s">
        <v>1829</v>
      </c>
      <c r="H245" s="18" t="s">
        <v>16</v>
      </c>
      <c r="I245" s="21" t="s">
        <v>23</v>
      </c>
      <c r="J245" s="16" t="s">
        <v>23</v>
      </c>
      <c r="K245" s="21" t="str">
        <f>IF(Table2[[#This Row],[Lowest in silico match]]="NA",Table2[[#This Row],[Most specific Class (above 0.5 Score)]],Table2[[#This Row],[Lowest in silico match]])</f>
        <v>Benzene and substituted derivatives</v>
      </c>
      <c r="L245" s="40" t="str">
        <f>IF(Table2[[#This Row],[CF_superclass_score]]&gt;0.45,Table2[[#This Row],[CF_superclass]],"NA")</f>
        <v>NA</v>
      </c>
      <c r="M245" s="16" t="str">
        <f>IF(Table2[[#This Row],[GNPS (NAP) Superclass (&gt;0.45)]]="NA",Table2[[#This Row],[Superclass]],Table2[[#This Row],[GNPS (NAP) Superclass (&gt;0.45)]])</f>
        <v>Benzenoids</v>
      </c>
      <c r="N245">
        <v>4</v>
      </c>
      <c r="O245">
        <v>224</v>
      </c>
      <c r="P245" t="s">
        <v>5</v>
      </c>
      <c r="Q245" s="2">
        <v>0.9</v>
      </c>
      <c r="R245" t="s">
        <v>16</v>
      </c>
      <c r="S245" s="2">
        <v>0.224684151647466</v>
      </c>
      <c r="T245" t="s">
        <v>23</v>
      </c>
      <c r="U245" s="2">
        <v>0.135430021367521</v>
      </c>
      <c r="V245" t="s">
        <v>6</v>
      </c>
      <c r="W245" s="2">
        <v>0.20948266457777301</v>
      </c>
      <c r="X245" t="str">
        <f>IF(Table2[[#This Row],[CF_class_score]]&gt;0.5,Table2[[#This Row],[CF_class]],Table2[[#This Row],[CF_superclass]])</f>
        <v>Benzenoids</v>
      </c>
      <c r="Y245" s="5" t="s">
        <v>1910</v>
      </c>
      <c r="Z245" s="5" t="s">
        <v>1845</v>
      </c>
      <c r="AA245" s="5" t="s">
        <v>1911</v>
      </c>
      <c r="AB245" s="5"/>
      <c r="AC245" s="5" t="s">
        <v>1911</v>
      </c>
      <c r="AD245" s="5" t="s">
        <v>23</v>
      </c>
      <c r="AE245" s="5" t="s">
        <v>16</v>
      </c>
    </row>
    <row r="246" spans="1:31" x14ac:dyDescent="0.2">
      <c r="A246" s="1">
        <v>4054</v>
      </c>
      <c r="B246">
        <v>181.065</v>
      </c>
      <c r="C246">
        <v>1105.7303469999999</v>
      </c>
      <c r="D246" s="18" t="s">
        <v>1828</v>
      </c>
      <c r="E246" s="13" t="s">
        <v>1829</v>
      </c>
      <c r="F246" s="13" t="s">
        <v>1829</v>
      </c>
      <c r="G246" s="15" t="s">
        <v>1829</v>
      </c>
      <c r="H246" s="18" t="s">
        <v>16</v>
      </c>
      <c r="I246" s="21" t="s">
        <v>2105</v>
      </c>
      <c r="J246" s="16" t="s">
        <v>16</v>
      </c>
      <c r="K246" s="21" t="s">
        <v>23</v>
      </c>
      <c r="L246" s="40" t="str">
        <f>IF(Table2[[#This Row],[CF_superclass_score]]&gt;0.45,Table2[[#This Row],[CF_superclass]],"NA")</f>
        <v>NA</v>
      </c>
      <c r="M246" s="16" t="str">
        <f>IF(Table2[[#This Row],[GNPS (NAP) Superclass (&gt;0.45)]]="NA",Table2[[#This Row],[Superclass]],Table2[[#This Row],[GNPS (NAP) Superclass (&gt;0.45)]])</f>
        <v>Benzenoids</v>
      </c>
      <c r="N246">
        <v>2</v>
      </c>
      <c r="O246">
        <v>224</v>
      </c>
      <c r="P246" t="s">
        <v>5</v>
      </c>
      <c r="Q246" s="2">
        <v>0.9</v>
      </c>
      <c r="R246" t="s">
        <v>16</v>
      </c>
      <c r="S246" s="2">
        <v>0.224684151647466</v>
      </c>
      <c r="T246" t="s">
        <v>23</v>
      </c>
      <c r="U246" s="2">
        <v>0.135430021367521</v>
      </c>
      <c r="V246" t="s">
        <v>6</v>
      </c>
      <c r="W246" s="2">
        <v>0.20948266457777301</v>
      </c>
      <c r="X246" t="str">
        <f>IF(Table2[[#This Row],[CF_class_score]]&gt;0.5,Table2[[#This Row],[CF_class]],Table2[[#This Row],[CF_superclass]])</f>
        <v>Benzenoids</v>
      </c>
      <c r="Y246" s="5" t="s">
        <v>1978</v>
      </c>
      <c r="Z246" s="5" t="s">
        <v>1845</v>
      </c>
      <c r="AA246" s="5" t="s">
        <v>16</v>
      </c>
      <c r="AB246" s="5"/>
      <c r="AC246" s="5"/>
      <c r="AD246" s="5"/>
      <c r="AE246" s="5" t="s">
        <v>16</v>
      </c>
    </row>
    <row r="247" spans="1:31" x14ac:dyDescent="0.2">
      <c r="A247" s="1">
        <v>4084</v>
      </c>
      <c r="B247">
        <v>181.10899000000001</v>
      </c>
      <c r="C247">
        <v>143.51300000000001</v>
      </c>
      <c r="D247" s="18" t="s">
        <v>1828</v>
      </c>
      <c r="E247" s="13" t="s">
        <v>1829</v>
      </c>
      <c r="F247" s="13" t="s">
        <v>1829</v>
      </c>
      <c r="G247" s="15" t="s">
        <v>1829</v>
      </c>
      <c r="H247" s="18" t="s">
        <v>16</v>
      </c>
      <c r="I247" s="21" t="s">
        <v>23</v>
      </c>
      <c r="J247" s="16" t="s">
        <v>23</v>
      </c>
      <c r="K247" s="21" t="str">
        <f>IF(Table2[[#This Row],[Lowest in silico match]]="NA",Table2[[#This Row],[Most specific Class (above 0.5 Score)]],Table2[[#This Row],[Lowest in silico match]])</f>
        <v>Benzene and substituted derivatives</v>
      </c>
      <c r="L247" s="40" t="str">
        <f>IF(Table2[[#This Row],[CF_superclass_score]]&gt;0.45,Table2[[#This Row],[CF_superclass]],"NA")</f>
        <v>NA</v>
      </c>
      <c r="M247" s="16" t="str">
        <f>IF(Table2[[#This Row],[GNPS (NAP) Superclass (&gt;0.45)]]="NA",Table2[[#This Row],[Superclass]],Table2[[#This Row],[GNPS (NAP) Superclass (&gt;0.45)]])</f>
        <v>Benzenoids</v>
      </c>
      <c r="N247">
        <v>13</v>
      </c>
      <c r="O247">
        <v>224</v>
      </c>
      <c r="P247" t="s">
        <v>5</v>
      </c>
      <c r="Q247" s="2">
        <v>0.9</v>
      </c>
      <c r="R247" t="s">
        <v>16</v>
      </c>
      <c r="S247" s="2">
        <v>0.224684151647466</v>
      </c>
      <c r="T247" t="s">
        <v>23</v>
      </c>
      <c r="U247" s="2">
        <v>0.135430021367521</v>
      </c>
      <c r="V247" t="s">
        <v>6</v>
      </c>
      <c r="W247" s="2">
        <v>0.20948266457777301</v>
      </c>
      <c r="X247" t="str">
        <f>IF(Table2[[#This Row],[CF_class_score]]&gt;0.5,Table2[[#This Row],[CF_class]],Table2[[#This Row],[CF_superclass]])</f>
        <v>Benzenoids</v>
      </c>
      <c r="Y247" s="5" t="s">
        <v>2027</v>
      </c>
      <c r="Z247" s="5" t="s">
        <v>1845</v>
      </c>
      <c r="AA247" s="5" t="s">
        <v>23</v>
      </c>
      <c r="AB247" s="5"/>
      <c r="AC247" s="5"/>
      <c r="AD247" s="5" t="s">
        <v>23</v>
      </c>
      <c r="AE247" s="5" t="s">
        <v>16</v>
      </c>
    </row>
    <row r="248" spans="1:31" x14ac:dyDescent="0.2">
      <c r="A248" s="1">
        <v>4085</v>
      </c>
      <c r="B248">
        <v>181.12299999999999</v>
      </c>
      <c r="C248">
        <v>1676.2890620000001</v>
      </c>
      <c r="D248" s="18" t="s">
        <v>1828</v>
      </c>
      <c r="E248" s="13" t="s">
        <v>1829</v>
      </c>
      <c r="F248" s="13" t="s">
        <v>1829</v>
      </c>
      <c r="G248" s="16" t="s">
        <v>1828</v>
      </c>
      <c r="H248" s="18" t="s">
        <v>2105</v>
      </c>
      <c r="I248" s="21" t="s">
        <v>2105</v>
      </c>
      <c r="J248" s="16" t="s">
        <v>2105</v>
      </c>
      <c r="K248" s="21" t="s">
        <v>23</v>
      </c>
      <c r="L248" s="40" t="str">
        <f>IF(Table2[[#This Row],[CF_superclass_score]]&gt;0.45,Table2[[#This Row],[CF_superclass]],"NA")</f>
        <v>NA</v>
      </c>
      <c r="M248" s="16" t="str">
        <f>IF(Table2[[#This Row],[GNPS (NAP) Superclass (&gt;0.45)]]="NA",Table2[[#This Row],[Superclass]],Table2[[#This Row],[GNPS (NAP) Superclass (&gt;0.45)]])</f>
        <v>Lipids and lipid-like molecules</v>
      </c>
      <c r="N248">
        <v>23</v>
      </c>
      <c r="O248">
        <v>224</v>
      </c>
      <c r="P248" t="s">
        <v>5</v>
      </c>
      <c r="Q248" s="2">
        <v>0.9</v>
      </c>
      <c r="R248" t="s">
        <v>16</v>
      </c>
      <c r="S248" s="2">
        <v>0.224684151647466</v>
      </c>
      <c r="T248" t="s">
        <v>23</v>
      </c>
      <c r="U248" s="2">
        <v>0.135430021367521</v>
      </c>
      <c r="V248" t="s">
        <v>6</v>
      </c>
      <c r="W248" s="2">
        <v>0.20948266457777301</v>
      </c>
      <c r="X248" t="str">
        <f>IF(Table2[[#This Row],[CF_class_score]]&gt;0.5,Table2[[#This Row],[CF_class]],Table2[[#This Row],[CF_superclass]])</f>
        <v>Benzenoids</v>
      </c>
      <c r="Y248" s="5" t="s">
        <v>1885</v>
      </c>
      <c r="Z248" s="5" t="s">
        <v>1845</v>
      </c>
      <c r="AA248" s="5" t="s">
        <v>22</v>
      </c>
      <c r="AB248" s="5"/>
      <c r="AC248" s="5"/>
      <c r="AD248" s="5" t="s">
        <v>22</v>
      </c>
      <c r="AE248" s="5" t="s">
        <v>15</v>
      </c>
    </row>
    <row r="249" spans="1:31" x14ac:dyDescent="0.2">
      <c r="A249" s="1">
        <v>4086</v>
      </c>
      <c r="B249">
        <v>181.11301</v>
      </c>
      <c r="C249">
        <v>1742.7523189999999</v>
      </c>
      <c r="D249" s="18" t="s">
        <v>1828</v>
      </c>
      <c r="E249" s="13" t="s">
        <v>1829</v>
      </c>
      <c r="F249" s="13" t="s">
        <v>1829</v>
      </c>
      <c r="G249" s="16" t="s">
        <v>1828</v>
      </c>
      <c r="H249" s="18" t="s">
        <v>2105</v>
      </c>
      <c r="I249" s="21" t="s">
        <v>2105</v>
      </c>
      <c r="J249" s="16" t="s">
        <v>2105</v>
      </c>
      <c r="K249" s="21" t="s">
        <v>23</v>
      </c>
      <c r="L249" s="40" t="str">
        <f>IF(Table2[[#This Row],[CF_superclass_score]]&gt;0.45,Table2[[#This Row],[CF_superclass]],"NA")</f>
        <v>NA</v>
      </c>
      <c r="M249" s="16" t="str">
        <f>IF(Table2[[#This Row],[GNPS (NAP) Superclass (&gt;0.45)]]="NA",Table2[[#This Row],[Superclass]],Table2[[#This Row],[GNPS (NAP) Superclass (&gt;0.45)]])</f>
        <v>Organoheterocyclic compounds</v>
      </c>
      <c r="N249">
        <v>4</v>
      </c>
      <c r="O249">
        <v>224</v>
      </c>
      <c r="P249" t="s">
        <v>5</v>
      </c>
      <c r="Q249" s="2">
        <v>0.9</v>
      </c>
      <c r="R249" t="s">
        <v>16</v>
      </c>
      <c r="S249" s="2">
        <v>0.224684151647466</v>
      </c>
      <c r="T249" t="s">
        <v>23</v>
      </c>
      <c r="U249" s="2">
        <v>0.135430021367521</v>
      </c>
      <c r="V249" t="s">
        <v>6</v>
      </c>
      <c r="W249" s="2">
        <v>0.20948266457777301</v>
      </c>
      <c r="X249" t="str">
        <f>IF(Table2[[#This Row],[CF_class_score]]&gt;0.5,Table2[[#This Row],[CF_class]],Table2[[#This Row],[CF_superclass]])</f>
        <v>Benzenoids</v>
      </c>
      <c r="Y249" s="5" t="s">
        <v>2100</v>
      </c>
      <c r="Z249" s="5" t="s">
        <v>1845</v>
      </c>
      <c r="AA249" s="5" t="s">
        <v>2037</v>
      </c>
      <c r="AB249" s="5"/>
      <c r="AC249" s="5"/>
      <c r="AD249" s="5" t="s">
        <v>2037</v>
      </c>
      <c r="AE249" s="5" t="s">
        <v>17</v>
      </c>
    </row>
    <row r="250" spans="1:31" x14ac:dyDescent="0.2">
      <c r="A250" s="1">
        <v>4087</v>
      </c>
      <c r="B250">
        <v>181.10300000000001</v>
      </c>
      <c r="C250">
        <v>1645.8479</v>
      </c>
      <c r="D250" s="18" t="s">
        <v>1828</v>
      </c>
      <c r="E250" s="13" t="s">
        <v>1829</v>
      </c>
      <c r="F250" s="13" t="s">
        <v>1829</v>
      </c>
      <c r="G250" s="16" t="s">
        <v>1829</v>
      </c>
      <c r="H250" s="18" t="s">
        <v>16</v>
      </c>
      <c r="I250" s="21" t="s">
        <v>23</v>
      </c>
      <c r="J250" s="16" t="s">
        <v>23</v>
      </c>
      <c r="K250" s="21" t="str">
        <f>IF(Table2[[#This Row],[Lowest in silico match]]="NA",Table2[[#This Row],[Most specific Class (above 0.5 Score)]],Table2[[#This Row],[Lowest in silico match]])</f>
        <v>Benzene and substituted derivatives</v>
      </c>
      <c r="L250" s="40" t="str">
        <f>IF(Table2[[#This Row],[CF_superclass_score]]&gt;0.45,Table2[[#This Row],[CF_superclass]],"NA")</f>
        <v>NA</v>
      </c>
      <c r="M250" s="16" t="str">
        <f>IF(Table2[[#This Row],[GNPS (NAP) Superclass (&gt;0.45)]]="NA",Table2[[#This Row],[Superclass]],Table2[[#This Row],[GNPS (NAP) Superclass (&gt;0.45)]])</f>
        <v>Benzenoids</v>
      </c>
      <c r="N250">
        <v>3</v>
      </c>
      <c r="O250">
        <v>224</v>
      </c>
      <c r="P250" t="s">
        <v>5</v>
      </c>
      <c r="Q250" s="2">
        <v>0.9</v>
      </c>
      <c r="R250" t="s">
        <v>16</v>
      </c>
      <c r="S250" s="2">
        <v>0.224684151647466</v>
      </c>
      <c r="T250" t="s">
        <v>23</v>
      </c>
      <c r="U250" s="2">
        <v>0.135430021367521</v>
      </c>
      <c r="V250" t="s">
        <v>6</v>
      </c>
      <c r="W250" s="2">
        <v>0.20948266457777301</v>
      </c>
      <c r="X250" t="str">
        <f>IF(Table2[[#This Row],[CF_class_score]]&gt;0.5,Table2[[#This Row],[CF_class]],Table2[[#This Row],[CF_superclass]])</f>
        <v>Benzenoids</v>
      </c>
      <c r="Y250" s="5" t="s">
        <v>1995</v>
      </c>
      <c r="Z250" s="5" t="s">
        <v>1845</v>
      </c>
      <c r="AA250" s="5" t="s">
        <v>1996</v>
      </c>
      <c r="AB250" s="5" t="s">
        <v>1996</v>
      </c>
      <c r="AC250" s="5" t="s">
        <v>1997</v>
      </c>
      <c r="AD250" s="5" t="s">
        <v>23</v>
      </c>
      <c r="AE250" s="5" t="s">
        <v>16</v>
      </c>
    </row>
    <row r="251" spans="1:31" x14ac:dyDescent="0.2">
      <c r="A251" s="1">
        <v>4094</v>
      </c>
      <c r="B251">
        <v>181.12700000000001</v>
      </c>
      <c r="C251">
        <v>140.27156099999999</v>
      </c>
      <c r="D251" s="18" t="s">
        <v>1828</v>
      </c>
      <c r="E251" s="13" t="s">
        <v>1829</v>
      </c>
      <c r="F251" s="13" t="s">
        <v>1829</v>
      </c>
      <c r="G251" s="16" t="s">
        <v>1828</v>
      </c>
      <c r="H251" s="18" t="s">
        <v>2105</v>
      </c>
      <c r="I251" s="21" t="s">
        <v>2105</v>
      </c>
      <c r="J251" s="16" t="s">
        <v>2105</v>
      </c>
      <c r="K251" s="21" t="s">
        <v>23</v>
      </c>
      <c r="L251" s="40" t="str">
        <f>IF(Table2[[#This Row],[CF_superclass_score]]&gt;0.45,Table2[[#This Row],[CF_superclass]],"NA")</f>
        <v>NA</v>
      </c>
      <c r="M251" s="16" t="str">
        <f>IF(Table2[[#This Row],[GNPS (NAP) Superclass (&gt;0.45)]]="NA",Table2[[#This Row],[Superclass]],Table2[[#This Row],[GNPS (NAP) Superclass (&gt;0.45)]])</f>
        <v>Organophosphorus compounds</v>
      </c>
      <c r="N251">
        <v>9</v>
      </c>
      <c r="O251">
        <v>224</v>
      </c>
      <c r="P251" t="s">
        <v>5</v>
      </c>
      <c r="Q251" s="2">
        <v>0.9</v>
      </c>
      <c r="R251" t="s">
        <v>16</v>
      </c>
      <c r="S251" s="2">
        <v>0.224684151647466</v>
      </c>
      <c r="T251" t="s">
        <v>23</v>
      </c>
      <c r="U251" s="2">
        <v>0.135430021367521</v>
      </c>
      <c r="V251" t="s">
        <v>6</v>
      </c>
      <c r="W251" s="2">
        <v>0.20948266457777301</v>
      </c>
      <c r="X251" t="str">
        <f>IF(Table2[[#This Row],[CF_class_score]]&gt;0.5,Table2[[#This Row],[CF_class]],Table2[[#This Row],[CF_superclass]])</f>
        <v>Benzenoids</v>
      </c>
      <c r="Y251" s="5" t="s">
        <v>2065</v>
      </c>
      <c r="Z251" s="5" t="s">
        <v>1845</v>
      </c>
      <c r="AA251" s="5" t="s">
        <v>1937</v>
      </c>
      <c r="AB251" s="5"/>
      <c r="AC251" s="5"/>
      <c r="AD251" s="5"/>
      <c r="AE251" s="5" t="s">
        <v>1937</v>
      </c>
    </row>
    <row r="252" spans="1:31" x14ac:dyDescent="0.2">
      <c r="A252" s="1">
        <v>4101</v>
      </c>
      <c r="B252">
        <v>181.12199000000001</v>
      </c>
      <c r="C252">
        <v>176.40962200000001</v>
      </c>
      <c r="D252" s="18" t="s">
        <v>1828</v>
      </c>
      <c r="E252" s="13" t="s">
        <v>1829</v>
      </c>
      <c r="F252" s="13" t="s">
        <v>1829</v>
      </c>
      <c r="G252" s="16" t="s">
        <v>1828</v>
      </c>
      <c r="H252" s="18" t="s">
        <v>2105</v>
      </c>
      <c r="I252" s="21" t="s">
        <v>2105</v>
      </c>
      <c r="J252" s="16" t="s">
        <v>2105</v>
      </c>
      <c r="K252" s="21" t="s">
        <v>23</v>
      </c>
      <c r="L252" s="40" t="str">
        <f>IF(Table2[[#This Row],[CF_superclass_score]]&gt;0.45,Table2[[#This Row],[CF_superclass]],"NA")</f>
        <v>NA</v>
      </c>
      <c r="M252" s="16" t="str">
        <f>IF(Table2[[#This Row],[GNPS (NAP) Superclass (&gt;0.45)]]="NA",Table2[[#This Row],[Superclass]],Table2[[#This Row],[GNPS (NAP) Superclass (&gt;0.45)]])</f>
        <v>Organoheterocyclic compounds</v>
      </c>
      <c r="N252">
        <v>4</v>
      </c>
      <c r="O252">
        <v>224</v>
      </c>
      <c r="P252" t="s">
        <v>5</v>
      </c>
      <c r="Q252" s="2">
        <v>0.9</v>
      </c>
      <c r="R252" t="s">
        <v>16</v>
      </c>
      <c r="S252" s="2">
        <v>0.224684151647466</v>
      </c>
      <c r="T252" t="s">
        <v>23</v>
      </c>
      <c r="U252" s="2">
        <v>0.135430021367521</v>
      </c>
      <c r="V252" t="s">
        <v>6</v>
      </c>
      <c r="W252" s="2">
        <v>0.20948266457777301</v>
      </c>
      <c r="X252" t="str">
        <f>IF(Table2[[#This Row],[CF_class_score]]&gt;0.5,Table2[[#This Row],[CF_class]],Table2[[#This Row],[CF_superclass]])</f>
        <v>Benzenoids</v>
      </c>
      <c r="Y252" s="5" t="s">
        <v>1885</v>
      </c>
      <c r="Z252" s="5" t="s">
        <v>1845</v>
      </c>
      <c r="AA252" s="5" t="s">
        <v>2087</v>
      </c>
      <c r="AB252" s="5"/>
      <c r="AC252" s="5"/>
      <c r="AD252" s="5" t="s">
        <v>2087</v>
      </c>
      <c r="AE252" s="5" t="s">
        <v>17</v>
      </c>
    </row>
    <row r="253" spans="1:31" x14ac:dyDescent="0.2">
      <c r="A253" s="1">
        <v>4109</v>
      </c>
      <c r="B253">
        <v>181.12899999999999</v>
      </c>
      <c r="C253">
        <v>132.208405</v>
      </c>
      <c r="D253" s="18" t="s">
        <v>1828</v>
      </c>
      <c r="E253" s="13" t="s">
        <v>1829</v>
      </c>
      <c r="F253" s="13" t="s">
        <v>1829</v>
      </c>
      <c r="G253" s="16" t="s">
        <v>1828</v>
      </c>
      <c r="H253" s="18" t="s">
        <v>2105</v>
      </c>
      <c r="I253" s="21" t="s">
        <v>2105</v>
      </c>
      <c r="J253" s="16" t="s">
        <v>2105</v>
      </c>
      <c r="K253" s="21" t="s">
        <v>23</v>
      </c>
      <c r="L253" s="40" t="str">
        <f>IF(Table2[[#This Row],[CF_superclass_score]]&gt;0.45,Table2[[#This Row],[CF_superclass]],"NA")</f>
        <v>NA</v>
      </c>
      <c r="M253" s="16" t="str">
        <f>IF(Table2[[#This Row],[GNPS (NAP) Superclass (&gt;0.45)]]="NA",Table2[[#This Row],[Superclass]],Table2[[#This Row],[GNPS (NAP) Superclass (&gt;0.45)]])</f>
        <v>Organometallic compounds</v>
      </c>
      <c r="N253">
        <v>26</v>
      </c>
      <c r="O253">
        <v>224</v>
      </c>
      <c r="P253" t="s">
        <v>5</v>
      </c>
      <c r="Q253" s="2">
        <v>0.9</v>
      </c>
      <c r="R253" t="s">
        <v>16</v>
      </c>
      <c r="S253" s="2">
        <v>0.224684151647466</v>
      </c>
      <c r="T253" t="s">
        <v>23</v>
      </c>
      <c r="U253" s="2">
        <v>0.135430021367521</v>
      </c>
      <c r="V253" t="s">
        <v>6</v>
      </c>
      <c r="W253" s="2">
        <v>0.20948266457777301</v>
      </c>
      <c r="X253" t="str">
        <f>IF(Table2[[#This Row],[CF_class_score]]&gt;0.5,Table2[[#This Row],[CF_class]],Table2[[#This Row],[CF_superclass]])</f>
        <v>Benzenoids</v>
      </c>
      <c r="Y253" s="5" t="s">
        <v>1971</v>
      </c>
      <c r="Z253" s="5" t="s">
        <v>1845</v>
      </c>
      <c r="AA253" s="5" t="s">
        <v>1952</v>
      </c>
      <c r="AB253" s="5" t="s">
        <v>1952</v>
      </c>
      <c r="AC253" s="5" t="s">
        <v>1953</v>
      </c>
      <c r="AD253" s="5" t="s">
        <v>1954</v>
      </c>
      <c r="AE253" s="5" t="s">
        <v>1955</v>
      </c>
    </row>
    <row r="254" spans="1:31" x14ac:dyDescent="0.2">
      <c r="A254" s="1">
        <v>4114</v>
      </c>
      <c r="B254">
        <v>181.11600000000001</v>
      </c>
      <c r="C254">
        <v>1604.418823</v>
      </c>
      <c r="D254" s="18" t="s">
        <v>1828</v>
      </c>
      <c r="E254" s="13" t="s">
        <v>1829</v>
      </c>
      <c r="F254" s="13" t="s">
        <v>1829</v>
      </c>
      <c r="G254" s="16" t="s">
        <v>1828</v>
      </c>
      <c r="H254" s="18" t="s">
        <v>2105</v>
      </c>
      <c r="I254" s="21" t="s">
        <v>2105</v>
      </c>
      <c r="J254" s="16" t="s">
        <v>2105</v>
      </c>
      <c r="K254" s="21" t="s">
        <v>23</v>
      </c>
      <c r="L254" s="40" t="str">
        <f>IF(Table2[[#This Row],[CF_superclass_score]]&gt;0.45,Table2[[#This Row],[CF_superclass]],"NA")</f>
        <v>NA</v>
      </c>
      <c r="M254" s="16" t="str">
        <f>IF(Table2[[#This Row],[GNPS (NAP) Superclass (&gt;0.45)]]="NA",Table2[[#This Row],[Superclass]],Table2[[#This Row],[GNPS (NAP) Superclass (&gt;0.45)]])</f>
        <v>Organophosphorus compounds</v>
      </c>
      <c r="N254">
        <v>2</v>
      </c>
      <c r="O254">
        <v>224</v>
      </c>
      <c r="P254" t="s">
        <v>5</v>
      </c>
      <c r="Q254" s="2">
        <v>0.9</v>
      </c>
      <c r="R254" t="s">
        <v>16</v>
      </c>
      <c r="S254" s="2">
        <v>0.224684151647466</v>
      </c>
      <c r="T254" t="s">
        <v>23</v>
      </c>
      <c r="U254" s="2">
        <v>0.135430021367521</v>
      </c>
      <c r="V254" t="s">
        <v>6</v>
      </c>
      <c r="W254" s="2">
        <v>0.20948266457777301</v>
      </c>
      <c r="X254" t="str">
        <f>IF(Table2[[#This Row],[CF_class_score]]&gt;0.5,Table2[[#This Row],[CF_class]],Table2[[#This Row],[CF_superclass]])</f>
        <v>Benzenoids</v>
      </c>
      <c r="Y254" s="5" t="s">
        <v>1936</v>
      </c>
      <c r="Z254" s="5" t="s">
        <v>1845</v>
      </c>
      <c r="AA254" s="5" t="s">
        <v>1937</v>
      </c>
      <c r="AB254" s="5"/>
      <c r="AC254" s="5"/>
      <c r="AD254" s="5"/>
      <c r="AE254" s="5" t="s">
        <v>1937</v>
      </c>
    </row>
    <row r="255" spans="1:31" x14ac:dyDescent="0.2">
      <c r="A255" s="1">
        <v>4118</v>
      </c>
      <c r="B255">
        <v>181.13399999999999</v>
      </c>
      <c r="C255">
        <v>196.47601299999999</v>
      </c>
      <c r="D255" s="18" t="s">
        <v>1828</v>
      </c>
      <c r="E255" s="13" t="s">
        <v>1829</v>
      </c>
      <c r="F255" s="13" t="s">
        <v>1829</v>
      </c>
      <c r="G255" s="16" t="s">
        <v>1828</v>
      </c>
      <c r="H255" s="18" t="s">
        <v>2105</v>
      </c>
      <c r="I255" s="21" t="s">
        <v>2105</v>
      </c>
      <c r="J255" s="16" t="s">
        <v>2105</v>
      </c>
      <c r="K255" s="21" t="s">
        <v>23</v>
      </c>
      <c r="L255" s="40" t="str">
        <f>IF(Table2[[#This Row],[CF_superclass_score]]&gt;0.45,Table2[[#This Row],[CF_superclass]],"NA")</f>
        <v>NA</v>
      </c>
      <c r="M255" s="16" t="str">
        <f>IF(Table2[[#This Row],[GNPS (NAP) Superclass (&gt;0.45)]]="NA",Table2[[#This Row],[Superclass]],Table2[[#This Row],[GNPS (NAP) Superclass (&gt;0.45)]])</f>
        <v>Organic oxygen compounds</v>
      </c>
      <c r="N255">
        <v>4</v>
      </c>
      <c r="O255">
        <v>224</v>
      </c>
      <c r="P255" t="s">
        <v>5</v>
      </c>
      <c r="Q255" s="2">
        <v>0.9</v>
      </c>
      <c r="R255" t="s">
        <v>16</v>
      </c>
      <c r="S255" s="2">
        <v>0.224684151647466</v>
      </c>
      <c r="T255" t="s">
        <v>23</v>
      </c>
      <c r="U255" s="2">
        <v>0.135430021367521</v>
      </c>
      <c r="V255" t="s">
        <v>6</v>
      </c>
      <c r="W255" s="2">
        <v>0.20948266457777301</v>
      </c>
      <c r="X255" t="str">
        <f>IF(Table2[[#This Row],[CF_class_score]]&gt;0.5,Table2[[#This Row],[CF_class]],Table2[[#This Row],[CF_superclass]])</f>
        <v>Benzenoids</v>
      </c>
      <c r="Y255" s="5" t="s">
        <v>2083</v>
      </c>
      <c r="Z255" s="5" t="s">
        <v>1845</v>
      </c>
      <c r="AA255" s="5" t="s">
        <v>1889</v>
      </c>
      <c r="AB255" s="5"/>
      <c r="AC255" s="5" t="s">
        <v>1889</v>
      </c>
      <c r="AD255" s="5" t="s">
        <v>24</v>
      </c>
      <c r="AE255" s="5" t="s">
        <v>1890</v>
      </c>
    </row>
    <row r="256" spans="1:31" x14ac:dyDescent="0.2">
      <c r="A256" s="1">
        <v>4121</v>
      </c>
      <c r="B256">
        <v>181.10499999999999</v>
      </c>
      <c r="C256">
        <v>1767.602539</v>
      </c>
      <c r="D256" s="18" t="s">
        <v>1828</v>
      </c>
      <c r="E256" s="13" t="s">
        <v>1829</v>
      </c>
      <c r="F256" s="13" t="s">
        <v>1829</v>
      </c>
      <c r="G256" s="16" t="s">
        <v>1828</v>
      </c>
      <c r="H256" s="18" t="s">
        <v>2105</v>
      </c>
      <c r="I256" s="21" t="s">
        <v>2105</v>
      </c>
      <c r="J256" s="16" t="s">
        <v>2105</v>
      </c>
      <c r="K256" s="21" t="s">
        <v>23</v>
      </c>
      <c r="L256" s="40" t="str">
        <f>IF(Table2[[#This Row],[CF_superclass_score]]&gt;0.45,Table2[[#This Row],[CF_superclass]],"NA")</f>
        <v>NA</v>
      </c>
      <c r="M256" s="16" t="str">
        <f>IF(Table2[[#This Row],[GNPS (NAP) Superclass (&gt;0.45)]]="NA",Table2[[#This Row],[Superclass]],Table2[[#This Row],[GNPS (NAP) Superclass (&gt;0.45)]])</f>
        <v>Organic oxygen compounds</v>
      </c>
      <c r="N256">
        <v>2</v>
      </c>
      <c r="O256">
        <v>224</v>
      </c>
      <c r="P256" t="s">
        <v>5</v>
      </c>
      <c r="Q256" s="2">
        <v>0.9</v>
      </c>
      <c r="R256" t="s">
        <v>16</v>
      </c>
      <c r="S256" s="2">
        <v>0.224684151647466</v>
      </c>
      <c r="T256" t="s">
        <v>23</v>
      </c>
      <c r="U256" s="2">
        <v>0.135430021367521</v>
      </c>
      <c r="V256" t="s">
        <v>6</v>
      </c>
      <c r="W256" s="2">
        <v>0.20948266457777301</v>
      </c>
      <c r="X256" t="str">
        <f>IF(Table2[[#This Row],[CF_class_score]]&gt;0.5,Table2[[#This Row],[CF_class]],Table2[[#This Row],[CF_superclass]])</f>
        <v>Benzenoids</v>
      </c>
      <c r="Y256" s="5" t="s">
        <v>2003</v>
      </c>
      <c r="Z256" s="5" t="s">
        <v>1845</v>
      </c>
      <c r="AA256" s="5" t="s">
        <v>1906</v>
      </c>
      <c r="AB256" s="5"/>
      <c r="AC256" s="5" t="s">
        <v>1906</v>
      </c>
      <c r="AD256" s="5" t="s">
        <v>24</v>
      </c>
      <c r="AE256" s="5" t="s">
        <v>1890</v>
      </c>
    </row>
    <row r="257" spans="1:31" x14ac:dyDescent="0.2">
      <c r="A257" s="1">
        <v>4122</v>
      </c>
      <c r="B257">
        <v>181.125</v>
      </c>
      <c r="C257">
        <v>165.91876199999999</v>
      </c>
      <c r="D257" s="18" t="s">
        <v>1828</v>
      </c>
      <c r="E257" s="13" t="s">
        <v>1829</v>
      </c>
      <c r="F257" s="13" t="s">
        <v>1829</v>
      </c>
      <c r="G257" s="16" t="s">
        <v>1829</v>
      </c>
      <c r="H257" s="18" t="s">
        <v>16</v>
      </c>
      <c r="I257" s="21" t="s">
        <v>23</v>
      </c>
      <c r="J257" s="16" t="s">
        <v>23</v>
      </c>
      <c r="K257" s="21" t="str">
        <f>IF(Table2[[#This Row],[Lowest in silico match]]="NA",Table2[[#This Row],[Most specific Class (above 0.5 Score)]],Table2[[#This Row],[Lowest in silico match]])</f>
        <v>Benzene and substituted derivatives</v>
      </c>
      <c r="L257" s="40" t="str">
        <f>IF(Table2[[#This Row],[CF_superclass_score]]&gt;0.45,Table2[[#This Row],[CF_superclass]],"NA")</f>
        <v>NA</v>
      </c>
      <c r="M257" s="16" t="str">
        <f>IF(Table2[[#This Row],[GNPS (NAP) Superclass (&gt;0.45)]]="NA",Table2[[#This Row],[Superclass]],Table2[[#This Row],[GNPS (NAP) Superclass (&gt;0.45)]])</f>
        <v>Benzenoids</v>
      </c>
      <c r="N257">
        <v>6</v>
      </c>
      <c r="O257">
        <v>224</v>
      </c>
      <c r="P257" t="s">
        <v>5</v>
      </c>
      <c r="Q257" s="2">
        <v>0.9</v>
      </c>
      <c r="R257" t="s">
        <v>16</v>
      </c>
      <c r="S257" s="2">
        <v>0.224684151647466</v>
      </c>
      <c r="T257" t="s">
        <v>23</v>
      </c>
      <c r="U257" s="2">
        <v>0.135430021367521</v>
      </c>
      <c r="V257" t="s">
        <v>6</v>
      </c>
      <c r="W257" s="2">
        <v>0.20948266457777301</v>
      </c>
      <c r="X257" t="str">
        <f>IF(Table2[[#This Row],[CF_class_score]]&gt;0.5,Table2[[#This Row],[CF_class]],Table2[[#This Row],[CF_superclass]])</f>
        <v>Benzenoids</v>
      </c>
      <c r="Y257" s="5" t="s">
        <v>1869</v>
      </c>
      <c r="Z257" s="5" t="s">
        <v>1845</v>
      </c>
      <c r="AA257" s="5" t="s">
        <v>23</v>
      </c>
      <c r="AB257" s="5"/>
      <c r="AC257" s="5"/>
      <c r="AD257" s="5" t="s">
        <v>23</v>
      </c>
      <c r="AE257" s="5" t="s">
        <v>16</v>
      </c>
    </row>
    <row r="258" spans="1:31" x14ac:dyDescent="0.2">
      <c r="A258" s="1">
        <v>4147</v>
      </c>
      <c r="B258">
        <v>181.12199000000001</v>
      </c>
      <c r="C258">
        <v>1731.2578120000001</v>
      </c>
      <c r="D258" s="18" t="s">
        <v>1828</v>
      </c>
      <c r="E258" s="13" t="s">
        <v>1829</v>
      </c>
      <c r="F258" s="13" t="s">
        <v>1829</v>
      </c>
      <c r="G258" s="16" t="s">
        <v>1828</v>
      </c>
      <c r="H258" s="18" t="s">
        <v>2105</v>
      </c>
      <c r="I258" s="21" t="s">
        <v>2105</v>
      </c>
      <c r="J258" s="16" t="s">
        <v>2105</v>
      </c>
      <c r="K258" s="21" t="s">
        <v>23</v>
      </c>
      <c r="L258" s="40" t="str">
        <f>IF(Table2[[#This Row],[CF_superclass_score]]&gt;0.45,Table2[[#This Row],[CF_superclass]],"NA")</f>
        <v>NA</v>
      </c>
      <c r="M258" s="16" t="str">
        <f>IF(Table2[[#This Row],[GNPS (NAP) Superclass (&gt;0.45)]]="NA",Table2[[#This Row],[Superclass]],Table2[[#This Row],[GNPS (NAP) Superclass (&gt;0.45)]])</f>
        <v>Lipids and lipid-like molecules</v>
      </c>
      <c r="N258">
        <v>2</v>
      </c>
      <c r="O258">
        <v>224</v>
      </c>
      <c r="P258" t="s">
        <v>5</v>
      </c>
      <c r="Q258" s="2">
        <v>0.9</v>
      </c>
      <c r="R258" t="s">
        <v>16</v>
      </c>
      <c r="S258" s="2">
        <v>0.224684151647466</v>
      </c>
      <c r="T258" t="s">
        <v>23</v>
      </c>
      <c r="U258" s="2">
        <v>0.135430021367521</v>
      </c>
      <c r="V258" t="s">
        <v>6</v>
      </c>
      <c r="W258" s="2">
        <v>0.20948266457777301</v>
      </c>
      <c r="X258" t="str">
        <f>IF(Table2[[#This Row],[CF_class_score]]&gt;0.5,Table2[[#This Row],[CF_class]],Table2[[#This Row],[CF_superclass]])</f>
        <v>Benzenoids</v>
      </c>
      <c r="Y258" s="5" t="s">
        <v>1885</v>
      </c>
      <c r="Z258" s="5" t="s">
        <v>1845</v>
      </c>
      <c r="AA258" s="5" t="s">
        <v>22</v>
      </c>
      <c r="AB258" s="5"/>
      <c r="AC258" s="5"/>
      <c r="AD258" s="5" t="s">
        <v>22</v>
      </c>
      <c r="AE258" s="5" t="s">
        <v>15</v>
      </c>
    </row>
    <row r="259" spans="1:31" x14ac:dyDescent="0.2">
      <c r="A259" s="1">
        <v>4178</v>
      </c>
      <c r="B259">
        <v>181.12199000000001</v>
      </c>
      <c r="C259">
        <v>1759.5660399999999</v>
      </c>
      <c r="D259" s="18" t="s">
        <v>1828</v>
      </c>
      <c r="E259" s="13" t="s">
        <v>1829</v>
      </c>
      <c r="F259" s="13" t="s">
        <v>1829</v>
      </c>
      <c r="G259" s="16" t="s">
        <v>1828</v>
      </c>
      <c r="H259" s="18" t="s">
        <v>2105</v>
      </c>
      <c r="I259" s="21" t="s">
        <v>2105</v>
      </c>
      <c r="J259" s="16" t="s">
        <v>2105</v>
      </c>
      <c r="K259" s="21" t="s">
        <v>23</v>
      </c>
      <c r="L259" s="40" t="str">
        <f>IF(Table2[[#This Row],[CF_superclass_score]]&gt;0.45,Table2[[#This Row],[CF_superclass]],"NA")</f>
        <v>NA</v>
      </c>
      <c r="M259" s="16" t="str">
        <f>IF(Table2[[#This Row],[GNPS (NAP) Superclass (&gt;0.45)]]="NA",Table2[[#This Row],[Superclass]],Table2[[#This Row],[GNPS (NAP) Superclass (&gt;0.45)]])</f>
        <v>Organic oxygen compounds</v>
      </c>
      <c r="N259">
        <v>3</v>
      </c>
      <c r="O259">
        <v>224</v>
      </c>
      <c r="P259" t="s">
        <v>5</v>
      </c>
      <c r="Q259" s="2">
        <v>0.9</v>
      </c>
      <c r="R259" t="s">
        <v>16</v>
      </c>
      <c r="S259" s="2">
        <v>0.224684151647466</v>
      </c>
      <c r="T259" t="s">
        <v>23</v>
      </c>
      <c r="U259" s="2">
        <v>0.135430021367521</v>
      </c>
      <c r="V259" t="s">
        <v>6</v>
      </c>
      <c r="W259" s="2">
        <v>0.20948266457777301</v>
      </c>
      <c r="X259" t="str">
        <f>IF(Table2[[#This Row],[CF_class_score]]&gt;0.5,Table2[[#This Row],[CF_class]],Table2[[#This Row],[CF_superclass]])</f>
        <v>Benzenoids</v>
      </c>
      <c r="Y259" s="5" t="s">
        <v>1885</v>
      </c>
      <c r="Z259" s="5" t="s">
        <v>1845</v>
      </c>
      <c r="AA259" s="5" t="s">
        <v>1888</v>
      </c>
      <c r="AB259" s="5" t="s">
        <v>1888</v>
      </c>
      <c r="AC259" s="5" t="s">
        <v>1889</v>
      </c>
      <c r="AD259" s="5" t="s">
        <v>24</v>
      </c>
      <c r="AE259" s="5" t="s">
        <v>1890</v>
      </c>
    </row>
    <row r="260" spans="1:31" x14ac:dyDescent="0.2">
      <c r="A260" s="1">
        <v>4205</v>
      </c>
      <c r="B260">
        <v>181.12601000000001</v>
      </c>
      <c r="C260">
        <v>1710.0042719999999</v>
      </c>
      <c r="D260" s="18" t="s">
        <v>1828</v>
      </c>
      <c r="E260" s="13" t="s">
        <v>1829</v>
      </c>
      <c r="F260" s="13" t="s">
        <v>1829</v>
      </c>
      <c r="G260" s="16" t="s">
        <v>1828</v>
      </c>
      <c r="H260" s="18" t="s">
        <v>2105</v>
      </c>
      <c r="I260" s="21" t="s">
        <v>2105</v>
      </c>
      <c r="J260" s="16" t="s">
        <v>2105</v>
      </c>
      <c r="K260" s="21" t="s">
        <v>23</v>
      </c>
      <c r="L260" s="40" t="str">
        <f>IF(Table2[[#This Row],[CF_superclass_score]]&gt;0.45,Table2[[#This Row],[CF_superclass]],"NA")</f>
        <v>NA</v>
      </c>
      <c r="M260" s="16" t="str">
        <f>IF(Table2[[#This Row],[GNPS (NAP) Superclass (&gt;0.45)]]="NA",Table2[[#This Row],[Superclass]],Table2[[#This Row],[GNPS (NAP) Superclass (&gt;0.45)]])</f>
        <v>Lipids and lipid-like molecules</v>
      </c>
      <c r="N260">
        <v>5</v>
      </c>
      <c r="O260">
        <v>224</v>
      </c>
      <c r="P260" t="s">
        <v>5</v>
      </c>
      <c r="Q260" s="2">
        <v>0.9</v>
      </c>
      <c r="R260" t="s">
        <v>16</v>
      </c>
      <c r="S260" s="2">
        <v>0.224684151647466</v>
      </c>
      <c r="T260" t="s">
        <v>23</v>
      </c>
      <c r="U260" s="2">
        <v>0.135430021367521</v>
      </c>
      <c r="V260" t="s">
        <v>6</v>
      </c>
      <c r="W260" s="2">
        <v>0.20948266457777301</v>
      </c>
      <c r="X260" t="str">
        <f>IF(Table2[[#This Row],[CF_class_score]]&gt;0.5,Table2[[#This Row],[CF_class]],Table2[[#This Row],[CF_superclass]])</f>
        <v>Benzenoids</v>
      </c>
      <c r="Y260" s="5" t="s">
        <v>1869</v>
      </c>
      <c r="Z260" s="5" t="s">
        <v>1845</v>
      </c>
      <c r="AA260" s="5" t="s">
        <v>22</v>
      </c>
      <c r="AB260" s="5"/>
      <c r="AC260" s="5"/>
      <c r="AD260" s="5" t="s">
        <v>22</v>
      </c>
      <c r="AE260" s="5" t="s">
        <v>15</v>
      </c>
    </row>
    <row r="261" spans="1:31" x14ac:dyDescent="0.2">
      <c r="A261" s="1">
        <v>4220</v>
      </c>
      <c r="B261">
        <v>181.12398999999999</v>
      </c>
      <c r="C261">
        <v>143.90458699999999</v>
      </c>
      <c r="D261" s="18" t="s">
        <v>1828</v>
      </c>
      <c r="E261" s="13" t="s">
        <v>1829</v>
      </c>
      <c r="F261" s="13" t="s">
        <v>1829</v>
      </c>
      <c r="G261" s="16" t="s">
        <v>1828</v>
      </c>
      <c r="H261" s="18" t="s">
        <v>2105</v>
      </c>
      <c r="I261" s="21" t="s">
        <v>2105</v>
      </c>
      <c r="J261" s="16" t="s">
        <v>2105</v>
      </c>
      <c r="K261" s="21" t="s">
        <v>23</v>
      </c>
      <c r="L261" s="40" t="str">
        <f>IF(Table2[[#This Row],[CF_superclass_score]]&gt;0.45,Table2[[#This Row],[CF_superclass]],"NA")</f>
        <v>NA</v>
      </c>
      <c r="M261" s="16" t="str">
        <f>IF(Table2[[#This Row],[GNPS (NAP) Superclass (&gt;0.45)]]="NA",Table2[[#This Row],[Superclass]],Table2[[#This Row],[GNPS (NAP) Superclass (&gt;0.45)]])</f>
        <v>Organic oxygen compounds</v>
      </c>
      <c r="N261">
        <v>4</v>
      </c>
      <c r="O261">
        <v>224</v>
      </c>
      <c r="P261" t="s">
        <v>5</v>
      </c>
      <c r="Q261" s="2">
        <v>0.9</v>
      </c>
      <c r="R261" t="s">
        <v>16</v>
      </c>
      <c r="S261" s="2">
        <v>0.224684151647466</v>
      </c>
      <c r="T261" t="s">
        <v>23</v>
      </c>
      <c r="U261" s="2">
        <v>0.135430021367521</v>
      </c>
      <c r="V261" t="s">
        <v>6</v>
      </c>
      <c r="W261" s="2">
        <v>0.20948266457777301</v>
      </c>
      <c r="X261" t="str">
        <f>IF(Table2[[#This Row],[CF_class_score]]&gt;0.5,Table2[[#This Row],[CF_class]],Table2[[#This Row],[CF_superclass]])</f>
        <v>Benzenoids</v>
      </c>
      <c r="Y261" s="5" t="s">
        <v>1904</v>
      </c>
      <c r="Z261" s="5" t="s">
        <v>1845</v>
      </c>
      <c r="AA261" s="5" t="s">
        <v>1905</v>
      </c>
      <c r="AB261" s="5" t="s">
        <v>1905</v>
      </c>
      <c r="AC261" s="5" t="s">
        <v>1906</v>
      </c>
      <c r="AD261" s="5" t="s">
        <v>24</v>
      </c>
      <c r="AE261" s="5" t="s">
        <v>1890</v>
      </c>
    </row>
    <row r="262" spans="1:31" x14ac:dyDescent="0.2">
      <c r="A262" s="1">
        <v>4304</v>
      </c>
      <c r="B262">
        <v>181.14400000000001</v>
      </c>
      <c r="C262">
        <v>1636.529053</v>
      </c>
      <c r="D262" s="18" t="s">
        <v>1828</v>
      </c>
      <c r="E262" s="13" t="s">
        <v>1829</v>
      </c>
      <c r="F262" s="13" t="s">
        <v>1829</v>
      </c>
      <c r="G262" s="16" t="s">
        <v>1828</v>
      </c>
      <c r="H262" s="18" t="s">
        <v>2105</v>
      </c>
      <c r="I262" s="21" t="s">
        <v>2105</v>
      </c>
      <c r="J262" s="16" t="s">
        <v>2105</v>
      </c>
      <c r="K262" s="21" t="s">
        <v>23</v>
      </c>
      <c r="L262" s="40" t="str">
        <f>IF(Table2[[#This Row],[CF_superclass_score]]&gt;0.45,Table2[[#This Row],[CF_superclass]],"NA")</f>
        <v>NA</v>
      </c>
      <c r="M262" s="16" t="str">
        <f>IF(Table2[[#This Row],[GNPS (NAP) Superclass (&gt;0.45)]]="NA",Table2[[#This Row],[Superclass]],Table2[[#This Row],[GNPS (NAP) Superclass (&gt;0.45)]])</f>
        <v>Organoheterocyclic compounds</v>
      </c>
      <c r="N262">
        <v>2</v>
      </c>
      <c r="O262">
        <v>224</v>
      </c>
      <c r="P262" t="s">
        <v>5</v>
      </c>
      <c r="Q262" s="2">
        <v>0.9</v>
      </c>
      <c r="R262" t="s">
        <v>16</v>
      </c>
      <c r="S262" s="2">
        <v>0.224684151647466</v>
      </c>
      <c r="T262" t="s">
        <v>23</v>
      </c>
      <c r="U262" s="2">
        <v>0.135430021367521</v>
      </c>
      <c r="V262" t="s">
        <v>6</v>
      </c>
      <c r="W262" s="2">
        <v>0.20948266457777301</v>
      </c>
      <c r="X262" t="str">
        <f>IF(Table2[[#This Row],[CF_class_score]]&gt;0.5,Table2[[#This Row],[CF_class]],Table2[[#This Row],[CF_superclass]])</f>
        <v>Benzenoids</v>
      </c>
      <c r="Y262" s="5" t="s">
        <v>1886</v>
      </c>
      <c r="Z262" s="5" t="s">
        <v>1845</v>
      </c>
      <c r="AA262" s="5" t="s">
        <v>1873</v>
      </c>
      <c r="AB262" s="5"/>
      <c r="AC262" s="5"/>
      <c r="AD262" s="5" t="s">
        <v>1873</v>
      </c>
      <c r="AE262" s="5" t="s">
        <v>17</v>
      </c>
    </row>
    <row r="263" spans="1:31" x14ac:dyDescent="0.2">
      <c r="A263" s="1">
        <v>4337</v>
      </c>
      <c r="B263">
        <v>181.14301</v>
      </c>
      <c r="C263">
        <v>1744.8870850000001</v>
      </c>
      <c r="D263" s="18" t="s">
        <v>1828</v>
      </c>
      <c r="E263" s="13" t="s">
        <v>1829</v>
      </c>
      <c r="F263" s="13" t="s">
        <v>1829</v>
      </c>
      <c r="G263" s="16" t="s">
        <v>1828</v>
      </c>
      <c r="H263" s="18" t="s">
        <v>2105</v>
      </c>
      <c r="I263" s="21" t="s">
        <v>2105</v>
      </c>
      <c r="J263" s="16" t="s">
        <v>2105</v>
      </c>
      <c r="K263" s="21" t="s">
        <v>23</v>
      </c>
      <c r="L263" s="40" t="str">
        <f>IF(Table2[[#This Row],[CF_superclass_score]]&gt;0.45,Table2[[#This Row],[CF_superclass]],"NA")</f>
        <v>NA</v>
      </c>
      <c r="M263" s="16" t="str">
        <f>IF(Table2[[#This Row],[GNPS (NAP) Superclass (&gt;0.45)]]="NA",Table2[[#This Row],[Superclass]],Table2[[#This Row],[GNPS (NAP) Superclass (&gt;0.45)]])</f>
        <v>Organic nitrogen compounds</v>
      </c>
      <c r="N263">
        <v>2</v>
      </c>
      <c r="O263">
        <v>224</v>
      </c>
      <c r="P263" t="s">
        <v>5</v>
      </c>
      <c r="Q263" s="2">
        <v>0.9</v>
      </c>
      <c r="R263" t="s">
        <v>16</v>
      </c>
      <c r="S263" s="2">
        <v>0.224684151647466</v>
      </c>
      <c r="T263" t="s">
        <v>23</v>
      </c>
      <c r="U263" s="2">
        <v>0.135430021367521</v>
      </c>
      <c r="V263" t="s">
        <v>6</v>
      </c>
      <c r="W263" s="2">
        <v>0.20948266457777301</v>
      </c>
      <c r="X263" t="str">
        <f>IF(Table2[[#This Row],[CF_class_score]]&gt;0.5,Table2[[#This Row],[CF_class]],Table2[[#This Row],[CF_superclass]])</f>
        <v>Benzenoids</v>
      </c>
      <c r="Y263" s="5" t="s">
        <v>1974</v>
      </c>
      <c r="Z263" s="5" t="s">
        <v>1880</v>
      </c>
      <c r="AA263" s="5" t="s">
        <v>1948</v>
      </c>
      <c r="AB263" s="5"/>
      <c r="AC263" s="5"/>
      <c r="AD263" s="5" t="s">
        <v>1948</v>
      </c>
      <c r="AE263" s="5" t="s">
        <v>1949</v>
      </c>
    </row>
    <row r="264" spans="1:31" x14ac:dyDescent="0.2">
      <c r="A264" s="1">
        <v>4356</v>
      </c>
      <c r="B264">
        <v>181.12199000000001</v>
      </c>
      <c r="C264">
        <v>1773.970337</v>
      </c>
      <c r="D264" s="18" t="s">
        <v>1828</v>
      </c>
      <c r="E264" s="13" t="s">
        <v>1829</v>
      </c>
      <c r="F264" s="13" t="s">
        <v>1829</v>
      </c>
      <c r="G264" s="16" t="s">
        <v>1828</v>
      </c>
      <c r="H264" s="18" t="s">
        <v>2105</v>
      </c>
      <c r="I264" s="21" t="s">
        <v>2105</v>
      </c>
      <c r="J264" s="16" t="s">
        <v>2105</v>
      </c>
      <c r="K264" s="21" t="s">
        <v>23</v>
      </c>
      <c r="L264" s="40" t="str">
        <f>IF(Table2[[#This Row],[CF_superclass_score]]&gt;0.45,Table2[[#This Row],[CF_superclass]],"NA")</f>
        <v>NA</v>
      </c>
      <c r="M264" s="16" t="str">
        <f>IF(Table2[[#This Row],[GNPS (NAP) Superclass (&gt;0.45)]]="NA",Table2[[#This Row],[Superclass]],Table2[[#This Row],[GNPS (NAP) Superclass (&gt;0.45)]])</f>
        <v>Lipids and lipid-like molecules</v>
      </c>
      <c r="N264">
        <v>2</v>
      </c>
      <c r="O264">
        <v>224</v>
      </c>
      <c r="P264" t="s">
        <v>5</v>
      </c>
      <c r="Q264" s="2">
        <v>0.9</v>
      </c>
      <c r="R264" t="s">
        <v>16</v>
      </c>
      <c r="S264" s="2">
        <v>0.224684151647466</v>
      </c>
      <c r="T264" t="s">
        <v>23</v>
      </c>
      <c r="U264" s="2">
        <v>0.135430021367521</v>
      </c>
      <c r="V264" t="s">
        <v>6</v>
      </c>
      <c r="W264" s="2">
        <v>0.20948266457777301</v>
      </c>
      <c r="X264" t="str">
        <f>IF(Table2[[#This Row],[CF_class_score]]&gt;0.5,Table2[[#This Row],[CF_class]],Table2[[#This Row],[CF_superclass]])</f>
        <v>Benzenoids</v>
      </c>
      <c r="Y264" s="5" t="s">
        <v>1885</v>
      </c>
      <c r="Z264" s="5" t="s">
        <v>1845</v>
      </c>
      <c r="AA264" s="5" t="s">
        <v>22</v>
      </c>
      <c r="AB264" s="5"/>
      <c r="AC264" s="5"/>
      <c r="AD264" s="5" t="s">
        <v>22</v>
      </c>
      <c r="AE264" s="5" t="s">
        <v>15</v>
      </c>
    </row>
    <row r="265" spans="1:31" x14ac:dyDescent="0.2">
      <c r="A265" s="1">
        <v>4362</v>
      </c>
      <c r="B265">
        <v>181.14</v>
      </c>
      <c r="C265">
        <v>1747.9884030000001</v>
      </c>
      <c r="D265" s="18" t="s">
        <v>1828</v>
      </c>
      <c r="E265" s="13" t="s">
        <v>1829</v>
      </c>
      <c r="F265" s="13" t="s">
        <v>1829</v>
      </c>
      <c r="G265" s="16" t="s">
        <v>1828</v>
      </c>
      <c r="H265" s="18" t="s">
        <v>2105</v>
      </c>
      <c r="I265" s="21" t="s">
        <v>2105</v>
      </c>
      <c r="J265" s="16" t="s">
        <v>2105</v>
      </c>
      <c r="K265" s="21" t="s">
        <v>23</v>
      </c>
      <c r="L265" s="40" t="str">
        <f>IF(Table2[[#This Row],[CF_superclass_score]]&gt;0.45,Table2[[#This Row],[CF_superclass]],"NA")</f>
        <v>NA</v>
      </c>
      <c r="M265" s="16" t="str">
        <f>IF(Table2[[#This Row],[GNPS (NAP) Superclass (&gt;0.45)]]="NA",Table2[[#This Row],[Superclass]],Table2[[#This Row],[GNPS (NAP) Superclass (&gt;0.45)]])</f>
        <v>Organic oxygen compounds</v>
      </c>
      <c r="N265">
        <v>2</v>
      </c>
      <c r="O265">
        <v>224</v>
      </c>
      <c r="P265" t="s">
        <v>5</v>
      </c>
      <c r="Q265" s="2">
        <v>0.9</v>
      </c>
      <c r="R265" t="s">
        <v>16</v>
      </c>
      <c r="S265" s="2">
        <v>0.224684151647466</v>
      </c>
      <c r="T265" t="s">
        <v>23</v>
      </c>
      <c r="U265" s="2">
        <v>0.135430021367521</v>
      </c>
      <c r="V265" t="s">
        <v>6</v>
      </c>
      <c r="W265" s="2">
        <v>0.20948266457777301</v>
      </c>
      <c r="X265" t="str">
        <f>IF(Table2[[#This Row],[CF_class_score]]&gt;0.5,Table2[[#This Row],[CF_class]],Table2[[#This Row],[CF_superclass]])</f>
        <v>Benzenoids</v>
      </c>
      <c r="Y265" s="5" t="s">
        <v>2026</v>
      </c>
      <c r="Z265" s="5" t="s">
        <v>1845</v>
      </c>
      <c r="AA265" s="5" t="s">
        <v>1905</v>
      </c>
      <c r="AB265" s="5" t="s">
        <v>1905</v>
      </c>
      <c r="AC265" s="5" t="s">
        <v>1906</v>
      </c>
      <c r="AD265" s="5" t="s">
        <v>24</v>
      </c>
      <c r="AE265" s="5" t="s">
        <v>1890</v>
      </c>
    </row>
    <row r="266" spans="1:31" x14ac:dyDescent="0.2">
      <c r="A266" s="1">
        <v>4367</v>
      </c>
      <c r="B266">
        <v>181.12199000000001</v>
      </c>
      <c r="C266">
        <v>1605.8294679999999</v>
      </c>
      <c r="D266" s="18" t="s">
        <v>1828</v>
      </c>
      <c r="E266" s="13" t="s">
        <v>1829</v>
      </c>
      <c r="F266" s="13" t="s">
        <v>1829</v>
      </c>
      <c r="G266" s="16" t="s">
        <v>1828</v>
      </c>
      <c r="H266" s="18" t="s">
        <v>2105</v>
      </c>
      <c r="I266" s="21" t="s">
        <v>2105</v>
      </c>
      <c r="J266" s="16" t="s">
        <v>2105</v>
      </c>
      <c r="K266" s="21" t="s">
        <v>23</v>
      </c>
      <c r="L266" s="40" t="str">
        <f>IF(Table2[[#This Row],[CF_superclass_score]]&gt;0.45,Table2[[#This Row],[CF_superclass]],"NA")</f>
        <v>NA</v>
      </c>
      <c r="M266" s="16" t="str">
        <f>IF(Table2[[#This Row],[GNPS (NAP) Superclass (&gt;0.45)]]="NA",Table2[[#This Row],[Superclass]],Table2[[#This Row],[GNPS (NAP) Superclass (&gt;0.45)]])</f>
        <v>Organic oxygen compounds</v>
      </c>
      <c r="N266">
        <v>2</v>
      </c>
      <c r="O266">
        <v>224</v>
      </c>
      <c r="P266" t="s">
        <v>5</v>
      </c>
      <c r="Q266" s="2">
        <v>0.9</v>
      </c>
      <c r="R266" t="s">
        <v>16</v>
      </c>
      <c r="S266" s="2">
        <v>0.224684151647466</v>
      </c>
      <c r="T266" t="s">
        <v>23</v>
      </c>
      <c r="U266" s="2">
        <v>0.135430021367521</v>
      </c>
      <c r="V266" t="s">
        <v>6</v>
      </c>
      <c r="W266" s="2">
        <v>0.20948266457777301</v>
      </c>
      <c r="X266" t="str">
        <f>IF(Table2[[#This Row],[CF_class_score]]&gt;0.5,Table2[[#This Row],[CF_class]],Table2[[#This Row],[CF_superclass]])</f>
        <v>Benzenoids</v>
      </c>
      <c r="Y266" s="5" t="s">
        <v>1885</v>
      </c>
      <c r="Z266" s="5" t="s">
        <v>1845</v>
      </c>
      <c r="AA266" s="5" t="s">
        <v>1888</v>
      </c>
      <c r="AB266" s="5" t="s">
        <v>1888</v>
      </c>
      <c r="AC266" s="5" t="s">
        <v>1889</v>
      </c>
      <c r="AD266" s="5" t="s">
        <v>24</v>
      </c>
      <c r="AE266" s="5" t="s">
        <v>1890</v>
      </c>
    </row>
    <row r="267" spans="1:31" x14ac:dyDescent="0.2">
      <c r="A267" s="1">
        <v>4438</v>
      </c>
      <c r="B267">
        <v>181.14699999999999</v>
      </c>
      <c r="C267">
        <v>176.473984</v>
      </c>
      <c r="D267" s="18" t="s">
        <v>1828</v>
      </c>
      <c r="E267" s="13" t="s">
        <v>1829</v>
      </c>
      <c r="F267" s="13" t="s">
        <v>1829</v>
      </c>
      <c r="G267" s="16" t="s">
        <v>1828</v>
      </c>
      <c r="H267" s="18" t="s">
        <v>2105</v>
      </c>
      <c r="I267" s="21" t="s">
        <v>2105</v>
      </c>
      <c r="J267" s="16" t="s">
        <v>2105</v>
      </c>
      <c r="K267" s="21" t="s">
        <v>23</v>
      </c>
      <c r="L267" s="40" t="str">
        <f>IF(Table2[[#This Row],[CF_superclass_score]]&gt;0.45,Table2[[#This Row],[CF_superclass]],"NA")</f>
        <v>NA</v>
      </c>
      <c r="M267" s="16" t="str">
        <f>IF(Table2[[#This Row],[GNPS (NAP) Superclass (&gt;0.45)]]="NA",Table2[[#This Row],[Superclass]],Table2[[#This Row],[GNPS (NAP) Superclass (&gt;0.45)]])</f>
        <v>Organic nitrogen compounds</v>
      </c>
      <c r="N267">
        <v>3</v>
      </c>
      <c r="O267">
        <v>224</v>
      </c>
      <c r="P267" t="s">
        <v>5</v>
      </c>
      <c r="Q267" s="2">
        <v>0.9</v>
      </c>
      <c r="R267" t="s">
        <v>16</v>
      </c>
      <c r="S267" s="2">
        <v>0.224684151647466</v>
      </c>
      <c r="T267" t="s">
        <v>23</v>
      </c>
      <c r="U267" s="2">
        <v>0.135430021367521</v>
      </c>
      <c r="V267" t="s">
        <v>6</v>
      </c>
      <c r="W267" s="2">
        <v>0.20948266457777301</v>
      </c>
      <c r="X267" t="str">
        <f>IF(Table2[[#This Row],[CF_class_score]]&gt;0.5,Table2[[#This Row],[CF_class]],Table2[[#This Row],[CF_superclass]])</f>
        <v>Benzenoids</v>
      </c>
      <c r="Y267" s="5" t="s">
        <v>1947</v>
      </c>
      <c r="Z267" s="5" t="s">
        <v>1845</v>
      </c>
      <c r="AA267" s="5" t="s">
        <v>1948</v>
      </c>
      <c r="AB267" s="5"/>
      <c r="AC267" s="5"/>
      <c r="AD267" s="5" t="s">
        <v>1948</v>
      </c>
      <c r="AE267" s="5" t="s">
        <v>1949</v>
      </c>
    </row>
    <row r="268" spans="1:31" x14ac:dyDescent="0.2">
      <c r="A268" s="1">
        <v>4477</v>
      </c>
      <c r="B268">
        <v>181.14301</v>
      </c>
      <c r="C268">
        <v>142.18232699999999</v>
      </c>
      <c r="D268" s="18" t="s">
        <v>1828</v>
      </c>
      <c r="E268" s="13" t="s">
        <v>1829</v>
      </c>
      <c r="F268" s="13" t="s">
        <v>1829</v>
      </c>
      <c r="G268" s="16" t="s">
        <v>1828</v>
      </c>
      <c r="H268" s="18" t="s">
        <v>2105</v>
      </c>
      <c r="I268" s="21" t="s">
        <v>2105</v>
      </c>
      <c r="J268" s="16" t="s">
        <v>2105</v>
      </c>
      <c r="K268" s="21" t="s">
        <v>23</v>
      </c>
      <c r="L268" s="40" t="str">
        <f>IF(Table2[[#This Row],[CF_superclass_score]]&gt;0.45,Table2[[#This Row],[CF_superclass]],"NA")</f>
        <v>NA</v>
      </c>
      <c r="M268" s="16" t="str">
        <f>IF(Table2[[#This Row],[GNPS (NAP) Superclass (&gt;0.45)]]="NA",Table2[[#This Row],[Superclass]],Table2[[#This Row],[GNPS (NAP) Superclass (&gt;0.45)]])</f>
        <v>Organic nitrogen compounds</v>
      </c>
      <c r="N268">
        <v>3</v>
      </c>
      <c r="O268">
        <v>224</v>
      </c>
      <c r="P268" t="s">
        <v>5</v>
      </c>
      <c r="Q268" s="2">
        <v>0.9</v>
      </c>
      <c r="R268" t="s">
        <v>16</v>
      </c>
      <c r="S268" s="2">
        <v>0.224684151647466</v>
      </c>
      <c r="T268" t="s">
        <v>23</v>
      </c>
      <c r="U268" s="2">
        <v>0.135430021367521</v>
      </c>
      <c r="V268" t="s">
        <v>6</v>
      </c>
      <c r="W268" s="2">
        <v>0.20948266457777301</v>
      </c>
      <c r="X268" t="str">
        <f>IF(Table2[[#This Row],[CF_class_score]]&gt;0.5,Table2[[#This Row],[CF_class]],Table2[[#This Row],[CF_superclass]])</f>
        <v>Benzenoids</v>
      </c>
      <c r="Y268" s="5" t="s">
        <v>1974</v>
      </c>
      <c r="Z268" s="5" t="s">
        <v>1880</v>
      </c>
      <c r="AA268" s="5" t="s">
        <v>1948</v>
      </c>
      <c r="AB268" s="5"/>
      <c r="AC268" s="5"/>
      <c r="AD268" s="5" t="s">
        <v>1948</v>
      </c>
      <c r="AE268" s="5" t="s">
        <v>1949</v>
      </c>
    </row>
    <row r="269" spans="1:31" x14ac:dyDescent="0.2">
      <c r="A269" s="1">
        <v>4623</v>
      </c>
      <c r="B269">
        <v>181.15899999999999</v>
      </c>
      <c r="C269">
        <v>210.18899500000001</v>
      </c>
      <c r="D269" s="18" t="s">
        <v>1828</v>
      </c>
      <c r="E269" s="13" t="s">
        <v>1829</v>
      </c>
      <c r="F269" s="13" t="s">
        <v>1829</v>
      </c>
      <c r="G269" s="16" t="s">
        <v>1828</v>
      </c>
      <c r="H269" s="18" t="s">
        <v>2105</v>
      </c>
      <c r="I269" s="21" t="s">
        <v>2105</v>
      </c>
      <c r="J269" s="16" t="s">
        <v>2105</v>
      </c>
      <c r="K269" s="21" t="s">
        <v>23</v>
      </c>
      <c r="L269" s="40" t="str">
        <f>IF(Table2[[#This Row],[CF_superclass_score]]&gt;0.45,Table2[[#This Row],[CF_superclass]],"NA")</f>
        <v>NA</v>
      </c>
      <c r="M269" s="16" t="str">
        <f>IF(Table2[[#This Row],[GNPS (NAP) Superclass (&gt;0.45)]]="NA",Table2[[#This Row],[Superclass]],Table2[[#This Row],[GNPS (NAP) Superclass (&gt;0.45)]])</f>
        <v>Organic oxygen compounds</v>
      </c>
      <c r="N269">
        <v>2</v>
      </c>
      <c r="O269">
        <v>224</v>
      </c>
      <c r="P269" t="s">
        <v>5</v>
      </c>
      <c r="Q269" s="2">
        <v>0.9</v>
      </c>
      <c r="R269" t="s">
        <v>16</v>
      </c>
      <c r="S269" s="2">
        <v>0.224684151647466</v>
      </c>
      <c r="T269" t="s">
        <v>23</v>
      </c>
      <c r="U269" s="2">
        <v>0.135430021367521</v>
      </c>
      <c r="V269" t="s">
        <v>6</v>
      </c>
      <c r="W269" s="2">
        <v>0.20948266457777301</v>
      </c>
      <c r="X269" t="str">
        <f>IF(Table2[[#This Row],[CF_class_score]]&gt;0.5,Table2[[#This Row],[CF_class]],Table2[[#This Row],[CF_superclass]])</f>
        <v>Benzenoids</v>
      </c>
      <c r="Y269" s="5" t="s">
        <v>1887</v>
      </c>
      <c r="Z269" s="5" t="s">
        <v>1845</v>
      </c>
      <c r="AA269" s="5" t="s">
        <v>1888</v>
      </c>
      <c r="AB269" s="5" t="s">
        <v>1888</v>
      </c>
      <c r="AC269" s="5" t="s">
        <v>1889</v>
      </c>
      <c r="AD269" s="5" t="s">
        <v>24</v>
      </c>
      <c r="AE269" s="5" t="s">
        <v>1890</v>
      </c>
    </row>
    <row r="270" spans="1:31" x14ac:dyDescent="0.2">
      <c r="A270" s="1">
        <v>4702</v>
      </c>
      <c r="B270">
        <v>181.15899999999999</v>
      </c>
      <c r="C270">
        <v>144.41978499999999</v>
      </c>
      <c r="D270" s="18" t="s">
        <v>1828</v>
      </c>
      <c r="E270" s="13" t="s">
        <v>1829</v>
      </c>
      <c r="F270" s="13" t="s">
        <v>1829</v>
      </c>
      <c r="G270" s="16" t="s">
        <v>1828</v>
      </c>
      <c r="H270" s="18" t="s">
        <v>2105</v>
      </c>
      <c r="I270" s="21" t="s">
        <v>2105</v>
      </c>
      <c r="J270" s="16" t="s">
        <v>2105</v>
      </c>
      <c r="K270" s="21" t="s">
        <v>23</v>
      </c>
      <c r="L270" s="40" t="str">
        <f>IF(Table2[[#This Row],[CF_superclass_score]]&gt;0.45,Table2[[#This Row],[CF_superclass]],"NA")</f>
        <v>NA</v>
      </c>
      <c r="M270" s="16" t="str">
        <f>IF(Table2[[#This Row],[GNPS (NAP) Superclass (&gt;0.45)]]="NA",Table2[[#This Row],[Superclass]],Table2[[#This Row],[GNPS (NAP) Superclass (&gt;0.45)]])</f>
        <v>Organic oxygen compounds</v>
      </c>
      <c r="N270">
        <v>2</v>
      </c>
      <c r="O270">
        <v>224</v>
      </c>
      <c r="P270" t="s">
        <v>5</v>
      </c>
      <c r="Q270" s="2">
        <v>0.9</v>
      </c>
      <c r="R270" t="s">
        <v>16</v>
      </c>
      <c r="S270" s="2">
        <v>0.224684151647466</v>
      </c>
      <c r="T270" t="s">
        <v>23</v>
      </c>
      <c r="U270" s="2">
        <v>0.135430021367521</v>
      </c>
      <c r="V270" t="s">
        <v>6</v>
      </c>
      <c r="W270" s="2">
        <v>0.20948266457777301</v>
      </c>
      <c r="X270" t="str">
        <f>IF(Table2[[#This Row],[CF_class_score]]&gt;0.5,Table2[[#This Row],[CF_class]],Table2[[#This Row],[CF_superclass]])</f>
        <v>Benzenoids</v>
      </c>
      <c r="Y270" s="5" t="s">
        <v>1887</v>
      </c>
      <c r="Z270" s="5" t="s">
        <v>1845</v>
      </c>
      <c r="AA270" s="5" t="s">
        <v>1888</v>
      </c>
      <c r="AB270" s="5" t="s">
        <v>1888</v>
      </c>
      <c r="AC270" s="5" t="s">
        <v>1889</v>
      </c>
      <c r="AD270" s="5" t="s">
        <v>24</v>
      </c>
      <c r="AE270" s="5" t="s">
        <v>1890</v>
      </c>
    </row>
    <row r="271" spans="1:31" x14ac:dyDescent="0.2">
      <c r="A271" s="1">
        <v>36110</v>
      </c>
      <c r="B271">
        <v>221.13300000000001</v>
      </c>
      <c r="C271">
        <v>1136.4235839999999</v>
      </c>
      <c r="D271" s="18" t="s">
        <v>1828</v>
      </c>
      <c r="E271" s="13" t="s">
        <v>1829</v>
      </c>
      <c r="F271" s="13" t="s">
        <v>1829</v>
      </c>
      <c r="G271" s="16" t="s">
        <v>1828</v>
      </c>
      <c r="H271" s="18" t="s">
        <v>2105</v>
      </c>
      <c r="I271" s="21" t="s">
        <v>2105</v>
      </c>
      <c r="J271" s="15" t="s">
        <v>2105</v>
      </c>
      <c r="K271" s="21" t="s">
        <v>23</v>
      </c>
      <c r="L271" s="40" t="str">
        <f>IF(Table2[[#This Row],[CF_superclass_score]]&gt;0.45,Table2[[#This Row],[CF_superclass]],"NA")</f>
        <v>NA</v>
      </c>
      <c r="M271" s="16" t="str">
        <f>IF(Table2[[#This Row],[GNPS (NAP) Superclass (&gt;0.45)]]="NA",Table2[[#This Row],[Superclass]],Table2[[#This Row],[GNPS (NAP) Superclass (&gt;0.45)]])</f>
        <v>Organic acids and derivatives</v>
      </c>
      <c r="N271">
        <v>60</v>
      </c>
      <c r="O271">
        <v>224</v>
      </c>
      <c r="P271" t="s">
        <v>5</v>
      </c>
      <c r="Q271" s="2">
        <v>0.9</v>
      </c>
      <c r="R271" t="s">
        <v>16</v>
      </c>
      <c r="S271" s="2">
        <v>0.224684151647466</v>
      </c>
      <c r="T271" t="s">
        <v>23</v>
      </c>
      <c r="U271" s="2">
        <v>0.135430021367521</v>
      </c>
      <c r="W271" s="2">
        <v>0.20948266457777301</v>
      </c>
      <c r="X271" t="str">
        <f>IF(Table2[[#This Row],[CF_class_score]]&gt;0.5,Table2[[#This Row],[CF_class]],Table2[[#This Row],[CF_superclass]])</f>
        <v>Benzenoids</v>
      </c>
      <c r="Y271" s="5" t="s">
        <v>2062</v>
      </c>
      <c r="Z271" s="5" t="s">
        <v>1845</v>
      </c>
      <c r="AA271" s="5" t="s">
        <v>2063</v>
      </c>
      <c r="AB271" s="5" t="s">
        <v>1860</v>
      </c>
      <c r="AC271" s="5" t="s">
        <v>32</v>
      </c>
      <c r="AD271" s="5" t="s">
        <v>26</v>
      </c>
      <c r="AE271" s="5" t="s">
        <v>18</v>
      </c>
    </row>
    <row r="272" spans="1:31" x14ac:dyDescent="0.2">
      <c r="A272" s="1">
        <v>36112</v>
      </c>
      <c r="B272">
        <v>221.12100000000001</v>
      </c>
      <c r="C272">
        <v>1124.8133539999999</v>
      </c>
      <c r="D272" s="18" t="s">
        <v>1828</v>
      </c>
      <c r="E272" s="13" t="s">
        <v>1829</v>
      </c>
      <c r="F272" s="13" t="s">
        <v>1829</v>
      </c>
      <c r="G272" s="16" t="s">
        <v>1828</v>
      </c>
      <c r="H272" s="18" t="s">
        <v>2105</v>
      </c>
      <c r="I272" s="21" t="s">
        <v>2105</v>
      </c>
      <c r="J272" s="15" t="s">
        <v>2105</v>
      </c>
      <c r="K272" s="21" t="s">
        <v>23</v>
      </c>
      <c r="L272" s="40" t="str">
        <f>IF(Table2[[#This Row],[CF_superclass_score]]&gt;0.45,Table2[[#This Row],[CF_superclass]],"NA")</f>
        <v>NA</v>
      </c>
      <c r="M272" s="16" t="str">
        <f>IF(Table2[[#This Row],[GNPS (NAP) Superclass (&gt;0.45)]]="NA",Table2[[#This Row],[Superclass]],Table2[[#This Row],[GNPS (NAP) Superclass (&gt;0.45)]])</f>
        <v>Lipids and lipid-like molecules</v>
      </c>
      <c r="N272">
        <v>20</v>
      </c>
      <c r="O272">
        <v>224</v>
      </c>
      <c r="P272" t="s">
        <v>5</v>
      </c>
      <c r="Q272" s="2">
        <v>0.9</v>
      </c>
      <c r="R272" t="s">
        <v>16</v>
      </c>
      <c r="S272" s="2">
        <v>0.224684151647466</v>
      </c>
      <c r="T272" t="s">
        <v>23</v>
      </c>
      <c r="U272" s="2">
        <v>0.135430021367521</v>
      </c>
      <c r="W272" s="2">
        <v>0.20948266457777301</v>
      </c>
      <c r="X272" t="str">
        <f>IF(Table2[[#This Row],[CF_class_score]]&gt;0.5,Table2[[#This Row],[CF_class]],Table2[[#This Row],[CF_superclass]])</f>
        <v>Benzenoids</v>
      </c>
      <c r="Y272" s="5" t="s">
        <v>2054</v>
      </c>
      <c r="Z272" s="5" t="s">
        <v>1845</v>
      </c>
      <c r="AA272" s="5" t="s">
        <v>30</v>
      </c>
      <c r="AB272" s="5"/>
      <c r="AC272" s="5" t="s">
        <v>30</v>
      </c>
      <c r="AD272" s="5" t="s">
        <v>22</v>
      </c>
      <c r="AE272" s="5" t="s">
        <v>15</v>
      </c>
    </row>
    <row r="273" spans="1:31" x14ac:dyDescent="0.2">
      <c r="A273" s="1">
        <v>36113</v>
      </c>
      <c r="B273">
        <v>221.13699</v>
      </c>
      <c r="C273">
        <v>1147.6625979999999</v>
      </c>
      <c r="D273" s="18" t="s">
        <v>1828</v>
      </c>
      <c r="E273" s="13" t="s">
        <v>1829</v>
      </c>
      <c r="F273" s="13" t="s">
        <v>1829</v>
      </c>
      <c r="G273" s="16" t="s">
        <v>1829</v>
      </c>
      <c r="H273" s="18" t="s">
        <v>16</v>
      </c>
      <c r="I273" s="21" t="s">
        <v>23</v>
      </c>
      <c r="J273" s="16" t="s">
        <v>23</v>
      </c>
      <c r="K273" s="21" t="str">
        <f>IF(Table2[[#This Row],[Lowest in silico match]]="NA",Table2[[#This Row],[Most specific Class (above 0.5 Score)]],Table2[[#This Row],[Lowest in silico match]])</f>
        <v>Benzene and substituted derivatives</v>
      </c>
      <c r="L273" s="40" t="str">
        <f>IF(Table2[[#This Row],[CF_superclass_score]]&gt;0.45,Table2[[#This Row],[CF_superclass]],"NA")</f>
        <v>NA</v>
      </c>
      <c r="M273" s="16" t="str">
        <f>IF(Table2[[#This Row],[GNPS (NAP) Superclass (&gt;0.45)]]="NA",Table2[[#This Row],[Superclass]],Table2[[#This Row],[GNPS (NAP) Superclass (&gt;0.45)]])</f>
        <v>Benzenoids</v>
      </c>
      <c r="N273">
        <v>26</v>
      </c>
      <c r="O273">
        <v>224</v>
      </c>
      <c r="P273" t="s">
        <v>5</v>
      </c>
      <c r="Q273" s="2">
        <v>0.9</v>
      </c>
      <c r="R273" t="s">
        <v>16</v>
      </c>
      <c r="S273" s="2">
        <v>0.224684151647466</v>
      </c>
      <c r="T273" t="s">
        <v>23</v>
      </c>
      <c r="U273" s="2">
        <v>0.135430021367521</v>
      </c>
      <c r="W273" s="2">
        <v>0.20948266457777301</v>
      </c>
      <c r="X273" t="str">
        <f>IF(Table2[[#This Row],[CF_class_score]]&gt;0.5,Table2[[#This Row],[CF_class]],Table2[[#This Row],[CF_superclass]])</f>
        <v>Benzenoids</v>
      </c>
      <c r="Y273" s="5" t="s">
        <v>2010</v>
      </c>
      <c r="Z273" s="5" t="s">
        <v>1845</v>
      </c>
      <c r="AA273" s="5" t="s">
        <v>23</v>
      </c>
      <c r="AB273" s="5"/>
      <c r="AC273" s="5"/>
      <c r="AD273" s="5" t="s">
        <v>23</v>
      </c>
      <c r="AE273" s="5" t="s">
        <v>16</v>
      </c>
    </row>
    <row r="274" spans="1:31" x14ac:dyDescent="0.2">
      <c r="A274" s="1">
        <v>36115</v>
      </c>
      <c r="B274">
        <v>221.12700000000001</v>
      </c>
      <c r="C274">
        <v>1131.8470460000001</v>
      </c>
      <c r="D274" s="18" t="s">
        <v>1828</v>
      </c>
      <c r="E274" s="13" t="s">
        <v>1829</v>
      </c>
      <c r="F274" s="13" t="s">
        <v>1829</v>
      </c>
      <c r="G274" s="16" t="s">
        <v>1829</v>
      </c>
      <c r="H274" s="18" t="s">
        <v>16</v>
      </c>
      <c r="I274" s="21" t="s">
        <v>23</v>
      </c>
      <c r="J274" s="16" t="s">
        <v>23</v>
      </c>
      <c r="K274" s="21" t="str">
        <f>IF(Table2[[#This Row],[Lowest in silico match]]="NA",Table2[[#This Row],[Most specific Class (above 0.5 Score)]],Table2[[#This Row],[Lowest in silico match]])</f>
        <v>Benzene and substituted derivatives</v>
      </c>
      <c r="L274" s="40" t="str">
        <f>IF(Table2[[#This Row],[CF_superclass_score]]&gt;0.45,Table2[[#This Row],[CF_superclass]],"NA")</f>
        <v>NA</v>
      </c>
      <c r="M274" s="16" t="str">
        <f>IF(Table2[[#This Row],[GNPS (NAP) Superclass (&gt;0.45)]]="NA",Table2[[#This Row],[Superclass]],Table2[[#This Row],[GNPS (NAP) Superclass (&gt;0.45)]])</f>
        <v>Benzenoids</v>
      </c>
      <c r="N274">
        <v>9</v>
      </c>
      <c r="O274">
        <v>224</v>
      </c>
      <c r="P274" t="s">
        <v>5</v>
      </c>
      <c r="Q274" s="2">
        <v>0.9</v>
      </c>
      <c r="R274" t="s">
        <v>16</v>
      </c>
      <c r="S274" s="2">
        <v>0.224684151647466</v>
      </c>
      <c r="T274" t="s">
        <v>23</v>
      </c>
      <c r="U274" s="2">
        <v>0.135430021367521</v>
      </c>
      <c r="W274" s="2">
        <v>0.20948266457777301</v>
      </c>
      <c r="X274" t="str">
        <f>IF(Table2[[#This Row],[CF_class_score]]&gt;0.5,Table2[[#This Row],[CF_class]],Table2[[#This Row],[CF_superclass]])</f>
        <v>Benzenoids</v>
      </c>
      <c r="Y274" s="5" t="s">
        <v>1879</v>
      </c>
      <c r="Z274" s="5" t="s">
        <v>1880</v>
      </c>
      <c r="AA274" s="5" t="s">
        <v>23</v>
      </c>
      <c r="AB274" s="5"/>
      <c r="AC274" s="5"/>
      <c r="AD274" s="5" t="s">
        <v>23</v>
      </c>
      <c r="AE274" s="5" t="s">
        <v>16</v>
      </c>
    </row>
    <row r="275" spans="1:31" x14ac:dyDescent="0.2">
      <c r="A275" s="1">
        <v>36117</v>
      </c>
      <c r="B275">
        <v>221.136</v>
      </c>
      <c r="C275">
        <v>1126.6362300000001</v>
      </c>
      <c r="D275" s="18" t="s">
        <v>1828</v>
      </c>
      <c r="E275" s="13" t="s">
        <v>1829</v>
      </c>
      <c r="F275" s="13" t="s">
        <v>1829</v>
      </c>
      <c r="G275" s="16" t="s">
        <v>1829</v>
      </c>
      <c r="H275" s="18" t="s">
        <v>16</v>
      </c>
      <c r="I275" s="21" t="s">
        <v>23</v>
      </c>
      <c r="J275" s="16" t="s">
        <v>1884</v>
      </c>
      <c r="K275" s="21" t="str">
        <f>IF(Table2[[#This Row],[Lowest in silico match]]="NA",Table2[[#This Row],[Most specific Class (above 0.5 Score)]],Table2[[#This Row],[Lowest in silico match]])</f>
        <v>Benzoic acids and derivatives</v>
      </c>
      <c r="L275" s="40" t="str">
        <f>IF(Table2[[#This Row],[CF_superclass_score]]&gt;0.45,Table2[[#This Row],[CF_superclass]],"NA")</f>
        <v>NA</v>
      </c>
      <c r="M275" s="16" t="str">
        <f>IF(Table2[[#This Row],[GNPS (NAP) Superclass (&gt;0.45)]]="NA",Table2[[#This Row],[Superclass]],Table2[[#This Row],[GNPS (NAP) Superclass (&gt;0.45)]])</f>
        <v>Benzenoids</v>
      </c>
      <c r="N275">
        <v>6</v>
      </c>
      <c r="O275">
        <v>224</v>
      </c>
      <c r="P275" t="s">
        <v>5</v>
      </c>
      <c r="Q275" s="2">
        <v>0.9</v>
      </c>
      <c r="R275" t="s">
        <v>16</v>
      </c>
      <c r="S275" s="2">
        <v>0.224684151647466</v>
      </c>
      <c r="T275" t="s">
        <v>23</v>
      </c>
      <c r="U275" s="2">
        <v>0.135430021367521</v>
      </c>
      <c r="W275" s="2">
        <v>0.20948266457777301</v>
      </c>
      <c r="X275" t="str">
        <f>IF(Table2[[#This Row],[CF_class_score]]&gt;0.5,Table2[[#This Row],[CF_class]],Table2[[#This Row],[CF_superclass]])</f>
        <v>Benzenoids</v>
      </c>
      <c r="Y275" s="5" t="s">
        <v>2015</v>
      </c>
      <c r="Z275" s="5" t="s">
        <v>1845</v>
      </c>
      <c r="AA275" s="5" t="s">
        <v>1884</v>
      </c>
      <c r="AB275" s="5"/>
      <c r="AC275" s="5" t="s">
        <v>1884</v>
      </c>
      <c r="AD275" s="5" t="s">
        <v>23</v>
      </c>
      <c r="AE275" s="5" t="s">
        <v>16</v>
      </c>
    </row>
    <row r="276" spans="1:31" x14ac:dyDescent="0.2">
      <c r="A276" s="1">
        <v>36120</v>
      </c>
      <c r="B276">
        <v>221.12700000000001</v>
      </c>
      <c r="C276">
        <v>1083.0557859999999</v>
      </c>
      <c r="D276" s="18" t="s">
        <v>1828</v>
      </c>
      <c r="E276" s="13" t="s">
        <v>1829</v>
      </c>
      <c r="F276" s="13" t="s">
        <v>1829</v>
      </c>
      <c r="G276" s="16" t="s">
        <v>1829</v>
      </c>
      <c r="H276" s="18" t="s">
        <v>16</v>
      </c>
      <c r="I276" s="21" t="s">
        <v>23</v>
      </c>
      <c r="J276" s="16" t="s">
        <v>23</v>
      </c>
      <c r="K276" s="21" t="str">
        <f>IF(Table2[[#This Row],[Lowest in silico match]]="NA",Table2[[#This Row],[Most specific Class (above 0.5 Score)]],Table2[[#This Row],[Lowest in silico match]])</f>
        <v>Benzene and substituted derivatives</v>
      </c>
      <c r="L276" s="40" t="str">
        <f>IF(Table2[[#This Row],[CF_superclass_score]]&gt;0.45,Table2[[#This Row],[CF_superclass]],"NA")</f>
        <v>NA</v>
      </c>
      <c r="M276" s="16" t="str">
        <f>IF(Table2[[#This Row],[GNPS (NAP) Superclass (&gt;0.45)]]="NA",Table2[[#This Row],[Superclass]],Table2[[#This Row],[GNPS (NAP) Superclass (&gt;0.45)]])</f>
        <v>Benzenoids</v>
      </c>
      <c r="N276">
        <v>2</v>
      </c>
      <c r="O276">
        <v>224</v>
      </c>
      <c r="P276" t="s">
        <v>5</v>
      </c>
      <c r="Q276" s="2">
        <v>0.9</v>
      </c>
      <c r="R276" t="s">
        <v>16</v>
      </c>
      <c r="S276" s="2">
        <v>0.224684151647466</v>
      </c>
      <c r="T276" t="s">
        <v>23</v>
      </c>
      <c r="U276" s="2">
        <v>0.135430021367521</v>
      </c>
      <c r="W276" s="2">
        <v>0.20948266457777301</v>
      </c>
      <c r="X276" t="str">
        <f>IF(Table2[[#This Row],[CF_class_score]]&gt;0.5,Table2[[#This Row],[CF_class]],Table2[[#This Row],[CF_superclass]])</f>
        <v>Benzenoids</v>
      </c>
      <c r="Y276" s="5" t="s">
        <v>1879</v>
      </c>
      <c r="Z276" s="5" t="s">
        <v>1880</v>
      </c>
      <c r="AA276" s="5" t="s">
        <v>23</v>
      </c>
      <c r="AB276" s="5"/>
      <c r="AC276" s="5"/>
      <c r="AD276" s="5" t="s">
        <v>23</v>
      </c>
      <c r="AE276" s="5" t="s">
        <v>16</v>
      </c>
    </row>
    <row r="277" spans="1:31" x14ac:dyDescent="0.2">
      <c r="A277" s="1">
        <v>36123</v>
      </c>
      <c r="B277">
        <v>221.12700000000001</v>
      </c>
      <c r="C277">
        <v>1115.103149</v>
      </c>
      <c r="D277" s="18" t="s">
        <v>1828</v>
      </c>
      <c r="E277" s="13" t="s">
        <v>1829</v>
      </c>
      <c r="F277" s="13" t="s">
        <v>1829</v>
      </c>
      <c r="G277" s="16" t="s">
        <v>1829</v>
      </c>
      <c r="H277" s="18" t="s">
        <v>16</v>
      </c>
      <c r="I277" s="21" t="s">
        <v>23</v>
      </c>
      <c r="J277" s="16" t="s">
        <v>23</v>
      </c>
      <c r="K277" s="21" t="str">
        <f>IF(Table2[[#This Row],[Lowest in silico match]]="NA",Table2[[#This Row],[Most specific Class (above 0.5 Score)]],Table2[[#This Row],[Lowest in silico match]])</f>
        <v>Benzene and substituted derivatives</v>
      </c>
      <c r="L277" s="40" t="str">
        <f>IF(Table2[[#This Row],[CF_superclass_score]]&gt;0.45,Table2[[#This Row],[CF_superclass]],"NA")</f>
        <v>NA</v>
      </c>
      <c r="M277" s="16" t="str">
        <f>IF(Table2[[#This Row],[GNPS (NAP) Superclass (&gt;0.45)]]="NA",Table2[[#This Row],[Superclass]],Table2[[#This Row],[GNPS (NAP) Superclass (&gt;0.45)]])</f>
        <v>Benzenoids</v>
      </c>
      <c r="N277">
        <v>3</v>
      </c>
      <c r="O277">
        <v>224</v>
      </c>
      <c r="P277" t="s">
        <v>5</v>
      </c>
      <c r="Q277" s="2">
        <v>0.9</v>
      </c>
      <c r="R277" t="s">
        <v>16</v>
      </c>
      <c r="S277" s="2">
        <v>0.224684151647466</v>
      </c>
      <c r="T277" t="s">
        <v>23</v>
      </c>
      <c r="U277" s="2">
        <v>0.135430021367521</v>
      </c>
      <c r="W277" s="2">
        <v>0.20948266457777301</v>
      </c>
      <c r="X277" t="str">
        <f>IF(Table2[[#This Row],[CF_class_score]]&gt;0.5,Table2[[#This Row],[CF_class]],Table2[[#This Row],[CF_superclass]])</f>
        <v>Benzenoids</v>
      </c>
      <c r="Y277" s="5" t="s">
        <v>1879</v>
      </c>
      <c r="Z277" s="5" t="s">
        <v>1880</v>
      </c>
      <c r="AA277" s="5" t="s">
        <v>23</v>
      </c>
      <c r="AB277" s="5"/>
      <c r="AC277" s="5"/>
      <c r="AD277" s="5" t="s">
        <v>23</v>
      </c>
      <c r="AE277" s="5" t="s">
        <v>16</v>
      </c>
    </row>
    <row r="278" spans="1:31" x14ac:dyDescent="0.2">
      <c r="A278" s="1">
        <v>36256</v>
      </c>
      <c r="B278">
        <v>221.15401</v>
      </c>
      <c r="C278">
        <v>1140.6479489999999</v>
      </c>
      <c r="D278" s="18" t="s">
        <v>1828</v>
      </c>
      <c r="E278" s="13" t="s">
        <v>1829</v>
      </c>
      <c r="F278" s="13" t="s">
        <v>1829</v>
      </c>
      <c r="G278" s="16" t="s">
        <v>1829</v>
      </c>
      <c r="H278" s="18" t="s">
        <v>16</v>
      </c>
      <c r="I278" s="21" t="s">
        <v>23</v>
      </c>
      <c r="J278" s="16" t="s">
        <v>23</v>
      </c>
      <c r="K278" s="21" t="str">
        <f>IF(Table2[[#This Row],[Lowest in silico match]]="NA",Table2[[#This Row],[Most specific Class (above 0.5 Score)]],Table2[[#This Row],[Lowest in silico match]])</f>
        <v>Benzene and substituted derivatives</v>
      </c>
      <c r="L278" s="40" t="str">
        <f>IF(Table2[[#This Row],[CF_superclass_score]]&gt;0.45,Table2[[#This Row],[CF_superclass]],"NA")</f>
        <v>NA</v>
      </c>
      <c r="M278" s="16" t="str">
        <f>IF(Table2[[#This Row],[GNPS (NAP) Superclass (&gt;0.45)]]="NA",Table2[[#This Row],[Superclass]],Table2[[#This Row],[GNPS (NAP) Superclass (&gt;0.45)]])</f>
        <v>Benzenoids</v>
      </c>
      <c r="N278">
        <v>2</v>
      </c>
      <c r="O278">
        <v>224</v>
      </c>
      <c r="P278" t="s">
        <v>5</v>
      </c>
      <c r="Q278" s="2">
        <v>0.9</v>
      </c>
      <c r="R278" t="s">
        <v>16</v>
      </c>
      <c r="S278" s="2">
        <v>0.224684151647466</v>
      </c>
      <c r="T278" t="s">
        <v>23</v>
      </c>
      <c r="U278" s="2">
        <v>0.135430021367521</v>
      </c>
      <c r="W278" s="2">
        <v>0.20948266457777301</v>
      </c>
      <c r="X278" t="str">
        <f>IF(Table2[[#This Row],[CF_class_score]]&gt;0.5,Table2[[#This Row],[CF_class]],Table2[[#This Row],[CF_superclass]])</f>
        <v>Benzenoids</v>
      </c>
      <c r="Y278" s="5" t="s">
        <v>1972</v>
      </c>
      <c r="Z278" s="5" t="s">
        <v>1845</v>
      </c>
      <c r="AA278" s="5" t="s">
        <v>23</v>
      </c>
      <c r="AB278" s="5"/>
      <c r="AC278" s="5"/>
      <c r="AD278" s="5" t="s">
        <v>23</v>
      </c>
      <c r="AE278" s="5" t="s">
        <v>16</v>
      </c>
    </row>
    <row r="279" spans="1:31" x14ac:dyDescent="0.2">
      <c r="A279" s="1">
        <v>137877</v>
      </c>
      <c r="B279">
        <v>519.37097000000006</v>
      </c>
      <c r="C279">
        <v>933.97827099999995</v>
      </c>
      <c r="D279" s="18" t="s">
        <v>1828</v>
      </c>
      <c r="E279" s="13" t="s">
        <v>1829</v>
      </c>
      <c r="F279" s="13" t="s">
        <v>1829</v>
      </c>
      <c r="G279" s="16" t="s">
        <v>1829</v>
      </c>
      <c r="H279" s="18" t="s">
        <v>15</v>
      </c>
      <c r="I279" s="21" t="s">
        <v>2105</v>
      </c>
      <c r="J279" s="15" t="s">
        <v>15</v>
      </c>
      <c r="K279" s="21" t="s">
        <v>22</v>
      </c>
      <c r="L279" s="40" t="str">
        <f>IF(Table2[[#This Row],[CF_superclass_score]]&gt;0.45,Table2[[#This Row],[CF_superclass]],"NA")</f>
        <v>Lipids and lipid-like molecules</v>
      </c>
      <c r="M279" s="16" t="str">
        <f>IF(Table2[[#This Row],[GNPS (NAP) Superclass (&gt;0.45)]]="NA",Table2[[#This Row],[Superclass]],Table2[[#This Row],[GNPS (NAP) Superclass (&gt;0.45)]])</f>
        <v>Lipids and lipid-like molecules</v>
      </c>
      <c r="N279">
        <v>4</v>
      </c>
      <c r="O279">
        <v>273</v>
      </c>
      <c r="P279" t="s">
        <v>5</v>
      </c>
      <c r="Q279" s="2">
        <v>1</v>
      </c>
      <c r="R279" t="s">
        <v>15</v>
      </c>
      <c r="S279" s="2">
        <v>0.75</v>
      </c>
      <c r="T279" t="s">
        <v>22</v>
      </c>
      <c r="U279" s="2">
        <v>0.60714285714285698</v>
      </c>
      <c r="V279" t="s">
        <v>31</v>
      </c>
      <c r="W279" s="2">
        <v>0.53571428571428503</v>
      </c>
      <c r="X279" t="s">
        <v>31</v>
      </c>
      <c r="Y279" s="5" t="s">
        <v>1919</v>
      </c>
      <c r="Z279" s="5" t="s">
        <v>1845</v>
      </c>
      <c r="AA279" s="5" t="s">
        <v>1866</v>
      </c>
      <c r="AB279" s="5"/>
      <c r="AC279" s="5"/>
      <c r="AD279" s="5" t="s">
        <v>1866</v>
      </c>
      <c r="AE279" s="5" t="s">
        <v>15</v>
      </c>
    </row>
    <row r="280" spans="1:31" x14ac:dyDescent="0.2">
      <c r="A280" s="1">
        <v>137878</v>
      </c>
      <c r="B280">
        <v>519.37201000000005</v>
      </c>
      <c r="C280">
        <v>938.01812700000005</v>
      </c>
      <c r="D280" s="18" t="s">
        <v>1828</v>
      </c>
      <c r="E280" s="13" t="s">
        <v>1829</v>
      </c>
      <c r="F280" s="13" t="s">
        <v>1829</v>
      </c>
      <c r="G280" s="16" t="s">
        <v>1828</v>
      </c>
      <c r="H280" s="18" t="s">
        <v>2105</v>
      </c>
      <c r="I280" s="21" t="s">
        <v>2105</v>
      </c>
      <c r="J280" s="15" t="s">
        <v>2105</v>
      </c>
      <c r="K280" s="21" t="s">
        <v>22</v>
      </c>
      <c r="L280" s="40" t="str">
        <f>IF(Table2[[#This Row],[CF_superclass_score]]&gt;0.45,Table2[[#This Row],[CF_superclass]],"NA")</f>
        <v>Lipids and lipid-like molecules</v>
      </c>
      <c r="M280" s="16" t="str">
        <f>IF(Table2[[#This Row],[GNPS (NAP) Superclass (&gt;0.45)]]="NA",Table2[[#This Row],[Superclass]],Table2[[#This Row],[GNPS (NAP) Superclass (&gt;0.45)]])</f>
        <v>Lipids and lipid-like molecules</v>
      </c>
      <c r="N280">
        <v>6</v>
      </c>
      <c r="O280">
        <v>273</v>
      </c>
      <c r="P280" t="s">
        <v>5</v>
      </c>
      <c r="Q280" s="2">
        <v>1</v>
      </c>
      <c r="R280" t="s">
        <v>15</v>
      </c>
      <c r="S280" s="2">
        <v>0.75</v>
      </c>
      <c r="T280" t="s">
        <v>22</v>
      </c>
      <c r="U280" s="2">
        <v>0.60714285714285698</v>
      </c>
      <c r="V280" t="s">
        <v>31</v>
      </c>
      <c r="W280" s="2">
        <v>0.53571428571428503</v>
      </c>
      <c r="X280" t="s">
        <v>31</v>
      </c>
      <c r="Y280" s="5" t="s">
        <v>2046</v>
      </c>
      <c r="Z280" s="5" t="s">
        <v>1845</v>
      </c>
      <c r="AA280" s="5" t="s">
        <v>2047</v>
      </c>
      <c r="AB280" s="5" t="s">
        <v>1860</v>
      </c>
      <c r="AC280" s="5" t="s">
        <v>32</v>
      </c>
      <c r="AD280" s="5" t="s">
        <v>26</v>
      </c>
      <c r="AE280" s="5" t="s">
        <v>18</v>
      </c>
    </row>
    <row r="281" spans="1:31" x14ac:dyDescent="0.2">
      <c r="A281" s="1">
        <v>79907</v>
      </c>
      <c r="B281">
        <v>291.18301000000002</v>
      </c>
      <c r="C281">
        <v>937.61840800000004</v>
      </c>
      <c r="D281" s="18" t="s">
        <v>1828</v>
      </c>
      <c r="E281" s="13" t="s">
        <v>1829</v>
      </c>
      <c r="F281" s="13" t="s">
        <v>1829</v>
      </c>
      <c r="G281" s="16" t="s">
        <v>1828</v>
      </c>
      <c r="H281" s="18" t="s">
        <v>2105</v>
      </c>
      <c r="I281" s="21" t="s">
        <v>2105</v>
      </c>
      <c r="J281" s="16" t="s">
        <v>2105</v>
      </c>
      <c r="K281" s="21" t="str">
        <f>IF(Table2[[#This Row],[Lowest in silico match]]="NA",Table2[[#This Row],[Most specific Class (above 0.5 Score)]],Table2[[#This Row],[Lowest in silico match]])</f>
        <v>Lipids and lipid-like molecules</v>
      </c>
      <c r="L281" s="40" t="str">
        <f>IF(Table2[[#This Row],[CF_superclass_score]]&gt;0.45,Table2[[#This Row],[CF_superclass]],"NA")</f>
        <v>Lipids and lipid-like molecules</v>
      </c>
      <c r="M281" s="16" t="str">
        <f>IF(Table2[[#This Row],[GNPS (NAP) Superclass (&gt;0.45)]]="NA",Table2[[#This Row],[Superclass]],Table2[[#This Row],[GNPS (NAP) Superclass (&gt;0.45)]])</f>
        <v>Lipids and lipid-like molecules</v>
      </c>
      <c r="N281">
        <v>73</v>
      </c>
      <c r="O281">
        <v>292</v>
      </c>
      <c r="P281" t="s">
        <v>5</v>
      </c>
      <c r="Q281" s="2">
        <v>1</v>
      </c>
      <c r="R281" t="s">
        <v>15</v>
      </c>
      <c r="S281" s="2">
        <v>0.53792897043790799</v>
      </c>
      <c r="T281" t="s">
        <v>22</v>
      </c>
      <c r="U281" s="2">
        <v>0.24215180576268699</v>
      </c>
      <c r="W281" s="2">
        <v>0.15528417898507199</v>
      </c>
      <c r="X281" t="str">
        <f>IF(Table2[[#This Row],[CF_class_score]]&gt;0.5,Table2[[#This Row],[CF_class]],Table2[[#This Row],[CF_superclass]])</f>
        <v>Lipids and lipid-like molecules</v>
      </c>
      <c r="Y281" s="5" t="s">
        <v>2081</v>
      </c>
      <c r="Z281" s="5" t="s">
        <v>1845</v>
      </c>
      <c r="AA281" s="5" t="s">
        <v>1902</v>
      </c>
      <c r="AB281" s="5"/>
      <c r="AC281" s="5" t="s">
        <v>1902</v>
      </c>
      <c r="AD281" s="5" t="s">
        <v>1903</v>
      </c>
      <c r="AE281" s="5" t="s">
        <v>1878</v>
      </c>
    </row>
    <row r="282" spans="1:31" x14ac:dyDescent="0.2">
      <c r="A282" s="1">
        <v>82828</v>
      </c>
      <c r="B282">
        <v>299.19699000000003</v>
      </c>
      <c r="C282">
        <v>1024.918091</v>
      </c>
      <c r="D282" s="18" t="s">
        <v>1828</v>
      </c>
      <c r="E282" s="13" t="s">
        <v>1829</v>
      </c>
      <c r="F282" s="13" t="s">
        <v>1829</v>
      </c>
      <c r="G282" s="16" t="s">
        <v>1828</v>
      </c>
      <c r="H282" s="18" t="s">
        <v>2105</v>
      </c>
      <c r="I282" s="21" t="s">
        <v>2105</v>
      </c>
      <c r="J282" s="16" t="s">
        <v>2105</v>
      </c>
      <c r="K282" s="21" t="str">
        <f>IF(Table2[[#This Row],[Lowest in silico match]]="NA",Table2[[#This Row],[Most specific Class (above 0.5 Score)]],Table2[[#This Row],[Lowest in silico match]])</f>
        <v>Lipids and lipid-like molecules</v>
      </c>
      <c r="L282" s="40" t="str">
        <f>IF(Table2[[#This Row],[CF_superclass_score]]&gt;0.45,Table2[[#This Row],[CF_superclass]],"NA")</f>
        <v>Lipids and lipid-like molecules</v>
      </c>
      <c r="M282" s="16" t="str">
        <f>IF(Table2[[#This Row],[GNPS (NAP) Superclass (&gt;0.45)]]="NA",Table2[[#This Row],[Superclass]],Table2[[#This Row],[GNPS (NAP) Superclass (&gt;0.45)]])</f>
        <v>Lipids and lipid-like molecules</v>
      </c>
      <c r="N282">
        <v>56</v>
      </c>
      <c r="O282">
        <v>292</v>
      </c>
      <c r="P282" t="s">
        <v>5</v>
      </c>
      <c r="Q282" s="2">
        <v>1</v>
      </c>
      <c r="R282" t="s">
        <v>15</v>
      </c>
      <c r="S282" s="2">
        <v>0.53792897043790799</v>
      </c>
      <c r="T282" t="s">
        <v>22</v>
      </c>
      <c r="U282" s="2">
        <v>0.24215180576268699</v>
      </c>
      <c r="W282" s="2">
        <v>0.15528417898507199</v>
      </c>
      <c r="X282" t="str">
        <f>IF(Table2[[#This Row],[CF_class_score]]&gt;0.5,Table2[[#This Row],[CF_class]],Table2[[#This Row],[CF_superclass]])</f>
        <v>Lipids and lipid-like molecules</v>
      </c>
      <c r="Y282" s="5" t="s">
        <v>2079</v>
      </c>
      <c r="Z282" s="5" t="s">
        <v>1845</v>
      </c>
      <c r="AA282" s="5" t="s">
        <v>1986</v>
      </c>
      <c r="AB282" s="5"/>
      <c r="AC282" s="5"/>
      <c r="AD282" s="5" t="s">
        <v>1986</v>
      </c>
      <c r="AE282" s="5" t="s">
        <v>18</v>
      </c>
    </row>
    <row r="283" spans="1:31" x14ac:dyDescent="0.2">
      <c r="A283" s="1">
        <v>85845</v>
      </c>
      <c r="B283">
        <v>309.20499000000001</v>
      </c>
      <c r="C283">
        <v>900.54656999999997</v>
      </c>
      <c r="D283" s="18" t="s">
        <v>1828</v>
      </c>
      <c r="E283" s="13" t="s">
        <v>1829</v>
      </c>
      <c r="F283" s="13" t="s">
        <v>1829</v>
      </c>
      <c r="G283" s="16" t="s">
        <v>1829</v>
      </c>
      <c r="H283" s="18" t="s">
        <v>15</v>
      </c>
      <c r="I283" s="21" t="s">
        <v>2105</v>
      </c>
      <c r="J283" s="15" t="s">
        <v>15</v>
      </c>
      <c r="K283" s="21" t="str">
        <f>IF(Table2[[#This Row],[Lowest in silico match]]="NA",Table2[[#This Row],[Most specific Class (above 0.5 Score)]],Table2[[#This Row],[Lowest in silico match]])</f>
        <v>Lipids and lipid-like molecules</v>
      </c>
      <c r="L283" s="40" t="str">
        <f>IF(Table2[[#This Row],[CF_superclass_score]]&gt;0.45,Table2[[#This Row],[CF_superclass]],"NA")</f>
        <v>Lipids and lipid-like molecules</v>
      </c>
      <c r="M283" s="16" t="str">
        <f>IF(Table2[[#This Row],[GNPS (NAP) Superclass (&gt;0.45)]]="NA",Table2[[#This Row],[Superclass]],Table2[[#This Row],[GNPS (NAP) Superclass (&gt;0.45)]])</f>
        <v>Lipids and lipid-like molecules</v>
      </c>
      <c r="N283">
        <v>32</v>
      </c>
      <c r="O283">
        <v>292</v>
      </c>
      <c r="P283" t="s">
        <v>5</v>
      </c>
      <c r="Q283" s="2">
        <v>1</v>
      </c>
      <c r="R283" t="s">
        <v>15</v>
      </c>
      <c r="S283" s="2">
        <v>0.53792897043790799</v>
      </c>
      <c r="T283" t="s">
        <v>22</v>
      </c>
      <c r="U283" s="2">
        <v>0.24215180576268699</v>
      </c>
      <c r="W283" s="2">
        <v>0.15528417898507199</v>
      </c>
      <c r="X283" t="str">
        <f>IF(Table2[[#This Row],[CF_class_score]]&gt;0.5,Table2[[#This Row],[CF_class]],Table2[[#This Row],[CF_superclass]])</f>
        <v>Lipids and lipid-like molecules</v>
      </c>
      <c r="Y283" s="5" t="s">
        <v>1958</v>
      </c>
      <c r="Z283" s="5" t="s">
        <v>1845</v>
      </c>
      <c r="AA283" s="5" t="s">
        <v>1959</v>
      </c>
      <c r="AB283" s="5" t="s">
        <v>1959</v>
      </c>
      <c r="AC283" s="5" t="s">
        <v>1960</v>
      </c>
      <c r="AD283" s="5" t="s">
        <v>21</v>
      </c>
      <c r="AE283" s="5" t="s">
        <v>15</v>
      </c>
    </row>
    <row r="284" spans="1:31" x14ac:dyDescent="0.2">
      <c r="A284" s="1">
        <v>85884</v>
      </c>
      <c r="B284">
        <v>309.20598999999999</v>
      </c>
      <c r="C284">
        <v>933.37438999999995</v>
      </c>
      <c r="D284" s="18" t="s">
        <v>1828</v>
      </c>
      <c r="E284" s="13" t="s">
        <v>1829</v>
      </c>
      <c r="F284" s="13" t="s">
        <v>1829</v>
      </c>
      <c r="G284" s="16" t="s">
        <v>1829</v>
      </c>
      <c r="H284" s="18" t="s">
        <v>15</v>
      </c>
      <c r="I284" s="21" t="s">
        <v>2105</v>
      </c>
      <c r="J284" s="15" t="s">
        <v>15</v>
      </c>
      <c r="K284" s="21" t="str">
        <f>IF(Table2[[#This Row],[Lowest in silico match]]="NA",Table2[[#This Row],[Most specific Class (above 0.5 Score)]],Table2[[#This Row],[Lowest in silico match]])</f>
        <v>Lipids and lipid-like molecules</v>
      </c>
      <c r="L284" s="40" t="str">
        <f>IF(Table2[[#This Row],[CF_superclass_score]]&gt;0.45,Table2[[#This Row],[CF_superclass]],"NA")</f>
        <v>Lipids and lipid-like molecules</v>
      </c>
      <c r="M284" s="16" t="str">
        <f>IF(Table2[[#This Row],[GNPS (NAP) Superclass (&gt;0.45)]]="NA",Table2[[#This Row],[Superclass]],Table2[[#This Row],[GNPS (NAP) Superclass (&gt;0.45)]])</f>
        <v>Lipids and lipid-like molecules</v>
      </c>
      <c r="N284">
        <v>53</v>
      </c>
      <c r="O284">
        <v>292</v>
      </c>
      <c r="P284" t="s">
        <v>5</v>
      </c>
      <c r="Q284" s="2">
        <v>1</v>
      </c>
      <c r="R284" t="s">
        <v>15</v>
      </c>
      <c r="S284" s="2">
        <v>0.53792897043790799</v>
      </c>
      <c r="T284" t="s">
        <v>22</v>
      </c>
      <c r="U284" s="2">
        <v>0.24215180576268699</v>
      </c>
      <c r="W284" s="2">
        <v>0.15528417898507199</v>
      </c>
      <c r="X284" t="str">
        <f>IF(Table2[[#This Row],[CF_class_score]]&gt;0.5,Table2[[#This Row],[CF_class]],Table2[[#This Row],[CF_superclass]])</f>
        <v>Lipids and lipid-like molecules</v>
      </c>
      <c r="Y284" s="5" t="s">
        <v>1958</v>
      </c>
      <c r="Z284" s="5" t="s">
        <v>1845</v>
      </c>
      <c r="AA284" s="5" t="s">
        <v>1959</v>
      </c>
      <c r="AB284" s="5" t="s">
        <v>1959</v>
      </c>
      <c r="AC284" s="5" t="s">
        <v>1960</v>
      </c>
      <c r="AD284" s="5" t="s">
        <v>21</v>
      </c>
      <c r="AE284" s="5" t="s">
        <v>15</v>
      </c>
    </row>
    <row r="285" spans="1:31" x14ac:dyDescent="0.2">
      <c r="A285" s="1">
        <v>86903</v>
      </c>
      <c r="B285">
        <v>313.23000999999999</v>
      </c>
      <c r="C285">
        <v>1078.889038</v>
      </c>
      <c r="D285" s="18" t="s">
        <v>1828</v>
      </c>
      <c r="E285" s="13" t="s">
        <v>1829</v>
      </c>
      <c r="F285" s="13" t="s">
        <v>1829</v>
      </c>
      <c r="G285" s="16" t="s">
        <v>1828</v>
      </c>
      <c r="H285" s="18" t="s">
        <v>2105</v>
      </c>
      <c r="I285" s="21" t="s">
        <v>2105</v>
      </c>
      <c r="J285" s="15" t="s">
        <v>2105</v>
      </c>
      <c r="K285" s="21" t="str">
        <f>IF(Table2[[#This Row],[Lowest in silico match]]="NA",Table2[[#This Row],[Most specific Class (above 0.5 Score)]],Table2[[#This Row],[Lowest in silico match]])</f>
        <v>Lipids and lipid-like molecules</v>
      </c>
      <c r="L285" s="40" t="str">
        <f>IF(Table2[[#This Row],[CF_superclass_score]]&gt;0.45,Table2[[#This Row],[CF_superclass]],"NA")</f>
        <v>Lipids and lipid-like molecules</v>
      </c>
      <c r="M285" s="16" t="str">
        <f>IF(Table2[[#This Row],[GNPS (NAP) Superclass (&gt;0.45)]]="NA",Table2[[#This Row],[Superclass]],Table2[[#This Row],[GNPS (NAP) Superclass (&gt;0.45)]])</f>
        <v>Lipids and lipid-like molecules</v>
      </c>
      <c r="N285">
        <v>11</v>
      </c>
      <c r="O285">
        <v>292</v>
      </c>
      <c r="P285" t="s">
        <v>5</v>
      </c>
      <c r="Q285" s="2">
        <v>1</v>
      </c>
      <c r="R285" t="s">
        <v>15</v>
      </c>
      <c r="S285" s="2">
        <v>0.53792897043790799</v>
      </c>
      <c r="T285" t="s">
        <v>22</v>
      </c>
      <c r="U285" s="2">
        <v>0.24215180576268699</v>
      </c>
      <c r="W285" s="2">
        <v>0.15528417898507199</v>
      </c>
      <c r="X285" t="str">
        <f>IF(Table2[[#This Row],[CF_class_score]]&gt;0.5,Table2[[#This Row],[CF_class]],Table2[[#This Row],[CF_superclass]])</f>
        <v>Lipids and lipid-like molecules</v>
      </c>
      <c r="Y285" s="5" t="s">
        <v>2025</v>
      </c>
      <c r="Z285" s="5" t="s">
        <v>1845</v>
      </c>
      <c r="AA285" s="5" t="s">
        <v>1915</v>
      </c>
      <c r="AB285" s="5" t="s">
        <v>1915</v>
      </c>
      <c r="AC285" s="5" t="s">
        <v>1856</v>
      </c>
      <c r="AD285" s="5" t="s">
        <v>26</v>
      </c>
      <c r="AE285" s="5" t="s">
        <v>18</v>
      </c>
    </row>
    <row r="286" spans="1:31" x14ac:dyDescent="0.2">
      <c r="A286" s="1">
        <v>87577</v>
      </c>
      <c r="B286">
        <v>317.20299999999997</v>
      </c>
      <c r="C286">
        <v>921.56860400000005</v>
      </c>
      <c r="D286" s="18" t="s">
        <v>1828</v>
      </c>
      <c r="E286" s="13" t="s">
        <v>1829</v>
      </c>
      <c r="F286" s="13" t="s">
        <v>1829</v>
      </c>
      <c r="G286" s="16" t="s">
        <v>1829</v>
      </c>
      <c r="H286" s="18" t="s">
        <v>15</v>
      </c>
      <c r="I286" s="21" t="s">
        <v>2105</v>
      </c>
      <c r="J286" s="16" t="s">
        <v>15</v>
      </c>
      <c r="K286" s="21" t="str">
        <f>IF(Table2[[#This Row],[Lowest in silico match]]="NA",Table2[[#This Row],[Most specific Class (above 0.5 Score)]],Table2[[#This Row],[Lowest in silico match]])</f>
        <v>Lipids and lipid-like molecules</v>
      </c>
      <c r="L286" s="40" t="str">
        <f>IF(Table2[[#This Row],[CF_superclass_score]]&gt;0.45,Table2[[#This Row],[CF_superclass]],"NA")</f>
        <v>Lipids and lipid-like molecules</v>
      </c>
      <c r="M286" s="16" t="str">
        <f>IF(Table2[[#This Row],[GNPS (NAP) Superclass (&gt;0.45)]]="NA",Table2[[#This Row],[Superclass]],Table2[[#This Row],[GNPS (NAP) Superclass (&gt;0.45)]])</f>
        <v>Lipids and lipid-like molecules</v>
      </c>
      <c r="N286">
        <v>75</v>
      </c>
      <c r="O286">
        <v>292</v>
      </c>
      <c r="P286" t="s">
        <v>5</v>
      </c>
      <c r="Q286" s="2">
        <v>1</v>
      </c>
      <c r="R286" t="s">
        <v>15</v>
      </c>
      <c r="S286" s="2">
        <v>0.53792897043790799</v>
      </c>
      <c r="T286" t="s">
        <v>22</v>
      </c>
      <c r="U286" s="2">
        <v>0.24215180576268699</v>
      </c>
      <c r="W286" s="2">
        <v>0.15528417898507199</v>
      </c>
      <c r="X286" t="str">
        <f>IF(Table2[[#This Row],[CF_class_score]]&gt;0.5,Table2[[#This Row],[CF_class]],Table2[[#This Row],[CF_superclass]])</f>
        <v>Lipids and lipid-like molecules</v>
      </c>
      <c r="Y286" s="5" t="s">
        <v>2078</v>
      </c>
      <c r="Z286" s="5" t="s">
        <v>1845</v>
      </c>
      <c r="AA286" s="5" t="s">
        <v>15</v>
      </c>
      <c r="AB286" s="5"/>
      <c r="AC286" s="5"/>
      <c r="AD286" s="5"/>
      <c r="AE286" s="5" t="s">
        <v>15</v>
      </c>
    </row>
    <row r="287" spans="1:31" x14ac:dyDescent="0.2">
      <c r="A287" s="1">
        <v>87626</v>
      </c>
      <c r="B287">
        <v>317.21100000000001</v>
      </c>
      <c r="C287">
        <v>940.38055399999996</v>
      </c>
      <c r="D287" s="18" t="s">
        <v>1828</v>
      </c>
      <c r="E287" s="13" t="s">
        <v>1829</v>
      </c>
      <c r="F287" s="13" t="s">
        <v>1829</v>
      </c>
      <c r="G287" s="16" t="s">
        <v>1829</v>
      </c>
      <c r="H287" s="18" t="s">
        <v>15</v>
      </c>
      <c r="I287" s="21" t="s">
        <v>22</v>
      </c>
      <c r="J287" s="16" t="s">
        <v>39</v>
      </c>
      <c r="K287" s="21" t="s">
        <v>15</v>
      </c>
      <c r="L287" s="40" t="str">
        <f>IF(Table2[[#This Row],[CF_superclass_score]]&gt;0.45,Table2[[#This Row],[CF_superclass]],"NA")</f>
        <v>Lipids and lipid-like molecules</v>
      </c>
      <c r="M287" s="16" t="str">
        <f>IF(Table2[[#This Row],[GNPS (NAP) Superclass (&gt;0.45)]]="NA",Table2[[#This Row],[Superclass]],Table2[[#This Row],[GNPS (NAP) Superclass (&gt;0.45)]])</f>
        <v>Lipids and lipid-like molecules</v>
      </c>
      <c r="N287">
        <v>4</v>
      </c>
      <c r="O287">
        <v>292</v>
      </c>
      <c r="P287" t="s">
        <v>5</v>
      </c>
      <c r="Q287" s="2">
        <v>1</v>
      </c>
      <c r="R287" t="s">
        <v>15</v>
      </c>
      <c r="S287" s="2">
        <v>0.53792897043790799</v>
      </c>
      <c r="T287" t="s">
        <v>22</v>
      </c>
      <c r="U287" s="2">
        <v>0.24215180576268699</v>
      </c>
      <c r="W287" s="2">
        <v>0.15528417898507199</v>
      </c>
      <c r="X287" t="str">
        <f>IF(Table2[[#This Row],[CF_class_score]]&gt;0.5,Table2[[#This Row],[CF_class]],Table2[[#This Row],[CF_superclass]])</f>
        <v>Lipids and lipid-like molecules</v>
      </c>
      <c r="Y287" s="5" t="s">
        <v>1848</v>
      </c>
      <c r="Z287" s="5" t="s">
        <v>1845</v>
      </c>
      <c r="AA287" s="5" t="s">
        <v>39</v>
      </c>
      <c r="AB287" s="5"/>
      <c r="AC287" s="5" t="s">
        <v>39</v>
      </c>
      <c r="AD287" s="5" t="s">
        <v>22</v>
      </c>
      <c r="AE287" s="5" t="s">
        <v>15</v>
      </c>
    </row>
    <row r="288" spans="1:31" x14ac:dyDescent="0.2">
      <c r="A288" s="1">
        <v>87631</v>
      </c>
      <c r="B288">
        <v>317.23700000000002</v>
      </c>
      <c r="C288">
        <v>980.818848</v>
      </c>
      <c r="D288" s="18" t="s">
        <v>1828</v>
      </c>
      <c r="E288" s="13" t="s">
        <v>1829</v>
      </c>
      <c r="F288" s="13" t="s">
        <v>1829</v>
      </c>
      <c r="G288" s="16" t="s">
        <v>1828</v>
      </c>
      <c r="H288" s="18" t="s">
        <v>2105</v>
      </c>
      <c r="I288" s="21" t="s">
        <v>2105</v>
      </c>
      <c r="J288" s="15" t="s">
        <v>2105</v>
      </c>
      <c r="K288" s="21" t="str">
        <f>IF(Table2[[#This Row],[Lowest in silico match]]="NA",Table2[[#This Row],[Most specific Class (above 0.5 Score)]],Table2[[#This Row],[Lowest in silico match]])</f>
        <v>Lipids and lipid-like molecules</v>
      </c>
      <c r="L288" s="40" t="str">
        <f>IF(Table2[[#This Row],[CF_superclass_score]]&gt;0.45,Table2[[#This Row],[CF_superclass]],"NA")</f>
        <v>Lipids and lipid-like molecules</v>
      </c>
      <c r="M288" s="16" t="str">
        <f>IF(Table2[[#This Row],[GNPS (NAP) Superclass (&gt;0.45)]]="NA",Table2[[#This Row],[Superclass]],Table2[[#This Row],[GNPS (NAP) Superclass (&gt;0.45)]])</f>
        <v>Lipids and lipid-like molecules</v>
      </c>
      <c r="N288">
        <v>2</v>
      </c>
      <c r="O288">
        <v>292</v>
      </c>
      <c r="P288" t="s">
        <v>5</v>
      </c>
      <c r="Q288" s="2">
        <v>1</v>
      </c>
      <c r="R288" t="s">
        <v>15</v>
      </c>
      <c r="S288" s="2">
        <v>0.53792897043790799</v>
      </c>
      <c r="T288" t="s">
        <v>22</v>
      </c>
      <c r="U288" s="2">
        <v>0.24215180576268699</v>
      </c>
      <c r="W288" s="2">
        <v>0.15528417898507199</v>
      </c>
      <c r="X288" t="str">
        <f>IF(Table2[[#This Row],[CF_class_score]]&gt;0.5,Table2[[#This Row],[CF_class]],Table2[[#This Row],[CF_superclass]])</f>
        <v>Lipids and lipid-like molecules</v>
      </c>
      <c r="Y288" s="5" t="s">
        <v>2089</v>
      </c>
      <c r="Z288" s="5" t="s">
        <v>1845</v>
      </c>
      <c r="AA288" s="5" t="s">
        <v>1860</v>
      </c>
      <c r="AB288" s="5" t="s">
        <v>1860</v>
      </c>
      <c r="AC288" s="5" t="s">
        <v>32</v>
      </c>
      <c r="AD288" s="5" t="s">
        <v>26</v>
      </c>
      <c r="AE288" s="5" t="s">
        <v>18</v>
      </c>
    </row>
    <row r="289" spans="1:31" x14ac:dyDescent="0.2">
      <c r="A289" s="1">
        <v>87644</v>
      </c>
      <c r="B289">
        <v>317.21100000000001</v>
      </c>
      <c r="C289">
        <v>962.815247</v>
      </c>
      <c r="D289" s="18" t="s">
        <v>1828</v>
      </c>
      <c r="E289" s="13" t="s">
        <v>1829</v>
      </c>
      <c r="F289" s="13" t="s">
        <v>1829</v>
      </c>
      <c r="G289" s="16" t="s">
        <v>1829</v>
      </c>
      <c r="H289" s="18" t="s">
        <v>15</v>
      </c>
      <c r="I289" s="21" t="s">
        <v>22</v>
      </c>
      <c r="J289" s="16" t="s">
        <v>39</v>
      </c>
      <c r="K289" s="21" t="s">
        <v>15</v>
      </c>
      <c r="L289" s="40" t="str">
        <f>IF(Table2[[#This Row],[CF_superclass_score]]&gt;0.45,Table2[[#This Row],[CF_superclass]],"NA")</f>
        <v>Lipids and lipid-like molecules</v>
      </c>
      <c r="M289" s="16" t="str">
        <f>IF(Table2[[#This Row],[GNPS (NAP) Superclass (&gt;0.45)]]="NA",Table2[[#This Row],[Superclass]],Table2[[#This Row],[GNPS (NAP) Superclass (&gt;0.45)]])</f>
        <v>Lipids and lipid-like molecules</v>
      </c>
      <c r="N289">
        <v>2</v>
      </c>
      <c r="O289">
        <v>292</v>
      </c>
      <c r="P289" t="s">
        <v>5</v>
      </c>
      <c r="Q289" s="2">
        <v>1</v>
      </c>
      <c r="R289" t="s">
        <v>15</v>
      </c>
      <c r="S289" s="2">
        <v>0.53792897043790799</v>
      </c>
      <c r="T289" t="s">
        <v>22</v>
      </c>
      <c r="U289" s="2">
        <v>0.24215180576268699</v>
      </c>
      <c r="W289" s="2">
        <v>0.15528417898507199</v>
      </c>
      <c r="X289" t="str">
        <f>IF(Table2[[#This Row],[CF_class_score]]&gt;0.5,Table2[[#This Row],[CF_class]],Table2[[#This Row],[CF_superclass]])</f>
        <v>Lipids and lipid-like molecules</v>
      </c>
      <c r="Y289" s="5" t="s">
        <v>1848</v>
      </c>
      <c r="Z289" s="5" t="s">
        <v>1845</v>
      </c>
      <c r="AA289" s="5" t="s">
        <v>39</v>
      </c>
      <c r="AB289" s="5"/>
      <c r="AC289" s="5" t="s">
        <v>39</v>
      </c>
      <c r="AD289" s="5" t="s">
        <v>22</v>
      </c>
      <c r="AE289" s="5" t="s">
        <v>15</v>
      </c>
    </row>
    <row r="290" spans="1:31" x14ac:dyDescent="0.2">
      <c r="A290" s="1">
        <v>87649</v>
      </c>
      <c r="B290">
        <v>317.23199</v>
      </c>
      <c r="C290">
        <v>947.93841599999996</v>
      </c>
      <c r="D290" s="18" t="s">
        <v>1828</v>
      </c>
      <c r="E290" s="13" t="s">
        <v>1829</v>
      </c>
      <c r="F290" s="13" t="s">
        <v>1829</v>
      </c>
      <c r="G290" s="16" t="s">
        <v>1829</v>
      </c>
      <c r="H290" s="18" t="s">
        <v>15</v>
      </c>
      <c r="I290" s="21" t="s">
        <v>2105</v>
      </c>
      <c r="J290" s="15" t="s">
        <v>15</v>
      </c>
      <c r="K290" s="21" t="str">
        <f>IF(Table2[[#This Row],[Lowest in silico match]]="NA",Table2[[#This Row],[Most specific Class (above 0.5 Score)]],Table2[[#This Row],[Lowest in silico match]])</f>
        <v>Lipids and lipid-like molecules</v>
      </c>
      <c r="L290" s="40" t="str">
        <f>IF(Table2[[#This Row],[CF_superclass_score]]&gt;0.45,Table2[[#This Row],[CF_superclass]],"NA")</f>
        <v>Lipids and lipid-like molecules</v>
      </c>
      <c r="M290" s="16" t="str">
        <f>IF(Table2[[#This Row],[GNPS (NAP) Superclass (&gt;0.45)]]="NA",Table2[[#This Row],[Superclass]],Table2[[#This Row],[GNPS (NAP) Superclass (&gt;0.45)]])</f>
        <v>Lipids and lipid-like molecules</v>
      </c>
      <c r="N290">
        <v>2</v>
      </c>
      <c r="O290">
        <v>292</v>
      </c>
      <c r="P290" t="s">
        <v>5</v>
      </c>
      <c r="Q290" s="2">
        <v>1</v>
      </c>
      <c r="R290" t="s">
        <v>15</v>
      </c>
      <c r="S290" s="2">
        <v>0.53792897043790799</v>
      </c>
      <c r="T290" t="s">
        <v>22</v>
      </c>
      <c r="U290" s="2">
        <v>0.24215180576268699</v>
      </c>
      <c r="W290" s="2">
        <v>0.15528417898507199</v>
      </c>
      <c r="X290" t="str">
        <f>IF(Table2[[#This Row],[CF_class_score]]&gt;0.5,Table2[[#This Row],[CF_class]],Table2[[#This Row],[CF_superclass]])</f>
        <v>Lipids and lipid-like molecules</v>
      </c>
      <c r="Y290" s="5" t="s">
        <v>2012</v>
      </c>
      <c r="Z290" s="5" t="s">
        <v>1845</v>
      </c>
      <c r="AA290" s="5" t="s">
        <v>21</v>
      </c>
      <c r="AB290" s="5"/>
      <c r="AC290" s="5"/>
      <c r="AD290" s="5" t="s">
        <v>21</v>
      </c>
      <c r="AE290" s="5" t="s">
        <v>15</v>
      </c>
    </row>
    <row r="291" spans="1:31" x14ac:dyDescent="0.2">
      <c r="A291" s="1">
        <v>87862</v>
      </c>
      <c r="B291">
        <v>318.20499000000001</v>
      </c>
      <c r="C291">
        <v>985.87408400000004</v>
      </c>
      <c r="D291" s="18" t="s">
        <v>1828</v>
      </c>
      <c r="E291" s="13" t="s">
        <v>1829</v>
      </c>
      <c r="F291" s="13" t="s">
        <v>1829</v>
      </c>
      <c r="G291" s="16" t="s">
        <v>1828</v>
      </c>
      <c r="H291" s="18" t="s">
        <v>2105</v>
      </c>
      <c r="I291" s="21" t="s">
        <v>2105</v>
      </c>
      <c r="J291" s="15" t="s">
        <v>2105</v>
      </c>
      <c r="K291" s="21" t="str">
        <f>IF(Table2[[#This Row],[Lowest in silico match]]="NA",Table2[[#This Row],[Most specific Class (above 0.5 Score)]],Table2[[#This Row],[Lowest in silico match]])</f>
        <v>Lipids and lipid-like molecules</v>
      </c>
      <c r="L291" s="40" t="str">
        <f>IF(Table2[[#This Row],[CF_superclass_score]]&gt;0.45,Table2[[#This Row],[CF_superclass]],"NA")</f>
        <v>Lipids and lipid-like molecules</v>
      </c>
      <c r="M291" s="16" t="str">
        <f>IF(Table2[[#This Row],[GNPS (NAP) Superclass (&gt;0.45)]]="NA",Table2[[#This Row],[Superclass]],Table2[[#This Row],[GNPS (NAP) Superclass (&gt;0.45)]])</f>
        <v>Lipids and lipid-like molecules</v>
      </c>
      <c r="N291">
        <v>17</v>
      </c>
      <c r="O291">
        <v>292</v>
      </c>
      <c r="P291" t="s">
        <v>5</v>
      </c>
      <c r="Q291" s="2">
        <v>1</v>
      </c>
      <c r="R291" t="s">
        <v>15</v>
      </c>
      <c r="S291" s="2">
        <v>0.53792897043790799</v>
      </c>
      <c r="T291" t="s">
        <v>22</v>
      </c>
      <c r="U291" s="2">
        <v>0.24215180576268699</v>
      </c>
      <c r="W291" s="2">
        <v>0.15528417898507199</v>
      </c>
      <c r="X291" t="str">
        <f>IF(Table2[[#This Row],[CF_class_score]]&gt;0.5,Table2[[#This Row],[CF_class]],Table2[[#This Row],[CF_superclass]])</f>
        <v>Lipids and lipid-like molecules</v>
      </c>
      <c r="Y291" s="5" t="s">
        <v>2020</v>
      </c>
      <c r="Z291" s="5" t="s">
        <v>1845</v>
      </c>
      <c r="AA291" s="5" t="s">
        <v>1860</v>
      </c>
      <c r="AB291" s="5" t="s">
        <v>1860</v>
      </c>
      <c r="AC291" s="5" t="s">
        <v>32</v>
      </c>
      <c r="AD291" s="5" t="s">
        <v>26</v>
      </c>
      <c r="AE291" s="5" t="s">
        <v>18</v>
      </c>
    </row>
    <row r="292" spans="1:31" x14ac:dyDescent="0.2">
      <c r="A292" s="1">
        <v>88043</v>
      </c>
      <c r="B292">
        <v>319.21301</v>
      </c>
      <c r="C292">
        <v>1092.3229980000001</v>
      </c>
      <c r="D292" s="18" t="s">
        <v>1828</v>
      </c>
      <c r="E292" s="13" t="s">
        <v>1829</v>
      </c>
      <c r="F292" s="13" t="s">
        <v>1829</v>
      </c>
      <c r="G292" s="16" t="s">
        <v>1828</v>
      </c>
      <c r="H292" s="18" t="s">
        <v>2105</v>
      </c>
      <c r="I292" s="21" t="s">
        <v>2105</v>
      </c>
      <c r="J292" s="15" t="s">
        <v>2105</v>
      </c>
      <c r="K292" s="21" t="str">
        <f>IF(Table2[[#This Row],[Lowest in silico match]]="NA",Table2[[#This Row],[Most specific Class (above 0.5 Score)]],Table2[[#This Row],[Lowest in silico match]])</f>
        <v>Lipids and lipid-like molecules</v>
      </c>
      <c r="L292" s="40" t="str">
        <f>IF(Table2[[#This Row],[CF_superclass_score]]&gt;0.45,Table2[[#This Row],[CF_superclass]],"NA")</f>
        <v>Lipids and lipid-like molecules</v>
      </c>
      <c r="M292" s="16" t="str">
        <f>IF(Table2[[#This Row],[GNPS (NAP) Superclass (&gt;0.45)]]="NA",Table2[[#This Row],[Superclass]],Table2[[#This Row],[GNPS (NAP) Superclass (&gt;0.45)]])</f>
        <v>Lipids and lipid-like molecules</v>
      </c>
      <c r="N292">
        <v>64</v>
      </c>
      <c r="O292">
        <v>292</v>
      </c>
      <c r="P292" t="s">
        <v>5</v>
      </c>
      <c r="Q292" s="2">
        <v>1</v>
      </c>
      <c r="R292" t="s">
        <v>15</v>
      </c>
      <c r="S292" s="2">
        <v>0.53792897043790799</v>
      </c>
      <c r="T292" t="s">
        <v>22</v>
      </c>
      <c r="U292" s="2">
        <v>0.24215180576268699</v>
      </c>
      <c r="W292" s="2">
        <v>0.15528417898507199</v>
      </c>
      <c r="X292" t="str">
        <f>IF(Table2[[#This Row],[CF_class_score]]&gt;0.5,Table2[[#This Row],[CF_class]],Table2[[#This Row],[CF_superclass]])</f>
        <v>Lipids and lipid-like molecules</v>
      </c>
      <c r="Y292" s="5" t="s">
        <v>1871</v>
      </c>
      <c r="Z292" s="5" t="s">
        <v>1845</v>
      </c>
      <c r="AA292" s="5" t="s">
        <v>1872</v>
      </c>
      <c r="AB292" s="5"/>
      <c r="AC292" s="5" t="s">
        <v>1872</v>
      </c>
      <c r="AD292" s="5" t="s">
        <v>1873</v>
      </c>
      <c r="AE292" s="5" t="s">
        <v>17</v>
      </c>
    </row>
    <row r="293" spans="1:31" x14ac:dyDescent="0.2">
      <c r="A293" s="1">
        <v>95126</v>
      </c>
      <c r="B293">
        <v>335.20699999999999</v>
      </c>
      <c r="C293">
        <v>999.46551499999998</v>
      </c>
      <c r="D293" s="18" t="s">
        <v>1828</v>
      </c>
      <c r="E293" s="13" t="s">
        <v>1829</v>
      </c>
      <c r="F293" s="13" t="s">
        <v>1829</v>
      </c>
      <c r="G293" s="16" t="s">
        <v>1828</v>
      </c>
      <c r="H293" s="18" t="s">
        <v>2105</v>
      </c>
      <c r="I293" s="21" t="s">
        <v>2105</v>
      </c>
      <c r="J293" s="15" t="s">
        <v>2105</v>
      </c>
      <c r="K293" s="21" t="str">
        <f>IF(Table2[[#This Row],[Lowest in silico match]]="NA",Table2[[#This Row],[Most specific Class (above 0.5 Score)]],Table2[[#This Row],[Lowest in silico match]])</f>
        <v>Lipids and lipid-like molecules</v>
      </c>
      <c r="L293" s="40" t="str">
        <f>IF(Table2[[#This Row],[CF_superclass_score]]&gt;0.45,Table2[[#This Row],[CF_superclass]],"NA")</f>
        <v>Lipids and lipid-like molecules</v>
      </c>
      <c r="M293" s="16" t="str">
        <f>IF(Table2[[#This Row],[GNPS (NAP) Superclass (&gt;0.45)]]="NA",Table2[[#This Row],[Superclass]],Table2[[#This Row],[GNPS (NAP) Superclass (&gt;0.45)]])</f>
        <v>Lipids and lipid-like molecules</v>
      </c>
      <c r="N293">
        <v>75</v>
      </c>
      <c r="O293">
        <v>292</v>
      </c>
      <c r="P293" t="s">
        <v>5</v>
      </c>
      <c r="Q293" s="2">
        <v>1</v>
      </c>
      <c r="R293" t="s">
        <v>15</v>
      </c>
      <c r="S293" s="2">
        <v>0.53792897043790799</v>
      </c>
      <c r="T293" t="s">
        <v>22</v>
      </c>
      <c r="U293" s="2">
        <v>0.24215180576268699</v>
      </c>
      <c r="W293" s="2">
        <v>0.15528417898507199</v>
      </c>
      <c r="X293" t="str">
        <f>IF(Table2[[#This Row],[CF_class_score]]&gt;0.5,Table2[[#This Row],[CF_class]],Table2[[#This Row],[CF_superclass]])</f>
        <v>Lipids and lipid-like molecules</v>
      </c>
      <c r="Y293" s="5" t="s">
        <v>2068</v>
      </c>
      <c r="Z293" s="5" t="s">
        <v>1845</v>
      </c>
      <c r="AA293" s="5" t="s">
        <v>2069</v>
      </c>
      <c r="AB293" s="5" t="s">
        <v>1860</v>
      </c>
      <c r="AC293" s="5" t="s">
        <v>32</v>
      </c>
      <c r="AD293" s="5" t="s">
        <v>26</v>
      </c>
      <c r="AE293" s="5" t="s">
        <v>18</v>
      </c>
    </row>
    <row r="294" spans="1:31" x14ac:dyDescent="0.2">
      <c r="A294" s="1">
        <v>95131</v>
      </c>
      <c r="B294">
        <v>335.20598999999999</v>
      </c>
      <c r="C294">
        <v>905.14318800000001</v>
      </c>
      <c r="D294" s="18" t="s">
        <v>1828</v>
      </c>
      <c r="E294" s="13" t="s">
        <v>1829</v>
      </c>
      <c r="F294" s="13" t="s">
        <v>1829</v>
      </c>
      <c r="G294" s="16" t="s">
        <v>1829</v>
      </c>
      <c r="H294" s="18" t="s">
        <v>15</v>
      </c>
      <c r="I294" s="21" t="s">
        <v>2105</v>
      </c>
      <c r="J294" s="15" t="s">
        <v>15</v>
      </c>
      <c r="K294" s="21" t="str">
        <f>IF(Table2[[#This Row],[Lowest in silico match]]="NA",Table2[[#This Row],[Most specific Class (above 0.5 Score)]],Table2[[#This Row],[Lowest in silico match]])</f>
        <v>Lipids and lipid-like molecules</v>
      </c>
      <c r="L294" s="40" t="str">
        <f>IF(Table2[[#This Row],[CF_superclass_score]]&gt;0.45,Table2[[#This Row],[CF_superclass]],"NA")</f>
        <v>Lipids and lipid-like molecules</v>
      </c>
      <c r="M294" s="16" t="str">
        <f>IF(Table2[[#This Row],[GNPS (NAP) Superclass (&gt;0.45)]]="NA",Table2[[#This Row],[Superclass]],Table2[[#This Row],[GNPS (NAP) Superclass (&gt;0.45)]])</f>
        <v>Lipids and lipid-like molecules</v>
      </c>
      <c r="N294">
        <v>75</v>
      </c>
      <c r="O294">
        <v>292</v>
      </c>
      <c r="P294" t="s">
        <v>5</v>
      </c>
      <c r="Q294" s="2">
        <v>1</v>
      </c>
      <c r="R294" t="s">
        <v>15</v>
      </c>
      <c r="S294" s="2">
        <v>0.53792897043790799</v>
      </c>
      <c r="T294" t="s">
        <v>22</v>
      </c>
      <c r="U294" s="2">
        <v>0.24215180576268699</v>
      </c>
      <c r="W294" s="2">
        <v>0.15528417898507199</v>
      </c>
      <c r="X294" t="str">
        <f>IF(Table2[[#This Row],[CF_class_score]]&gt;0.5,Table2[[#This Row],[CF_class]],Table2[[#This Row],[CF_superclass]])</f>
        <v>Lipids and lipid-like molecules</v>
      </c>
      <c r="Y294" s="5" t="s">
        <v>1899</v>
      </c>
      <c r="Z294" s="5" t="s">
        <v>1845</v>
      </c>
      <c r="AA294" s="5" t="s">
        <v>1900</v>
      </c>
      <c r="AB294" s="5"/>
      <c r="AC294" s="5" t="s">
        <v>1900</v>
      </c>
      <c r="AD294" s="5" t="s">
        <v>21</v>
      </c>
      <c r="AE294" s="5" t="s">
        <v>15</v>
      </c>
    </row>
    <row r="295" spans="1:31" x14ac:dyDescent="0.2">
      <c r="A295" s="1">
        <v>95139</v>
      </c>
      <c r="B295">
        <v>335.20001000000002</v>
      </c>
      <c r="C295">
        <v>881.75537099999997</v>
      </c>
      <c r="D295" s="18" t="s">
        <v>1828</v>
      </c>
      <c r="E295" s="13" t="s">
        <v>1829</v>
      </c>
      <c r="F295" s="13" t="s">
        <v>1829</v>
      </c>
      <c r="G295" s="16" t="s">
        <v>1828</v>
      </c>
      <c r="H295" s="18" t="s">
        <v>2105</v>
      </c>
      <c r="I295" s="21" t="s">
        <v>2105</v>
      </c>
      <c r="J295" s="15" t="s">
        <v>2105</v>
      </c>
      <c r="K295" s="21" t="str">
        <f>IF(Table2[[#This Row],[Lowest in silico match]]="NA",Table2[[#This Row],[Most specific Class (above 0.5 Score)]],Table2[[#This Row],[Lowest in silico match]])</f>
        <v>Lipids and lipid-like molecules</v>
      </c>
      <c r="L295" s="40" t="str">
        <f>IF(Table2[[#This Row],[CF_superclass_score]]&gt;0.45,Table2[[#This Row],[CF_superclass]],"NA")</f>
        <v>Lipids and lipid-like molecules</v>
      </c>
      <c r="M295" s="16" t="str">
        <f>IF(Table2[[#This Row],[GNPS (NAP) Superclass (&gt;0.45)]]="NA",Table2[[#This Row],[Superclass]],Table2[[#This Row],[GNPS (NAP) Superclass (&gt;0.45)]])</f>
        <v>Lipids and lipid-like molecules</v>
      </c>
      <c r="N295">
        <v>67</v>
      </c>
      <c r="O295">
        <v>292</v>
      </c>
      <c r="P295" t="s">
        <v>5</v>
      </c>
      <c r="Q295" s="2">
        <v>1</v>
      </c>
      <c r="R295" t="s">
        <v>15</v>
      </c>
      <c r="S295" s="2">
        <v>0.53792897043790799</v>
      </c>
      <c r="T295" t="s">
        <v>22</v>
      </c>
      <c r="U295" s="2">
        <v>0.24215180576268699</v>
      </c>
      <c r="W295" s="2">
        <v>0.15528417898507199</v>
      </c>
      <c r="X295" t="str">
        <f>IF(Table2[[#This Row],[CF_class_score]]&gt;0.5,Table2[[#This Row],[CF_class]],Table2[[#This Row],[CF_superclass]])</f>
        <v>Lipids and lipid-like molecules</v>
      </c>
      <c r="Y295" s="5" t="s">
        <v>2033</v>
      </c>
      <c r="Z295" s="5" t="s">
        <v>1845</v>
      </c>
      <c r="AA295" s="5" t="s">
        <v>16</v>
      </c>
      <c r="AB295" s="5"/>
      <c r="AC295" s="5"/>
      <c r="AD295" s="5"/>
      <c r="AE295" s="5" t="s">
        <v>16</v>
      </c>
    </row>
    <row r="296" spans="1:31" x14ac:dyDescent="0.2">
      <c r="A296" s="1">
        <v>95156</v>
      </c>
      <c r="B296">
        <v>335.21798999999999</v>
      </c>
      <c r="C296">
        <v>936.23053000000004</v>
      </c>
      <c r="D296" s="18" t="s">
        <v>1828</v>
      </c>
      <c r="E296" s="13" t="s">
        <v>1829</v>
      </c>
      <c r="F296" s="13" t="s">
        <v>1829</v>
      </c>
      <c r="G296" s="16" t="s">
        <v>1828</v>
      </c>
      <c r="H296" s="18" t="s">
        <v>2105</v>
      </c>
      <c r="I296" s="21" t="s">
        <v>2105</v>
      </c>
      <c r="J296" s="15" t="s">
        <v>2105</v>
      </c>
      <c r="K296" s="21" t="str">
        <f>IF(Table2[[#This Row],[Lowest in silico match]]="NA",Table2[[#This Row],[Most specific Class (above 0.5 Score)]],Table2[[#This Row],[Lowest in silico match]])</f>
        <v>Lipids and lipid-like molecules</v>
      </c>
      <c r="L296" s="40" t="str">
        <f>IF(Table2[[#This Row],[CF_superclass_score]]&gt;0.45,Table2[[#This Row],[CF_superclass]],"NA")</f>
        <v>Lipids and lipid-like molecules</v>
      </c>
      <c r="M296" s="16" t="str">
        <f>IF(Table2[[#This Row],[GNPS (NAP) Superclass (&gt;0.45)]]="NA",Table2[[#This Row],[Superclass]],Table2[[#This Row],[GNPS (NAP) Superclass (&gt;0.45)]])</f>
        <v>Lipids and lipid-like molecules</v>
      </c>
      <c r="N296">
        <v>45</v>
      </c>
      <c r="O296">
        <v>292</v>
      </c>
      <c r="P296" t="s">
        <v>5</v>
      </c>
      <c r="Q296" s="2">
        <v>1</v>
      </c>
      <c r="R296" t="s">
        <v>15</v>
      </c>
      <c r="S296" s="2">
        <v>0.53792897043790799</v>
      </c>
      <c r="T296" t="s">
        <v>22</v>
      </c>
      <c r="U296" s="2">
        <v>0.24215180576268699</v>
      </c>
      <c r="W296" s="2">
        <v>0.15528417898507199</v>
      </c>
      <c r="X296" t="str">
        <f>IF(Table2[[#This Row],[CF_class_score]]&gt;0.5,Table2[[#This Row],[CF_class]],Table2[[#This Row],[CF_superclass]])</f>
        <v>Lipids and lipid-like molecules</v>
      </c>
      <c r="Y296" s="5" t="s">
        <v>1942</v>
      </c>
      <c r="Z296" s="5" t="s">
        <v>1845</v>
      </c>
      <c r="AA296" s="5" t="s">
        <v>16</v>
      </c>
      <c r="AB296" s="5"/>
      <c r="AC296" s="5"/>
      <c r="AD296" s="5"/>
      <c r="AE296" s="5" t="s">
        <v>16</v>
      </c>
    </row>
    <row r="297" spans="1:31" x14ac:dyDescent="0.2">
      <c r="A297" s="1">
        <v>95247</v>
      </c>
      <c r="B297">
        <v>335.22899999999998</v>
      </c>
      <c r="C297">
        <v>1044.473389</v>
      </c>
      <c r="D297" s="18" t="s">
        <v>1828</v>
      </c>
      <c r="E297" s="13" t="s">
        <v>1829</v>
      </c>
      <c r="F297" s="13" t="s">
        <v>1829</v>
      </c>
      <c r="G297" s="16" t="s">
        <v>1828</v>
      </c>
      <c r="H297" s="18" t="s">
        <v>2105</v>
      </c>
      <c r="I297" s="21" t="s">
        <v>2105</v>
      </c>
      <c r="J297" s="15" t="s">
        <v>2105</v>
      </c>
      <c r="K297" s="21" t="str">
        <f>IF(Table2[[#This Row],[Lowest in silico match]]="NA",Table2[[#This Row],[Most specific Class (above 0.5 Score)]],Table2[[#This Row],[Lowest in silico match]])</f>
        <v>Lipids and lipid-like molecules</v>
      </c>
      <c r="L297" s="40" t="str">
        <f>IF(Table2[[#This Row],[CF_superclass_score]]&gt;0.45,Table2[[#This Row],[CF_superclass]],"NA")</f>
        <v>Lipids and lipid-like molecules</v>
      </c>
      <c r="M297" s="16" t="str">
        <f>IF(Table2[[#This Row],[GNPS (NAP) Superclass (&gt;0.45)]]="NA",Table2[[#This Row],[Superclass]],Table2[[#This Row],[GNPS (NAP) Superclass (&gt;0.45)]])</f>
        <v>Lipids and lipid-like molecules</v>
      </c>
      <c r="N297">
        <v>49</v>
      </c>
      <c r="O297">
        <v>292</v>
      </c>
      <c r="P297" t="s">
        <v>5</v>
      </c>
      <c r="Q297" s="2">
        <v>1</v>
      </c>
      <c r="R297" t="s">
        <v>15</v>
      </c>
      <c r="S297" s="2">
        <v>0.53792897043790799</v>
      </c>
      <c r="T297" t="s">
        <v>22</v>
      </c>
      <c r="U297" s="2">
        <v>0.24215180576268699</v>
      </c>
      <c r="W297" s="2">
        <v>0.15528417898507199</v>
      </c>
      <c r="X297" t="str">
        <f>IF(Table2[[#This Row],[CF_class_score]]&gt;0.5,Table2[[#This Row],[CF_class]],Table2[[#This Row],[CF_superclass]])</f>
        <v>Lipids and lipid-like molecules</v>
      </c>
      <c r="Y297" s="5" t="s">
        <v>2043</v>
      </c>
      <c r="Z297" s="5" t="s">
        <v>1845</v>
      </c>
      <c r="AA297" s="5" t="s">
        <v>1939</v>
      </c>
      <c r="AB297" s="5" t="s">
        <v>1860</v>
      </c>
      <c r="AC297" s="5" t="s">
        <v>32</v>
      </c>
      <c r="AD297" s="5" t="s">
        <v>26</v>
      </c>
      <c r="AE297" s="5" t="s">
        <v>18</v>
      </c>
    </row>
    <row r="298" spans="1:31" x14ac:dyDescent="0.2">
      <c r="A298" s="1">
        <v>95303</v>
      </c>
      <c r="B298">
        <v>335.22100999999998</v>
      </c>
      <c r="C298">
        <v>963.01898200000005</v>
      </c>
      <c r="D298" s="18" t="s">
        <v>1828</v>
      </c>
      <c r="E298" s="13" t="s">
        <v>1829</v>
      </c>
      <c r="F298" s="13" t="s">
        <v>1829</v>
      </c>
      <c r="G298" s="16" t="s">
        <v>1829</v>
      </c>
      <c r="H298" s="18" t="s">
        <v>15</v>
      </c>
      <c r="I298" s="21" t="s">
        <v>2105</v>
      </c>
      <c r="J298" s="15" t="s">
        <v>15</v>
      </c>
      <c r="K298" s="21" t="str">
        <f>IF(Table2[[#This Row],[Lowest in silico match]]="NA",Table2[[#This Row],[Most specific Class (above 0.5 Score)]],Table2[[#This Row],[Lowest in silico match]])</f>
        <v>Lipids and lipid-like molecules</v>
      </c>
      <c r="L298" s="40" t="str">
        <f>IF(Table2[[#This Row],[CF_superclass_score]]&gt;0.45,Table2[[#This Row],[CF_superclass]],"NA")</f>
        <v>Lipids and lipid-like molecules</v>
      </c>
      <c r="M298" s="16" t="str">
        <f>IF(Table2[[#This Row],[GNPS (NAP) Superclass (&gt;0.45)]]="NA",Table2[[#This Row],[Superclass]],Table2[[#This Row],[GNPS (NAP) Superclass (&gt;0.45)]])</f>
        <v>Lipids and lipid-like molecules</v>
      </c>
      <c r="N298">
        <v>5</v>
      </c>
      <c r="O298">
        <v>292</v>
      </c>
      <c r="P298" t="s">
        <v>5</v>
      </c>
      <c r="Q298" s="2">
        <v>1</v>
      </c>
      <c r="R298" t="s">
        <v>15</v>
      </c>
      <c r="S298" s="2">
        <v>0.53792897043790799</v>
      </c>
      <c r="T298" t="s">
        <v>22</v>
      </c>
      <c r="U298" s="2">
        <v>0.24215180576268699</v>
      </c>
      <c r="W298" s="2">
        <v>0.15528417898507199</v>
      </c>
      <c r="X298" t="str">
        <f>IF(Table2[[#This Row],[CF_class_score]]&gt;0.5,Table2[[#This Row],[CF_class]],Table2[[#This Row],[CF_superclass]])</f>
        <v>Lipids and lipid-like molecules</v>
      </c>
      <c r="Y298" s="5" t="s">
        <v>2028</v>
      </c>
      <c r="Z298" s="5" t="s">
        <v>1845</v>
      </c>
      <c r="AA298" s="5" t="s">
        <v>1959</v>
      </c>
      <c r="AB298" s="5" t="s">
        <v>1959</v>
      </c>
      <c r="AC298" s="5" t="s">
        <v>1960</v>
      </c>
      <c r="AD298" s="5" t="s">
        <v>21</v>
      </c>
      <c r="AE298" s="5" t="s">
        <v>15</v>
      </c>
    </row>
    <row r="299" spans="1:31" x14ac:dyDescent="0.2">
      <c r="A299" s="1">
        <v>97428</v>
      </c>
      <c r="B299">
        <v>343.23099000000002</v>
      </c>
      <c r="C299">
        <v>964.34155299999998</v>
      </c>
      <c r="D299" s="18" t="s">
        <v>1828</v>
      </c>
      <c r="E299" s="13" t="s">
        <v>1829</v>
      </c>
      <c r="F299" s="13" t="s">
        <v>1829</v>
      </c>
      <c r="G299" s="16" t="s">
        <v>1828</v>
      </c>
      <c r="H299" s="18" t="s">
        <v>2105</v>
      </c>
      <c r="I299" s="21" t="s">
        <v>2105</v>
      </c>
      <c r="J299" s="15" t="s">
        <v>2105</v>
      </c>
      <c r="K299" s="21" t="str">
        <f>IF(Table2[[#This Row],[Lowest in silico match]]="NA",Table2[[#This Row],[Most specific Class (above 0.5 Score)]],Table2[[#This Row],[Lowest in silico match]])</f>
        <v>Lipids and lipid-like molecules</v>
      </c>
      <c r="L299" s="40" t="str">
        <f>IF(Table2[[#This Row],[CF_superclass_score]]&gt;0.45,Table2[[#This Row],[CF_superclass]],"NA")</f>
        <v>Lipids and lipid-like molecules</v>
      </c>
      <c r="M299" s="16" t="str">
        <f>IF(Table2[[#This Row],[GNPS (NAP) Superclass (&gt;0.45)]]="NA",Table2[[#This Row],[Superclass]],Table2[[#This Row],[GNPS (NAP) Superclass (&gt;0.45)]])</f>
        <v>Lipids and lipid-like molecules</v>
      </c>
      <c r="N299">
        <v>58</v>
      </c>
      <c r="O299">
        <v>292</v>
      </c>
      <c r="P299" t="s">
        <v>5</v>
      </c>
      <c r="Q299" s="2">
        <v>1</v>
      </c>
      <c r="R299" t="s">
        <v>15</v>
      </c>
      <c r="S299" s="2">
        <v>0.53792897043790799</v>
      </c>
      <c r="T299" t="s">
        <v>22</v>
      </c>
      <c r="U299" s="2">
        <v>0.24215180576268699</v>
      </c>
      <c r="W299" s="2">
        <v>0.15528417898507199</v>
      </c>
      <c r="X299" t="str">
        <f>IF(Table2[[#This Row],[CF_class_score]]&gt;0.5,Table2[[#This Row],[CF_class]],Table2[[#This Row],[CF_superclass]])</f>
        <v>Lipids and lipid-like molecules</v>
      </c>
      <c r="Y299" s="5" t="s">
        <v>2070</v>
      </c>
      <c r="Z299" s="5" t="s">
        <v>1845</v>
      </c>
      <c r="AA299" s="5" t="s">
        <v>1902</v>
      </c>
      <c r="AB299" s="5"/>
      <c r="AC299" s="5" t="s">
        <v>1902</v>
      </c>
      <c r="AD299" s="5" t="s">
        <v>1903</v>
      </c>
      <c r="AE299" s="5" t="s">
        <v>1878</v>
      </c>
    </row>
    <row r="300" spans="1:31" x14ac:dyDescent="0.2">
      <c r="A300" s="1">
        <v>97507</v>
      </c>
      <c r="B300">
        <v>343.24599999999998</v>
      </c>
      <c r="C300">
        <v>940.93487500000003</v>
      </c>
      <c r="D300" s="18" t="s">
        <v>1828</v>
      </c>
      <c r="E300" s="13" t="s">
        <v>1829</v>
      </c>
      <c r="F300" s="13" t="s">
        <v>1829</v>
      </c>
      <c r="G300" s="16" t="s">
        <v>1829</v>
      </c>
      <c r="H300" s="18" t="s">
        <v>15</v>
      </c>
      <c r="I300" s="21" t="s">
        <v>2105</v>
      </c>
      <c r="J300" s="15" t="s">
        <v>15</v>
      </c>
      <c r="K300" s="21" t="str">
        <f>IF(Table2[[#This Row],[Lowest in silico match]]="NA",Table2[[#This Row],[Most specific Class (above 0.5 Score)]],Table2[[#This Row],[Lowest in silico match]])</f>
        <v>Lipids and lipid-like molecules</v>
      </c>
      <c r="L300" s="40" t="str">
        <f>IF(Table2[[#This Row],[CF_superclass_score]]&gt;0.45,Table2[[#This Row],[CF_superclass]],"NA")</f>
        <v>Lipids and lipid-like molecules</v>
      </c>
      <c r="M300" s="16" t="str">
        <f>IF(Table2[[#This Row],[GNPS (NAP) Superclass (&gt;0.45)]]="NA",Table2[[#This Row],[Superclass]],Table2[[#This Row],[GNPS (NAP) Superclass (&gt;0.45)]])</f>
        <v>Lipids and lipid-like molecules</v>
      </c>
      <c r="N300">
        <v>10</v>
      </c>
      <c r="O300">
        <v>292</v>
      </c>
      <c r="P300" t="s">
        <v>5</v>
      </c>
      <c r="Q300" s="2">
        <v>1</v>
      </c>
      <c r="R300" t="s">
        <v>15</v>
      </c>
      <c r="S300" s="2">
        <v>0.53792897043790799</v>
      </c>
      <c r="T300" t="s">
        <v>22</v>
      </c>
      <c r="U300" s="2">
        <v>0.24215180576268699</v>
      </c>
      <c r="W300" s="2">
        <v>0.15528417898507199</v>
      </c>
      <c r="X300" t="str">
        <f>IF(Table2[[#This Row],[CF_class_score]]&gt;0.5,Table2[[#This Row],[CF_class]],Table2[[#This Row],[CF_superclass]])</f>
        <v>Lipids and lipid-like molecules</v>
      </c>
      <c r="Y300" s="5" t="s">
        <v>1863</v>
      </c>
      <c r="Z300" s="5" t="s">
        <v>1845</v>
      </c>
      <c r="AA300" s="5" t="s">
        <v>1864</v>
      </c>
      <c r="AB300" s="5" t="s">
        <v>1864</v>
      </c>
      <c r="AC300" s="5" t="s">
        <v>1865</v>
      </c>
      <c r="AD300" s="5" t="s">
        <v>1866</v>
      </c>
      <c r="AE300" s="5" t="s">
        <v>15</v>
      </c>
    </row>
    <row r="301" spans="1:31" x14ac:dyDescent="0.2">
      <c r="A301" s="1">
        <v>99060</v>
      </c>
      <c r="B301">
        <v>347.19501000000002</v>
      </c>
      <c r="C301">
        <v>1023.237183</v>
      </c>
      <c r="D301" s="18" t="s">
        <v>1828</v>
      </c>
      <c r="E301" s="13" t="s">
        <v>1829</v>
      </c>
      <c r="F301" s="13" t="s">
        <v>1829</v>
      </c>
      <c r="G301" s="16" t="s">
        <v>1828</v>
      </c>
      <c r="H301" s="18" t="s">
        <v>2105</v>
      </c>
      <c r="I301" s="21" t="s">
        <v>2105</v>
      </c>
      <c r="J301" s="15" t="s">
        <v>2105</v>
      </c>
      <c r="K301" s="21" t="str">
        <f>IF(Table2[[#This Row],[Lowest in silico match]]="NA",Table2[[#This Row],[Most specific Class (above 0.5 Score)]],Table2[[#This Row],[Lowest in silico match]])</f>
        <v>Lipids and lipid-like molecules</v>
      </c>
      <c r="L301" s="40" t="str">
        <f>IF(Table2[[#This Row],[CF_superclass_score]]&gt;0.45,Table2[[#This Row],[CF_superclass]],"NA")</f>
        <v>Lipids and lipid-like molecules</v>
      </c>
      <c r="M301" s="16" t="str">
        <f>IF(Table2[[#This Row],[GNPS (NAP) Superclass (&gt;0.45)]]="NA",Table2[[#This Row],[Superclass]],Table2[[#This Row],[GNPS (NAP) Superclass (&gt;0.45)]])</f>
        <v>Lipids and lipid-like molecules</v>
      </c>
      <c r="N301">
        <v>30</v>
      </c>
      <c r="O301">
        <v>292</v>
      </c>
      <c r="P301" t="s">
        <v>5</v>
      </c>
      <c r="Q301" s="2">
        <v>1</v>
      </c>
      <c r="R301" t="s">
        <v>15</v>
      </c>
      <c r="S301" s="2">
        <v>0.53792897043790799</v>
      </c>
      <c r="T301" t="s">
        <v>22</v>
      </c>
      <c r="U301" s="2">
        <v>0.24215180576268699</v>
      </c>
      <c r="W301" s="2">
        <v>0.15528417898507199</v>
      </c>
      <c r="X301" t="str">
        <f>IF(Table2[[#This Row],[CF_class_score]]&gt;0.5,Table2[[#This Row],[CF_class]],Table2[[#This Row],[CF_superclass]])</f>
        <v>Lipids and lipid-like molecules</v>
      </c>
      <c r="Y301" s="5" t="s">
        <v>1980</v>
      </c>
      <c r="Z301" s="5" t="s">
        <v>1845</v>
      </c>
      <c r="AA301" s="5" t="s">
        <v>23</v>
      </c>
      <c r="AB301" s="5"/>
      <c r="AC301" s="5"/>
      <c r="AD301" s="5" t="s">
        <v>23</v>
      </c>
      <c r="AE301" s="5" t="s">
        <v>16</v>
      </c>
    </row>
    <row r="302" spans="1:31" x14ac:dyDescent="0.2">
      <c r="A302" s="1">
        <v>100024</v>
      </c>
      <c r="B302">
        <v>351.21399000000002</v>
      </c>
      <c r="C302">
        <v>925.16387899999995</v>
      </c>
      <c r="D302" s="18" t="s">
        <v>1828</v>
      </c>
      <c r="E302" s="13" t="s">
        <v>1829</v>
      </c>
      <c r="F302" s="13" t="s">
        <v>1829</v>
      </c>
      <c r="G302" s="16" t="s">
        <v>1829</v>
      </c>
      <c r="H302" s="18" t="s">
        <v>15</v>
      </c>
      <c r="I302" s="21" t="s">
        <v>2105</v>
      </c>
      <c r="J302" s="15" t="s">
        <v>15</v>
      </c>
      <c r="K302" s="21" t="str">
        <f>IF(Table2[[#This Row],[Lowest in silico match]]="NA",Table2[[#This Row],[Most specific Class (above 0.5 Score)]],Table2[[#This Row],[Lowest in silico match]])</f>
        <v>Lipids and lipid-like molecules</v>
      </c>
      <c r="L302" s="40" t="str">
        <f>IF(Table2[[#This Row],[CF_superclass_score]]&gt;0.45,Table2[[#This Row],[CF_superclass]],"NA")</f>
        <v>Lipids and lipid-like molecules</v>
      </c>
      <c r="M302" s="16" t="str">
        <f>IF(Table2[[#This Row],[GNPS (NAP) Superclass (&gt;0.45)]]="NA",Table2[[#This Row],[Superclass]],Table2[[#This Row],[GNPS (NAP) Superclass (&gt;0.45)]])</f>
        <v>Lipids and lipid-like molecules</v>
      </c>
      <c r="N302">
        <v>71</v>
      </c>
      <c r="O302">
        <v>292</v>
      </c>
      <c r="P302" t="s">
        <v>5</v>
      </c>
      <c r="Q302" s="2">
        <v>1</v>
      </c>
      <c r="R302" t="s">
        <v>15</v>
      </c>
      <c r="S302" s="2">
        <v>0.53792897043790799</v>
      </c>
      <c r="T302" t="s">
        <v>22</v>
      </c>
      <c r="U302" s="2">
        <v>0.24215180576268699</v>
      </c>
      <c r="W302" s="2">
        <v>0.15528417898507199</v>
      </c>
      <c r="X302" t="str">
        <f>IF(Table2[[#This Row],[CF_class_score]]&gt;0.5,Table2[[#This Row],[CF_class]],Table2[[#This Row],[CF_superclass]])</f>
        <v>Lipids and lipid-like molecules</v>
      </c>
      <c r="Y302" s="5" t="s">
        <v>1858</v>
      </c>
      <c r="Z302" s="5" t="s">
        <v>1845</v>
      </c>
      <c r="AA302" s="5" t="s">
        <v>1859</v>
      </c>
      <c r="AB302" s="5" t="s">
        <v>1860</v>
      </c>
      <c r="AC302" s="5" t="s">
        <v>32</v>
      </c>
      <c r="AD302" s="5" t="s">
        <v>26</v>
      </c>
      <c r="AE302" s="5" t="s">
        <v>18</v>
      </c>
    </row>
    <row r="303" spans="1:31" x14ac:dyDescent="0.2">
      <c r="A303" s="1">
        <v>102690</v>
      </c>
      <c r="B303">
        <v>357.20801</v>
      </c>
      <c r="C303">
        <v>1068.525879</v>
      </c>
      <c r="D303" s="18" t="s">
        <v>1828</v>
      </c>
      <c r="E303" s="13" t="s">
        <v>1829</v>
      </c>
      <c r="F303" s="13" t="s">
        <v>1829</v>
      </c>
      <c r="G303" s="16" t="s">
        <v>1829</v>
      </c>
      <c r="H303" s="18" t="s">
        <v>15</v>
      </c>
      <c r="I303" s="21" t="s">
        <v>22</v>
      </c>
      <c r="J303" s="16" t="s">
        <v>22</v>
      </c>
      <c r="K303" s="21" t="s">
        <v>15</v>
      </c>
      <c r="L303" s="40" t="str">
        <f>IF(Table2[[#This Row],[CF_superclass_score]]&gt;0.45,Table2[[#This Row],[CF_superclass]],"NA")</f>
        <v>Lipids and lipid-like molecules</v>
      </c>
      <c r="M303" s="16" t="str">
        <f>IF(Table2[[#This Row],[GNPS (NAP) Superclass (&gt;0.45)]]="NA",Table2[[#This Row],[Superclass]],Table2[[#This Row],[GNPS (NAP) Superclass (&gt;0.45)]])</f>
        <v>Lipids and lipid-like molecules</v>
      </c>
      <c r="N303">
        <v>13</v>
      </c>
      <c r="O303">
        <v>292</v>
      </c>
      <c r="P303" t="s">
        <v>5</v>
      </c>
      <c r="Q303" s="2">
        <v>1</v>
      </c>
      <c r="R303" t="s">
        <v>15</v>
      </c>
      <c r="S303" s="2">
        <v>0.53792897043790799</v>
      </c>
      <c r="T303" t="s">
        <v>22</v>
      </c>
      <c r="U303" s="2">
        <v>0.24215180576268699</v>
      </c>
      <c r="W303" s="2">
        <v>0.15528417898507199</v>
      </c>
      <c r="X303" t="str">
        <f>IF(Table2[[#This Row],[CF_class_score]]&gt;0.5,Table2[[#This Row],[CF_class]],Table2[[#This Row],[CF_superclass]])</f>
        <v>Lipids and lipid-like molecules</v>
      </c>
      <c r="Y303" s="5" t="s">
        <v>1940</v>
      </c>
      <c r="Z303" s="5" t="s">
        <v>1845</v>
      </c>
      <c r="AA303" s="5" t="s">
        <v>22</v>
      </c>
      <c r="AB303" s="5"/>
      <c r="AC303" s="5"/>
      <c r="AD303" s="5" t="s">
        <v>22</v>
      </c>
      <c r="AE303" s="5" t="s">
        <v>15</v>
      </c>
    </row>
    <row r="304" spans="1:31" x14ac:dyDescent="0.2">
      <c r="A304" s="1">
        <v>103381</v>
      </c>
      <c r="B304">
        <v>359.21798999999999</v>
      </c>
      <c r="C304">
        <v>843.67553699999996</v>
      </c>
      <c r="D304" s="18" t="s">
        <v>1828</v>
      </c>
      <c r="E304" s="13" t="s">
        <v>1829</v>
      </c>
      <c r="F304" s="13" t="s">
        <v>1829</v>
      </c>
      <c r="G304" s="16" t="s">
        <v>1828</v>
      </c>
      <c r="H304" s="18" t="s">
        <v>2105</v>
      </c>
      <c r="I304" s="21" t="s">
        <v>2105</v>
      </c>
      <c r="J304" s="16" t="s">
        <v>2105</v>
      </c>
      <c r="K304" s="21" t="str">
        <f>IF(Table2[[#This Row],[Lowest in silico match]]="NA",Table2[[#This Row],[Most specific Class (above 0.5 Score)]],Table2[[#This Row],[Lowest in silico match]])</f>
        <v>Lipids and lipid-like molecules</v>
      </c>
      <c r="L304" s="40" t="str">
        <f>IF(Table2[[#This Row],[CF_superclass_score]]&gt;0.45,Table2[[#This Row],[CF_superclass]],"NA")</f>
        <v>Lipids and lipid-like molecules</v>
      </c>
      <c r="M304" s="16" t="str">
        <f>IF(Table2[[#This Row],[GNPS (NAP) Superclass (&gt;0.45)]]="NA",Table2[[#This Row],[Superclass]],Table2[[#This Row],[GNPS (NAP) Superclass (&gt;0.45)]])</f>
        <v>Lipids and lipid-like molecules</v>
      </c>
      <c r="N304">
        <v>10</v>
      </c>
      <c r="O304">
        <v>292</v>
      </c>
      <c r="P304" t="s">
        <v>5</v>
      </c>
      <c r="Q304" s="2">
        <v>1</v>
      </c>
      <c r="R304" t="s">
        <v>15</v>
      </c>
      <c r="S304" s="2">
        <v>0.53792897043790799</v>
      </c>
      <c r="T304" t="s">
        <v>22</v>
      </c>
      <c r="U304" s="2">
        <v>0.24215180576268699</v>
      </c>
      <c r="W304" s="2">
        <v>0.15528417898507199</v>
      </c>
      <c r="X304" t="str">
        <f>IF(Table2[[#This Row],[CF_class_score]]&gt;0.5,Table2[[#This Row],[CF_class]],Table2[[#This Row],[CF_superclass]])</f>
        <v>Lipids and lipid-like molecules</v>
      </c>
      <c r="Y304" s="5" t="s">
        <v>1913</v>
      </c>
      <c r="Z304" s="5" t="s">
        <v>1845</v>
      </c>
      <c r="AA304" s="5" t="s">
        <v>1914</v>
      </c>
      <c r="AB304" s="5" t="s">
        <v>1915</v>
      </c>
      <c r="AC304" s="5" t="s">
        <v>1856</v>
      </c>
      <c r="AD304" s="5" t="s">
        <v>26</v>
      </c>
      <c r="AE304" s="5" t="s">
        <v>18</v>
      </c>
    </row>
    <row r="305" spans="1:31" x14ac:dyDescent="0.2">
      <c r="A305" s="1">
        <v>103382</v>
      </c>
      <c r="B305">
        <v>359.24898999999999</v>
      </c>
      <c r="C305">
        <v>987.06591800000001</v>
      </c>
      <c r="D305" s="18" t="s">
        <v>1828</v>
      </c>
      <c r="E305" s="13" t="s">
        <v>1829</v>
      </c>
      <c r="F305" s="13" t="s">
        <v>1829</v>
      </c>
      <c r="G305" s="16" t="s">
        <v>1829</v>
      </c>
      <c r="H305" s="18" t="s">
        <v>15</v>
      </c>
      <c r="I305" s="21" t="s">
        <v>2105</v>
      </c>
      <c r="J305" s="16" t="s">
        <v>2105</v>
      </c>
      <c r="K305" s="21" t="str">
        <f>IF(Table2[[#This Row],[Lowest in silico match]]="NA",Table2[[#This Row],[Most specific Class (above 0.5 Score)]],Table2[[#This Row],[Lowest in silico match]])</f>
        <v>Lipids and lipid-like molecules</v>
      </c>
      <c r="L305" s="40" t="str">
        <f>IF(Table2[[#This Row],[CF_superclass_score]]&gt;0.45,Table2[[#This Row],[CF_superclass]],"NA")</f>
        <v>Lipids and lipid-like molecules</v>
      </c>
      <c r="M305" s="16" t="str">
        <f>IF(Table2[[#This Row],[GNPS (NAP) Superclass (&gt;0.45)]]="NA",Table2[[#This Row],[Superclass]],Table2[[#This Row],[GNPS (NAP) Superclass (&gt;0.45)]])</f>
        <v>Lipids and lipid-like molecules</v>
      </c>
      <c r="N305">
        <v>75</v>
      </c>
      <c r="O305">
        <v>292</v>
      </c>
      <c r="P305" t="s">
        <v>5</v>
      </c>
      <c r="Q305" s="2">
        <v>1</v>
      </c>
      <c r="R305" t="s">
        <v>15</v>
      </c>
      <c r="S305" s="2">
        <v>0.53792897043790799</v>
      </c>
      <c r="T305" t="s">
        <v>22</v>
      </c>
      <c r="U305" s="2">
        <v>0.24215180576268699</v>
      </c>
      <c r="W305" s="2">
        <v>0.15528417898507199</v>
      </c>
      <c r="X305" t="str">
        <f>IF(Table2[[#This Row],[CF_class_score]]&gt;0.5,Table2[[#This Row],[CF_class]],Table2[[#This Row],[CF_superclass]])</f>
        <v>Lipids and lipid-like molecules</v>
      </c>
      <c r="Y305" s="5" t="s">
        <v>2034</v>
      </c>
      <c r="Z305" s="5" t="s">
        <v>1845</v>
      </c>
      <c r="AA305" s="5" t="s">
        <v>1866</v>
      </c>
      <c r="AB305" s="5"/>
      <c r="AC305" s="5"/>
      <c r="AD305" s="5" t="s">
        <v>1866</v>
      </c>
      <c r="AE305" s="5" t="s">
        <v>15</v>
      </c>
    </row>
    <row r="306" spans="1:31" x14ac:dyDescent="0.2">
      <c r="A306" s="1">
        <v>103466</v>
      </c>
      <c r="B306">
        <v>359.22100999999998</v>
      </c>
      <c r="C306">
        <v>1074.8695070000001</v>
      </c>
      <c r="D306" s="18" t="s">
        <v>1828</v>
      </c>
      <c r="E306" s="13" t="s">
        <v>1829</v>
      </c>
      <c r="F306" s="13" t="s">
        <v>1829</v>
      </c>
      <c r="G306" s="16" t="s">
        <v>1829</v>
      </c>
      <c r="H306" s="18" t="s">
        <v>15</v>
      </c>
      <c r="I306" s="21" t="s">
        <v>2105</v>
      </c>
      <c r="J306" s="16" t="s">
        <v>2105</v>
      </c>
      <c r="K306" s="21" t="str">
        <f>IF(Table2[[#This Row],[Lowest in silico match]]="NA",Table2[[#This Row],[Most specific Class (above 0.5 Score)]],Table2[[#This Row],[Lowest in silico match]])</f>
        <v>Lipids and lipid-like molecules</v>
      </c>
      <c r="L306" s="40" t="str">
        <f>IF(Table2[[#This Row],[CF_superclass_score]]&gt;0.45,Table2[[#This Row],[CF_superclass]],"NA")</f>
        <v>Lipids and lipid-like molecules</v>
      </c>
      <c r="M306" s="16" t="str">
        <f>IF(Table2[[#This Row],[GNPS (NAP) Superclass (&gt;0.45)]]="NA",Table2[[#This Row],[Superclass]],Table2[[#This Row],[GNPS (NAP) Superclass (&gt;0.45)]])</f>
        <v>Lipids and lipid-like molecules</v>
      </c>
      <c r="N306">
        <v>5</v>
      </c>
      <c r="O306">
        <v>292</v>
      </c>
      <c r="P306" t="s">
        <v>5</v>
      </c>
      <c r="Q306" s="2">
        <v>1</v>
      </c>
      <c r="R306" t="s">
        <v>15</v>
      </c>
      <c r="S306" s="2">
        <v>0.53792897043790799</v>
      </c>
      <c r="T306" t="s">
        <v>22</v>
      </c>
      <c r="U306" s="2">
        <v>0.24215180576268699</v>
      </c>
      <c r="W306" s="2">
        <v>0.15528417898507199</v>
      </c>
      <c r="X306" t="str">
        <f>IF(Table2[[#This Row],[CF_class_score]]&gt;0.5,Table2[[#This Row],[CF_class]],Table2[[#This Row],[CF_superclass]])</f>
        <v>Lipids and lipid-like molecules</v>
      </c>
      <c r="Y306" s="5" t="s">
        <v>2101</v>
      </c>
      <c r="Z306" s="5" t="s">
        <v>1845</v>
      </c>
      <c r="AA306" s="5" t="s">
        <v>2102</v>
      </c>
      <c r="AB306" s="5" t="s">
        <v>2102</v>
      </c>
      <c r="AC306" s="5" t="s">
        <v>2103</v>
      </c>
      <c r="AD306" s="5" t="s">
        <v>1866</v>
      </c>
      <c r="AE306" s="5" t="s">
        <v>15</v>
      </c>
    </row>
    <row r="307" spans="1:31" x14ac:dyDescent="0.2">
      <c r="A307" s="1">
        <v>104424</v>
      </c>
      <c r="B307">
        <v>361.24099999999999</v>
      </c>
      <c r="C307">
        <v>955.17864999999995</v>
      </c>
      <c r="D307" s="18" t="s">
        <v>1828</v>
      </c>
      <c r="E307" s="13" t="s">
        <v>1829</v>
      </c>
      <c r="F307" s="13" t="s">
        <v>1829</v>
      </c>
      <c r="G307" s="16" t="s">
        <v>1828</v>
      </c>
      <c r="H307" s="18" t="s">
        <v>2105</v>
      </c>
      <c r="I307" s="21" t="s">
        <v>2105</v>
      </c>
      <c r="J307" s="16" t="s">
        <v>2105</v>
      </c>
      <c r="K307" s="21" t="str">
        <f>IF(Table2[[#This Row],[Lowest in silico match]]="NA",Table2[[#This Row],[Most specific Class (above 0.5 Score)]],Table2[[#This Row],[Lowest in silico match]])</f>
        <v>Lipids and lipid-like molecules</v>
      </c>
      <c r="L307" s="40" t="str">
        <f>IF(Table2[[#This Row],[CF_superclass_score]]&gt;0.45,Table2[[#This Row],[CF_superclass]],"NA")</f>
        <v>Lipids and lipid-like molecules</v>
      </c>
      <c r="M307" s="16" t="str">
        <f>IF(Table2[[#This Row],[GNPS (NAP) Superclass (&gt;0.45)]]="NA",Table2[[#This Row],[Superclass]],Table2[[#This Row],[GNPS (NAP) Superclass (&gt;0.45)]])</f>
        <v>Lipids and lipid-like molecules</v>
      </c>
      <c r="N307">
        <v>75</v>
      </c>
      <c r="O307">
        <v>292</v>
      </c>
      <c r="P307" t="s">
        <v>5</v>
      </c>
      <c r="Q307" s="2">
        <v>1</v>
      </c>
      <c r="R307" t="s">
        <v>15</v>
      </c>
      <c r="S307" s="2">
        <v>0.53792897043790799</v>
      </c>
      <c r="T307" t="s">
        <v>22</v>
      </c>
      <c r="U307" s="2">
        <v>0.24215180576268699</v>
      </c>
      <c r="W307" s="2">
        <v>0.15528417898507199</v>
      </c>
      <c r="X307" t="str">
        <f>IF(Table2[[#This Row],[CF_class_score]]&gt;0.5,Table2[[#This Row],[CF_class]],Table2[[#This Row],[CF_superclass]])</f>
        <v>Lipids and lipid-like molecules</v>
      </c>
      <c r="Y307" s="5" t="s">
        <v>1901</v>
      </c>
      <c r="Z307" s="5" t="s">
        <v>1845</v>
      </c>
      <c r="AA307" s="5" t="s">
        <v>1902</v>
      </c>
      <c r="AB307" s="5"/>
      <c r="AC307" s="5" t="s">
        <v>1902</v>
      </c>
      <c r="AD307" s="5" t="s">
        <v>1903</v>
      </c>
      <c r="AE307" s="5" t="s">
        <v>1878</v>
      </c>
    </row>
    <row r="308" spans="1:31" x14ac:dyDescent="0.2">
      <c r="A308" s="1">
        <v>104429</v>
      </c>
      <c r="B308">
        <v>361.23700000000002</v>
      </c>
      <c r="C308">
        <v>1055.458374</v>
      </c>
      <c r="D308" s="18" t="s">
        <v>1828</v>
      </c>
      <c r="E308" s="13" t="s">
        <v>1829</v>
      </c>
      <c r="F308" s="13" t="s">
        <v>1829</v>
      </c>
      <c r="G308" s="16" t="s">
        <v>1829</v>
      </c>
      <c r="H308" s="18" t="s">
        <v>15</v>
      </c>
      <c r="I308" s="21" t="s">
        <v>2105</v>
      </c>
      <c r="J308" s="16" t="s">
        <v>2105</v>
      </c>
      <c r="K308" s="21" t="str">
        <f>IF(Table2[[#This Row],[Lowest in silico match]]="NA",Table2[[#This Row],[Most specific Class (above 0.5 Score)]],Table2[[#This Row],[Lowest in silico match]])</f>
        <v>Lipids and lipid-like molecules</v>
      </c>
      <c r="L308" s="40" t="str">
        <f>IF(Table2[[#This Row],[CF_superclass_score]]&gt;0.45,Table2[[#This Row],[CF_superclass]],"NA")</f>
        <v>Lipids and lipid-like molecules</v>
      </c>
      <c r="M308" s="16" t="str">
        <f>IF(Table2[[#This Row],[GNPS (NAP) Superclass (&gt;0.45)]]="NA",Table2[[#This Row],[Superclass]],Table2[[#This Row],[GNPS (NAP) Superclass (&gt;0.45)]])</f>
        <v>Lipids and lipid-like molecules</v>
      </c>
      <c r="N308">
        <v>71</v>
      </c>
      <c r="O308">
        <v>292</v>
      </c>
      <c r="P308" t="s">
        <v>5</v>
      </c>
      <c r="Q308" s="2">
        <v>1</v>
      </c>
      <c r="R308" t="s">
        <v>15</v>
      </c>
      <c r="S308" s="2">
        <v>0.53792897043790799</v>
      </c>
      <c r="T308" t="s">
        <v>22</v>
      </c>
      <c r="U308" s="2">
        <v>0.24215180576268699</v>
      </c>
      <c r="W308" s="2">
        <v>0.15528417898507199</v>
      </c>
      <c r="X308" t="str">
        <f>IF(Table2[[#This Row],[CF_class_score]]&gt;0.5,Table2[[#This Row],[CF_class]],Table2[[#This Row],[CF_superclass]])</f>
        <v>Lipids and lipid-like molecules</v>
      </c>
      <c r="Y308" s="5" t="s">
        <v>1926</v>
      </c>
      <c r="Z308" s="5" t="s">
        <v>1845</v>
      </c>
      <c r="AA308" s="5" t="s">
        <v>2035</v>
      </c>
      <c r="AB308" s="5" t="s">
        <v>1864</v>
      </c>
      <c r="AC308" s="5" t="s">
        <v>1865</v>
      </c>
      <c r="AD308" s="5" t="s">
        <v>1866</v>
      </c>
      <c r="AE308" s="5" t="s">
        <v>15</v>
      </c>
    </row>
    <row r="309" spans="1:31" x14ac:dyDescent="0.2">
      <c r="A309" s="1">
        <v>104434</v>
      </c>
      <c r="B309">
        <v>361.23800999999997</v>
      </c>
      <c r="C309">
        <v>986.82849099999999</v>
      </c>
      <c r="D309" s="18" t="s">
        <v>1828</v>
      </c>
      <c r="E309" s="13" t="s">
        <v>1829</v>
      </c>
      <c r="F309" s="13" t="s">
        <v>1829</v>
      </c>
      <c r="G309" s="16" t="s">
        <v>1829</v>
      </c>
      <c r="H309" s="18" t="s">
        <v>15</v>
      </c>
      <c r="I309" s="21" t="s">
        <v>2105</v>
      </c>
      <c r="J309" s="16" t="s">
        <v>2105</v>
      </c>
      <c r="K309" s="21" t="str">
        <f>IF(Table2[[#This Row],[Lowest in silico match]]="NA",Table2[[#This Row],[Most specific Class (above 0.5 Score)]],Table2[[#This Row],[Lowest in silico match]])</f>
        <v>Lipids and lipid-like molecules</v>
      </c>
      <c r="L309" s="40" t="str">
        <f>IF(Table2[[#This Row],[CF_superclass_score]]&gt;0.45,Table2[[#This Row],[CF_superclass]],"NA")</f>
        <v>Lipids and lipid-like molecules</v>
      </c>
      <c r="M309" s="16" t="str">
        <f>IF(Table2[[#This Row],[GNPS (NAP) Superclass (&gt;0.45)]]="NA",Table2[[#This Row],[Superclass]],Table2[[#This Row],[GNPS (NAP) Superclass (&gt;0.45)]])</f>
        <v>Lipids and lipid-like molecules</v>
      </c>
      <c r="N309">
        <v>43</v>
      </c>
      <c r="O309">
        <v>292</v>
      </c>
      <c r="P309" t="s">
        <v>5</v>
      </c>
      <c r="Q309" s="2">
        <v>1</v>
      </c>
      <c r="R309" t="s">
        <v>15</v>
      </c>
      <c r="S309" s="2">
        <v>0.53792897043790799</v>
      </c>
      <c r="T309" t="s">
        <v>22</v>
      </c>
      <c r="U309" s="2">
        <v>0.24215180576268699</v>
      </c>
      <c r="W309" s="2">
        <v>0.15528417898507199</v>
      </c>
      <c r="X309" t="str">
        <f>IF(Table2[[#This Row],[CF_class_score]]&gt;0.5,Table2[[#This Row],[CF_class]],Table2[[#This Row],[CF_superclass]])</f>
        <v>Lipids and lipid-like molecules</v>
      </c>
      <c r="Y309" s="5" t="s">
        <v>1926</v>
      </c>
      <c r="Z309" s="5" t="s">
        <v>1845</v>
      </c>
      <c r="AA309" s="5" t="s">
        <v>1927</v>
      </c>
      <c r="AB309" s="5" t="s">
        <v>1927</v>
      </c>
      <c r="AC309" s="5" t="s">
        <v>29</v>
      </c>
      <c r="AD309" s="5" t="s">
        <v>21</v>
      </c>
      <c r="AE309" s="5" t="s">
        <v>15</v>
      </c>
    </row>
    <row r="310" spans="1:31" x14ac:dyDescent="0.2">
      <c r="A310" s="1">
        <v>104841</v>
      </c>
      <c r="B310">
        <v>363.24200000000002</v>
      </c>
      <c r="C310">
        <v>1108.471313</v>
      </c>
      <c r="D310" s="18" t="s">
        <v>1828</v>
      </c>
      <c r="E310" s="13" t="s">
        <v>1829</v>
      </c>
      <c r="F310" s="13" t="s">
        <v>1829</v>
      </c>
      <c r="G310" s="16" t="s">
        <v>1829</v>
      </c>
      <c r="H310" s="18" t="s">
        <v>15</v>
      </c>
      <c r="I310" s="21" t="s">
        <v>2105</v>
      </c>
      <c r="J310" s="16" t="s">
        <v>2105</v>
      </c>
      <c r="K310" s="21" t="str">
        <f>IF(Table2[[#This Row],[Lowest in silico match]]="NA",Table2[[#This Row],[Most specific Class (above 0.5 Score)]],Table2[[#This Row],[Lowest in silico match]])</f>
        <v>Lipids and lipid-like molecules</v>
      </c>
      <c r="L310" s="40" t="str">
        <f>IF(Table2[[#This Row],[CF_superclass_score]]&gt;0.45,Table2[[#This Row],[CF_superclass]],"NA")</f>
        <v>Lipids and lipid-like molecules</v>
      </c>
      <c r="M310" s="16" t="str">
        <f>IF(Table2[[#This Row],[GNPS (NAP) Superclass (&gt;0.45)]]="NA",Table2[[#This Row],[Superclass]],Table2[[#This Row],[GNPS (NAP) Superclass (&gt;0.45)]])</f>
        <v>Lipids and lipid-like molecules</v>
      </c>
      <c r="N310">
        <v>37</v>
      </c>
      <c r="O310">
        <v>292</v>
      </c>
      <c r="P310" t="s">
        <v>5</v>
      </c>
      <c r="Q310" s="2">
        <v>1</v>
      </c>
      <c r="R310" t="s">
        <v>15</v>
      </c>
      <c r="S310" s="2">
        <v>0.53792897043790799</v>
      </c>
      <c r="T310" t="s">
        <v>22</v>
      </c>
      <c r="U310" s="2">
        <v>0.24215180576268699</v>
      </c>
      <c r="W310" s="2">
        <v>0.15528417898507199</v>
      </c>
      <c r="X310" t="str">
        <f>IF(Table2[[#This Row],[CF_class_score]]&gt;0.5,Table2[[#This Row],[CF_class]],Table2[[#This Row],[CF_superclass]])</f>
        <v>Lipids and lipid-like molecules</v>
      </c>
      <c r="Y310" s="5" t="s">
        <v>1928</v>
      </c>
      <c r="Z310" s="5" t="s">
        <v>1880</v>
      </c>
      <c r="AA310" s="5" t="s">
        <v>15</v>
      </c>
      <c r="AB310" s="5"/>
      <c r="AC310" s="5"/>
      <c r="AD310" s="5"/>
      <c r="AE310" s="5" t="s">
        <v>15</v>
      </c>
    </row>
    <row r="311" spans="1:31" x14ac:dyDescent="0.2">
      <c r="A311" s="1">
        <v>111370</v>
      </c>
      <c r="B311">
        <v>377.233</v>
      </c>
      <c r="C311">
        <v>955.37445100000002</v>
      </c>
      <c r="D311" s="18" t="s">
        <v>1828</v>
      </c>
      <c r="E311" s="13" t="s">
        <v>1829</v>
      </c>
      <c r="F311" s="13" t="s">
        <v>1829</v>
      </c>
      <c r="G311" s="16" t="s">
        <v>1829</v>
      </c>
      <c r="H311" s="18" t="s">
        <v>15</v>
      </c>
      <c r="I311" s="21" t="s">
        <v>2105</v>
      </c>
      <c r="J311" s="15" t="s">
        <v>15</v>
      </c>
      <c r="K311" s="21" t="str">
        <f>IF(Table2[[#This Row],[Lowest in silico match]]="NA",Table2[[#This Row],[Most specific Class (above 0.5 Score)]],Table2[[#This Row],[Lowest in silico match]])</f>
        <v>Lipids and lipid-like molecules</v>
      </c>
      <c r="L311" s="40" t="str">
        <f>IF(Table2[[#This Row],[CF_superclass_score]]&gt;0.45,Table2[[#This Row],[CF_superclass]],"NA")</f>
        <v>Lipids and lipid-like molecules</v>
      </c>
      <c r="M311" s="16" t="str">
        <f>IF(Table2[[#This Row],[GNPS (NAP) Superclass (&gt;0.45)]]="NA",Table2[[#This Row],[Superclass]],Table2[[#This Row],[GNPS (NAP) Superclass (&gt;0.45)]])</f>
        <v>Lipids and lipid-like molecules</v>
      </c>
      <c r="N311">
        <v>75</v>
      </c>
      <c r="O311">
        <v>292</v>
      </c>
      <c r="P311" t="s">
        <v>5</v>
      </c>
      <c r="Q311" s="2">
        <v>1</v>
      </c>
      <c r="R311" t="s">
        <v>15</v>
      </c>
      <c r="S311" s="2">
        <v>0.53792897043790799</v>
      </c>
      <c r="T311" t="s">
        <v>22</v>
      </c>
      <c r="U311" s="2">
        <v>0.24215180576268699</v>
      </c>
      <c r="W311" s="2">
        <v>0.15528417898507199</v>
      </c>
      <c r="X311" t="str">
        <f>IF(Table2[[#This Row],[CF_class_score]]&gt;0.5,Table2[[#This Row],[CF_class]],Table2[[#This Row],[CF_superclass]])</f>
        <v>Lipids and lipid-like molecules</v>
      </c>
      <c r="Y311" s="5" t="s">
        <v>2024</v>
      </c>
      <c r="Z311" s="5" t="s">
        <v>1845</v>
      </c>
      <c r="AA311" s="5" t="s">
        <v>29</v>
      </c>
      <c r="AB311" s="5"/>
      <c r="AC311" s="5" t="s">
        <v>29</v>
      </c>
      <c r="AD311" s="5" t="s">
        <v>21</v>
      </c>
      <c r="AE311" s="5" t="s">
        <v>15</v>
      </c>
    </row>
    <row r="312" spans="1:31" x14ac:dyDescent="0.2">
      <c r="A312" s="1">
        <v>116055</v>
      </c>
      <c r="B312">
        <v>393.22699</v>
      </c>
      <c r="C312">
        <v>931.13067599999999</v>
      </c>
      <c r="D312" s="18" t="s">
        <v>1828</v>
      </c>
      <c r="E312" s="13" t="s">
        <v>1829</v>
      </c>
      <c r="F312" s="13" t="s">
        <v>1829</v>
      </c>
      <c r="G312" s="16" t="s">
        <v>1829</v>
      </c>
      <c r="H312" s="18" t="s">
        <v>15</v>
      </c>
      <c r="I312" s="21" t="s">
        <v>2105</v>
      </c>
      <c r="J312" s="15" t="s">
        <v>15</v>
      </c>
      <c r="K312" s="21" t="str">
        <f>IF(Table2[[#This Row],[Lowest in silico match]]="NA",Table2[[#This Row],[Most specific Class (above 0.5 Score)]],Table2[[#This Row],[Lowest in silico match]])</f>
        <v>Lipids and lipid-like molecules</v>
      </c>
      <c r="L312" s="40" t="str">
        <f>IF(Table2[[#This Row],[CF_superclass_score]]&gt;0.45,Table2[[#This Row],[CF_superclass]],"NA")</f>
        <v>Lipids and lipid-like molecules</v>
      </c>
      <c r="M312" s="16" t="str">
        <f>IF(Table2[[#This Row],[GNPS (NAP) Superclass (&gt;0.45)]]="NA",Table2[[#This Row],[Superclass]],Table2[[#This Row],[GNPS (NAP) Superclass (&gt;0.45)]])</f>
        <v>Lipids and lipid-like molecules</v>
      </c>
      <c r="N312">
        <v>65</v>
      </c>
      <c r="O312">
        <v>292</v>
      </c>
      <c r="P312" t="s">
        <v>5</v>
      </c>
      <c r="Q312" s="2">
        <v>1</v>
      </c>
      <c r="R312" t="s">
        <v>15</v>
      </c>
      <c r="S312" s="2">
        <v>0.53792897043790799</v>
      </c>
      <c r="T312" t="s">
        <v>22</v>
      </c>
      <c r="U312" s="2">
        <v>0.24215180576268699</v>
      </c>
      <c r="W312" s="2">
        <v>0.15528417898507199</v>
      </c>
      <c r="X312" t="str">
        <f>IF(Table2[[#This Row],[CF_class_score]]&gt;0.5,Table2[[#This Row],[CF_class]],Table2[[#This Row],[CF_superclass]])</f>
        <v>Lipids and lipid-like molecules</v>
      </c>
      <c r="Y312" s="5" t="s">
        <v>2044</v>
      </c>
      <c r="Z312" s="5" t="s">
        <v>1845</v>
      </c>
      <c r="AA312" s="5" t="s">
        <v>1864</v>
      </c>
      <c r="AB312" s="5" t="s">
        <v>1864</v>
      </c>
      <c r="AC312" s="5" t="s">
        <v>1865</v>
      </c>
      <c r="AD312" s="5" t="s">
        <v>1866</v>
      </c>
      <c r="AE312" s="5" t="s">
        <v>15</v>
      </c>
    </row>
    <row r="313" spans="1:31" x14ac:dyDescent="0.2">
      <c r="A313" s="1">
        <v>116278</v>
      </c>
      <c r="B313">
        <v>395.22899999999998</v>
      </c>
      <c r="C313">
        <v>959.12078899999995</v>
      </c>
      <c r="D313" s="18" t="s">
        <v>1828</v>
      </c>
      <c r="E313" s="13" t="s">
        <v>1829</v>
      </c>
      <c r="F313" s="13" t="s">
        <v>1829</v>
      </c>
      <c r="G313" s="16" t="s">
        <v>1828</v>
      </c>
      <c r="H313" s="18" t="s">
        <v>2105</v>
      </c>
      <c r="I313" s="21" t="s">
        <v>2105</v>
      </c>
      <c r="J313" s="15" t="s">
        <v>2105</v>
      </c>
      <c r="K313" s="21" t="str">
        <f>IF(Table2[[#This Row],[Lowest in silico match]]="NA",Table2[[#This Row],[Most specific Class (above 0.5 Score)]],Table2[[#This Row],[Lowest in silico match]])</f>
        <v>Lipids and lipid-like molecules</v>
      </c>
      <c r="L313" s="40" t="str">
        <f>IF(Table2[[#This Row],[CF_superclass_score]]&gt;0.45,Table2[[#This Row],[CF_superclass]],"NA")</f>
        <v>Lipids and lipid-like molecules</v>
      </c>
      <c r="M313" s="16" t="str">
        <f>IF(Table2[[#This Row],[GNPS (NAP) Superclass (&gt;0.45)]]="NA",Table2[[#This Row],[Superclass]],Table2[[#This Row],[GNPS (NAP) Superclass (&gt;0.45)]])</f>
        <v>Lipids and lipid-like molecules</v>
      </c>
      <c r="N313">
        <v>70</v>
      </c>
      <c r="O313">
        <v>292</v>
      </c>
      <c r="P313" t="s">
        <v>5</v>
      </c>
      <c r="Q313" s="2">
        <v>1</v>
      </c>
      <c r="R313" t="s">
        <v>15</v>
      </c>
      <c r="S313" s="2">
        <v>0.53792897043790799</v>
      </c>
      <c r="T313" t="s">
        <v>22</v>
      </c>
      <c r="U313" s="2">
        <v>0.24215180576268699</v>
      </c>
      <c r="W313" s="2">
        <v>0.15528417898507199</v>
      </c>
      <c r="X313" t="str">
        <f>IF(Table2[[#This Row],[CF_class_score]]&gt;0.5,Table2[[#This Row],[CF_class]],Table2[[#This Row],[CF_superclass]])</f>
        <v>Lipids and lipid-like molecules</v>
      </c>
      <c r="Y313" s="5" t="s">
        <v>2096</v>
      </c>
      <c r="Z313" s="5" t="s">
        <v>1845</v>
      </c>
      <c r="AA313" s="5" t="s">
        <v>2097</v>
      </c>
      <c r="AB313" s="5" t="s">
        <v>2097</v>
      </c>
      <c r="AC313" s="5" t="s">
        <v>2098</v>
      </c>
      <c r="AD313" s="5" t="s">
        <v>2099</v>
      </c>
      <c r="AE313" s="5" t="s">
        <v>17</v>
      </c>
    </row>
    <row r="314" spans="1:31" x14ac:dyDescent="0.2">
      <c r="A314" s="1">
        <v>113179</v>
      </c>
      <c r="B314">
        <v>384.25299000000001</v>
      </c>
      <c r="C314">
        <v>801.94000200000005</v>
      </c>
      <c r="D314" s="18" t="s">
        <v>1828</v>
      </c>
      <c r="E314" s="13" t="s">
        <v>1829</v>
      </c>
      <c r="F314" s="13" t="s">
        <v>1829</v>
      </c>
      <c r="G314" s="16" t="s">
        <v>1828</v>
      </c>
      <c r="H314" s="18" t="s">
        <v>2105</v>
      </c>
      <c r="I314" s="21" t="s">
        <v>2105</v>
      </c>
      <c r="J314" s="16" t="s">
        <v>2105</v>
      </c>
      <c r="K314" s="43" t="s">
        <v>32</v>
      </c>
      <c r="L314" s="40" t="str">
        <f>IF(Table2[[#This Row],[CF_superclass_score]]&gt;0.45,Table2[[#This Row],[CF_superclass]],"NA")</f>
        <v>NA</v>
      </c>
      <c r="M314" s="16" t="str">
        <f>IF(Table2[[#This Row],[GNPS (NAP) Superclass (&gt;0.45)]]="NA",Table2[[#This Row],[Superclass]],Table2[[#This Row],[GNPS (NAP) Superclass (&gt;0.45)]])</f>
        <v>Lipids and lipid-like molecules</v>
      </c>
      <c r="N314">
        <v>75</v>
      </c>
      <c r="O314">
        <v>588</v>
      </c>
      <c r="P314" t="s">
        <v>5</v>
      </c>
      <c r="Q314" s="2">
        <v>1</v>
      </c>
      <c r="R314" t="s">
        <v>18</v>
      </c>
      <c r="S314" s="2">
        <v>0.31534090909090901</v>
      </c>
      <c r="T314" t="s">
        <v>26</v>
      </c>
      <c r="U314" s="2">
        <v>0.26988636363636298</v>
      </c>
      <c r="V314" t="s">
        <v>32</v>
      </c>
      <c r="W314" s="2">
        <v>0.24715909090909</v>
      </c>
      <c r="X314" t="str">
        <f>IF(Table2[[#This Row],[CF_class_score]]&gt;0.5,Table2[[#This Row],[CF_class]],Table2[[#This Row],[CF_superclass]])</f>
        <v>Organic acids and derivatives</v>
      </c>
      <c r="Y314" s="5" t="s">
        <v>1924</v>
      </c>
      <c r="Z314" s="5" t="s">
        <v>1845</v>
      </c>
      <c r="AA314" s="5" t="s">
        <v>1925</v>
      </c>
      <c r="AB314" s="5"/>
      <c r="AC314" s="5" t="s">
        <v>1925</v>
      </c>
      <c r="AD314" s="5" t="s">
        <v>21</v>
      </c>
      <c r="AE314" s="5" t="s">
        <v>15</v>
      </c>
    </row>
    <row r="315" spans="1:31" x14ac:dyDescent="0.2">
      <c r="A315" s="1">
        <v>113191</v>
      </c>
      <c r="B315">
        <v>384.22600999999997</v>
      </c>
      <c r="C315">
        <v>945.55847200000005</v>
      </c>
      <c r="D315" s="18" t="s">
        <v>1828</v>
      </c>
      <c r="E315" s="13" t="s">
        <v>1829</v>
      </c>
      <c r="F315" s="13" t="s">
        <v>1829</v>
      </c>
      <c r="G315" s="16" t="s">
        <v>1829</v>
      </c>
      <c r="H315" s="18" t="s">
        <v>18</v>
      </c>
      <c r="I315" s="21" t="s">
        <v>26</v>
      </c>
      <c r="J315" s="16" t="s">
        <v>1850</v>
      </c>
      <c r="K315" s="43" t="s">
        <v>32</v>
      </c>
      <c r="L315" s="40" t="str">
        <f>IF(Table2[[#This Row],[CF_superclass_score]]&gt;0.45,Table2[[#This Row],[CF_superclass]],"NA")</f>
        <v>NA</v>
      </c>
      <c r="M315" s="16" t="str">
        <f>IF(Table2[[#This Row],[GNPS (NAP) Superclass (&gt;0.45)]]="NA",Table2[[#This Row],[Superclass]],Table2[[#This Row],[GNPS (NAP) Superclass (&gt;0.45)]])</f>
        <v>Organic acids and derivatives</v>
      </c>
      <c r="N315">
        <v>6</v>
      </c>
      <c r="O315">
        <v>588</v>
      </c>
      <c r="P315" t="s">
        <v>5</v>
      </c>
      <c r="Q315" s="2">
        <v>1</v>
      </c>
      <c r="R315" t="s">
        <v>18</v>
      </c>
      <c r="S315" s="2">
        <v>0.31534090909090901</v>
      </c>
      <c r="T315" t="s">
        <v>26</v>
      </c>
      <c r="U315" s="2">
        <v>0.26988636363636298</v>
      </c>
      <c r="V315" t="s">
        <v>32</v>
      </c>
      <c r="W315" s="2">
        <v>0.24715909090909</v>
      </c>
      <c r="X315" t="str">
        <f>IF(Table2[[#This Row],[CF_class_score]]&gt;0.5,Table2[[#This Row],[CF_class]],Table2[[#This Row],[CF_superclass]])</f>
        <v>Organic acids and derivatives</v>
      </c>
      <c r="Y315" s="5" t="s">
        <v>1977</v>
      </c>
      <c r="Z315" s="5" t="s">
        <v>1845</v>
      </c>
      <c r="AA315" s="5" t="s">
        <v>1850</v>
      </c>
      <c r="AB315" s="5" t="s">
        <v>1850</v>
      </c>
      <c r="AC315" s="5" t="s">
        <v>32</v>
      </c>
      <c r="AD315" s="5" t="s">
        <v>26</v>
      </c>
      <c r="AE315" s="5" t="s">
        <v>18</v>
      </c>
    </row>
    <row r="316" spans="1:31" x14ac:dyDescent="0.2">
      <c r="A316" s="1">
        <v>39922</v>
      </c>
      <c r="B316">
        <v>224.08600000000001</v>
      </c>
      <c r="C316">
        <v>180.13600199999999</v>
      </c>
      <c r="D316" s="18" t="s">
        <v>1828</v>
      </c>
      <c r="E316" s="13" t="s">
        <v>1829</v>
      </c>
      <c r="F316" s="13" t="s">
        <v>1829</v>
      </c>
      <c r="G316" s="16" t="s">
        <v>1828</v>
      </c>
      <c r="H316" s="18" t="s">
        <v>2105</v>
      </c>
      <c r="I316" s="21" t="s">
        <v>2105</v>
      </c>
      <c r="J316" s="16" t="s">
        <v>2105</v>
      </c>
      <c r="K316" s="21" t="str">
        <f>IF(Table2[[#This Row],[Lowest in silico match]]="NA",Table2[[#This Row],[Most specific Class (above 0.5 Score)]],Table2[[#This Row],[Lowest in silico match]])</f>
        <v>Organoheterocyclic compounds</v>
      </c>
      <c r="L316" s="40" t="str">
        <f>IF(Table2[[#This Row],[CF_superclass_score]]&gt;0.45,Table2[[#This Row],[CF_superclass]],"NA")</f>
        <v>NA</v>
      </c>
      <c r="M316" s="16" t="str">
        <f>IF(Table2[[#This Row],[GNPS (NAP) Superclass (&gt;0.45)]]="NA",Table2[[#This Row],[Superclass]],Table2[[#This Row],[GNPS (NAP) Superclass (&gt;0.45)]])</f>
        <v>Organic oxygen compounds</v>
      </c>
      <c r="N316">
        <v>56</v>
      </c>
      <c r="O316">
        <v>997</v>
      </c>
      <c r="P316" t="s">
        <v>5</v>
      </c>
      <c r="Q316" s="2">
        <v>1</v>
      </c>
      <c r="R316" t="s">
        <v>17</v>
      </c>
      <c r="S316" s="2">
        <v>0.430998825735667</v>
      </c>
      <c r="T316" t="s">
        <v>26</v>
      </c>
      <c r="U316" s="2">
        <v>0.21668076075970799</v>
      </c>
      <c r="V316" t="s">
        <v>32</v>
      </c>
      <c r="W316" s="2">
        <v>0.20140298298192999</v>
      </c>
      <c r="X316" t="str">
        <f>IF(Table2[[#This Row],[CF_class_score]]&gt;0.5,Table2[[#This Row],[CF_class]],Table2[[#This Row],[CF_superclass]])</f>
        <v>Organoheterocyclic compounds</v>
      </c>
      <c r="Y316" s="5" t="s">
        <v>1961</v>
      </c>
      <c r="Z316" s="5" t="s">
        <v>1880</v>
      </c>
      <c r="AA316" s="5" t="s">
        <v>1962</v>
      </c>
      <c r="AB316" s="5" t="s">
        <v>1962</v>
      </c>
      <c r="AC316" s="5" t="s">
        <v>1897</v>
      </c>
      <c r="AD316" s="5" t="s">
        <v>24</v>
      </c>
      <c r="AE316" s="5" t="s">
        <v>1890</v>
      </c>
    </row>
    <row r="317" spans="1:31" x14ac:dyDescent="0.2">
      <c r="A317" s="1">
        <v>39932</v>
      </c>
      <c r="B317">
        <v>224.04300000000001</v>
      </c>
      <c r="C317">
        <v>1566.5469969999999</v>
      </c>
      <c r="D317" s="18" t="s">
        <v>1828</v>
      </c>
      <c r="E317" s="13" t="s">
        <v>1829</v>
      </c>
      <c r="F317" s="13" t="s">
        <v>1829</v>
      </c>
      <c r="G317" s="16" t="s">
        <v>1828</v>
      </c>
      <c r="H317" s="18" t="s">
        <v>2105</v>
      </c>
      <c r="I317" s="21" t="s">
        <v>2105</v>
      </c>
      <c r="J317" s="16" t="s">
        <v>2105</v>
      </c>
      <c r="K317" s="21" t="str">
        <f>IF(Table2[[#This Row],[Lowest in silico match]]="NA",Table2[[#This Row],[Most specific Class (above 0.5 Score)]],Table2[[#This Row],[Lowest in silico match]])</f>
        <v>Organoheterocyclic compounds</v>
      </c>
      <c r="L317" s="40" t="str">
        <f>IF(Table2[[#This Row],[CF_superclass_score]]&gt;0.45,Table2[[#This Row],[CF_superclass]],"NA")</f>
        <v>NA</v>
      </c>
      <c r="M317" s="16" t="str">
        <f>IF(Table2[[#This Row],[GNPS (NAP) Superclass (&gt;0.45)]]="NA",Table2[[#This Row],[Superclass]],Table2[[#This Row],[GNPS (NAP) Superclass (&gt;0.45)]])</f>
        <v>Benzenoids</v>
      </c>
      <c r="N317">
        <v>14</v>
      </c>
      <c r="O317">
        <v>997</v>
      </c>
      <c r="P317" t="s">
        <v>5</v>
      </c>
      <c r="Q317" s="2">
        <v>1</v>
      </c>
      <c r="R317" t="s">
        <v>17</v>
      </c>
      <c r="S317" s="2">
        <v>0.430998825735667</v>
      </c>
      <c r="T317" t="s">
        <v>26</v>
      </c>
      <c r="U317" s="2">
        <v>0.21668076075970799</v>
      </c>
      <c r="V317" t="s">
        <v>32</v>
      </c>
      <c r="W317" s="2">
        <v>0.20140298298192999</v>
      </c>
      <c r="X317" t="str">
        <f>IF(Table2[[#This Row],[CF_class_score]]&gt;0.5,Table2[[#This Row],[CF_class]],Table2[[#This Row],[CF_superclass]])</f>
        <v>Organoheterocyclic compounds</v>
      </c>
      <c r="Y317" s="5" t="s">
        <v>2038</v>
      </c>
      <c r="Z317" s="5" t="s">
        <v>1845</v>
      </c>
      <c r="AA317" s="5" t="s">
        <v>1911</v>
      </c>
      <c r="AB317" s="5"/>
      <c r="AC317" s="5" t="s">
        <v>1911</v>
      </c>
      <c r="AD317" s="5" t="s">
        <v>23</v>
      </c>
      <c r="AE317" s="5" t="s">
        <v>16</v>
      </c>
    </row>
    <row r="318" spans="1:31" x14ac:dyDescent="0.2">
      <c r="A318" s="1">
        <v>39933</v>
      </c>
      <c r="B318">
        <v>224.06799000000001</v>
      </c>
      <c r="C318">
        <v>1711.9052730000001</v>
      </c>
      <c r="D318" s="18" t="s">
        <v>1828</v>
      </c>
      <c r="E318" s="13" t="s">
        <v>1829</v>
      </c>
      <c r="F318" s="13" t="s">
        <v>1829</v>
      </c>
      <c r="G318" s="16" t="s">
        <v>1828</v>
      </c>
      <c r="H318" s="18" t="s">
        <v>2105</v>
      </c>
      <c r="I318" s="21" t="s">
        <v>2105</v>
      </c>
      <c r="J318" s="16" t="s">
        <v>2105</v>
      </c>
      <c r="K318" s="21" t="str">
        <f>IF(Table2[[#This Row],[Lowest in silico match]]="NA",Table2[[#This Row],[Most specific Class (above 0.5 Score)]],Table2[[#This Row],[Lowest in silico match]])</f>
        <v>Organoheterocyclic compounds</v>
      </c>
      <c r="L318" s="40" t="str">
        <f>IF(Table2[[#This Row],[CF_superclass_score]]&gt;0.45,Table2[[#This Row],[CF_superclass]],"NA")</f>
        <v>NA</v>
      </c>
      <c r="M318" s="16" t="str">
        <f>IF(Table2[[#This Row],[GNPS (NAP) Superclass (&gt;0.45)]]="NA",Table2[[#This Row],[Superclass]],Table2[[#This Row],[GNPS (NAP) Superclass (&gt;0.45)]])</f>
        <v>Organic acids and derivatives</v>
      </c>
      <c r="N318">
        <v>17</v>
      </c>
      <c r="O318">
        <v>997</v>
      </c>
      <c r="P318" t="s">
        <v>5</v>
      </c>
      <c r="Q318" s="2">
        <v>1</v>
      </c>
      <c r="R318" t="s">
        <v>17</v>
      </c>
      <c r="S318" s="2">
        <v>0.430998825735667</v>
      </c>
      <c r="T318" t="s">
        <v>26</v>
      </c>
      <c r="U318" s="2">
        <v>0.21668076075970799</v>
      </c>
      <c r="V318" t="s">
        <v>32</v>
      </c>
      <c r="W318" s="2">
        <v>0.20140298298192999</v>
      </c>
      <c r="X318" t="str">
        <f>IF(Table2[[#This Row],[CF_class_score]]&gt;0.5,Table2[[#This Row],[CF_class]],Table2[[#This Row],[CF_superclass]])</f>
        <v>Organoheterocyclic compounds</v>
      </c>
      <c r="Y318" s="5" t="s">
        <v>2088</v>
      </c>
      <c r="Z318" s="5" t="s">
        <v>1845</v>
      </c>
      <c r="AA318" s="5" t="s">
        <v>1860</v>
      </c>
      <c r="AB318" s="5" t="s">
        <v>1860</v>
      </c>
      <c r="AC318" s="5" t="s">
        <v>32</v>
      </c>
      <c r="AD318" s="5" t="s">
        <v>26</v>
      </c>
      <c r="AE318" s="5" t="s">
        <v>18</v>
      </c>
    </row>
    <row r="319" spans="1:31" x14ac:dyDescent="0.2">
      <c r="A319" s="1">
        <v>39941</v>
      </c>
      <c r="B319">
        <v>224.05901</v>
      </c>
      <c r="C319">
        <v>1565.1906739999999</v>
      </c>
      <c r="D319" s="18" t="s">
        <v>1828</v>
      </c>
      <c r="E319" s="13" t="s">
        <v>1829</v>
      </c>
      <c r="F319" s="13" t="s">
        <v>1828</v>
      </c>
      <c r="G319" s="16" t="s">
        <v>1828</v>
      </c>
      <c r="H319" s="18" t="s">
        <v>2105</v>
      </c>
      <c r="I319" s="21" t="s">
        <v>2105</v>
      </c>
      <c r="J319" s="16" t="s">
        <v>2105</v>
      </c>
      <c r="K319" s="21" t="str">
        <f>IF(Table2[[#This Row],[Lowest in silico match]]="NA",Table2[[#This Row],[Most specific Class (above 0.5 Score)]],Table2[[#This Row],[Lowest in silico match]])</f>
        <v>Organoheterocyclic compounds</v>
      </c>
      <c r="L319" s="40" t="str">
        <f>IF(Table2[[#This Row],[CF_superclass_score]]&gt;0.45,Table2[[#This Row],[CF_superclass]],"NA")</f>
        <v>NA</v>
      </c>
      <c r="M319" s="16" t="str">
        <f>IF(Table2[[#This Row],[GNPS (NAP) Superclass (&gt;0.45)]]="NA",Table2[[#This Row],[Superclass]],Table2[[#This Row],[GNPS (NAP) Superclass (&gt;0.45)]])</f>
        <v>NA</v>
      </c>
      <c r="N319">
        <v>26</v>
      </c>
      <c r="O319">
        <v>997</v>
      </c>
      <c r="P319" t="s">
        <v>5</v>
      </c>
      <c r="Q319" s="2">
        <v>1</v>
      </c>
      <c r="R319" t="s">
        <v>17</v>
      </c>
      <c r="S319" s="2">
        <v>0.430998825735667</v>
      </c>
      <c r="T319" t="s">
        <v>26</v>
      </c>
      <c r="U319" s="2">
        <v>0.21668076075970799</v>
      </c>
      <c r="V319" t="s">
        <v>32</v>
      </c>
      <c r="W319" s="2">
        <v>0.20140298298192999</v>
      </c>
      <c r="X319" t="str">
        <f>IF(Table2[[#This Row],[CF_class_score]]&gt;0.5,Table2[[#This Row],[CF_class]],Table2[[#This Row],[CF_superclass]])</f>
        <v>Organoheterocyclic compounds</v>
      </c>
      <c r="Y319" s="5" t="s">
        <v>2105</v>
      </c>
      <c r="Z319" s="5" t="s">
        <v>2105</v>
      </c>
      <c r="AA319" s="5" t="s">
        <v>2105</v>
      </c>
      <c r="AB319" s="5" t="s">
        <v>2105</v>
      </c>
      <c r="AC319" s="5" t="s">
        <v>2105</v>
      </c>
      <c r="AD319" s="5" t="s">
        <v>2105</v>
      </c>
      <c r="AE319" s="5" t="s">
        <v>2105</v>
      </c>
    </row>
    <row r="320" spans="1:31" x14ac:dyDescent="0.2">
      <c r="A320" s="1">
        <v>39968</v>
      </c>
      <c r="B320">
        <v>224.03399999999999</v>
      </c>
      <c r="C320">
        <v>383.23809799999998</v>
      </c>
      <c r="D320" s="18" t="s">
        <v>1828</v>
      </c>
      <c r="E320" s="13" t="s">
        <v>1829</v>
      </c>
      <c r="F320" s="13" t="s">
        <v>1829</v>
      </c>
      <c r="G320" s="16" t="s">
        <v>1828</v>
      </c>
      <c r="H320" s="18" t="s">
        <v>2105</v>
      </c>
      <c r="I320" s="21" t="s">
        <v>2105</v>
      </c>
      <c r="J320" s="16" t="s">
        <v>2105</v>
      </c>
      <c r="K320" s="21" t="str">
        <f>IF(Table2[[#This Row],[Lowest in silico match]]="NA",Table2[[#This Row],[Most specific Class (above 0.5 Score)]],Table2[[#This Row],[Lowest in silico match]])</f>
        <v>Organoheterocyclic compounds</v>
      </c>
      <c r="L320" s="40" t="str">
        <f>IF(Table2[[#This Row],[CF_superclass_score]]&gt;0.45,Table2[[#This Row],[CF_superclass]],"NA")</f>
        <v>NA</v>
      </c>
      <c r="M320" s="16" t="str">
        <f>IF(Table2[[#This Row],[GNPS (NAP) Superclass (&gt;0.45)]]="NA",Table2[[#This Row],[Superclass]],Table2[[#This Row],[GNPS (NAP) Superclass (&gt;0.45)]])</f>
        <v>Organic acids and derivatives</v>
      </c>
      <c r="N320">
        <v>7</v>
      </c>
      <c r="O320">
        <v>997</v>
      </c>
      <c r="P320" t="s">
        <v>5</v>
      </c>
      <c r="Q320" s="2">
        <v>1</v>
      </c>
      <c r="R320" t="s">
        <v>17</v>
      </c>
      <c r="S320" s="2">
        <v>0.430998825735667</v>
      </c>
      <c r="T320" t="s">
        <v>26</v>
      </c>
      <c r="U320" s="2">
        <v>0.21668076075970799</v>
      </c>
      <c r="V320" t="s">
        <v>32</v>
      </c>
      <c r="W320" s="2">
        <v>0.20140298298192999</v>
      </c>
      <c r="X320" t="str">
        <f>IF(Table2[[#This Row],[CF_class_score]]&gt;0.5,Table2[[#This Row],[CF_class]],Table2[[#This Row],[CF_superclass]])</f>
        <v>Organoheterocyclic compounds</v>
      </c>
      <c r="Y320" s="5" t="s">
        <v>2050</v>
      </c>
      <c r="Z320" s="5" t="s">
        <v>1845</v>
      </c>
      <c r="AA320" s="5" t="s">
        <v>1933</v>
      </c>
      <c r="AB320" s="5" t="s">
        <v>1860</v>
      </c>
      <c r="AC320" s="5" t="s">
        <v>32</v>
      </c>
      <c r="AD320" s="5" t="s">
        <v>26</v>
      </c>
      <c r="AE320" s="5" t="s">
        <v>18</v>
      </c>
    </row>
    <row r="321" spans="1:31" x14ac:dyDescent="0.2">
      <c r="A321" s="1">
        <v>39970</v>
      </c>
      <c r="B321">
        <v>224.06100000000001</v>
      </c>
      <c r="C321">
        <v>1575.1547849999999</v>
      </c>
      <c r="D321" s="18" t="s">
        <v>1828</v>
      </c>
      <c r="E321" s="13" t="s">
        <v>1829</v>
      </c>
      <c r="F321" s="13" t="s">
        <v>1828</v>
      </c>
      <c r="G321" s="16" t="s">
        <v>1828</v>
      </c>
      <c r="H321" s="18" t="s">
        <v>2105</v>
      </c>
      <c r="I321" s="21" t="s">
        <v>2105</v>
      </c>
      <c r="J321" s="16" t="s">
        <v>2105</v>
      </c>
      <c r="K321" s="21" t="str">
        <f>IF(Table2[[#This Row],[Lowest in silico match]]="NA",Table2[[#This Row],[Most specific Class (above 0.5 Score)]],Table2[[#This Row],[Lowest in silico match]])</f>
        <v>Organoheterocyclic compounds</v>
      </c>
      <c r="L321" s="40" t="str">
        <f>IF(Table2[[#This Row],[CF_superclass_score]]&gt;0.45,Table2[[#This Row],[CF_superclass]],"NA")</f>
        <v>NA</v>
      </c>
      <c r="M321" s="16" t="str">
        <f>IF(Table2[[#This Row],[GNPS (NAP) Superclass (&gt;0.45)]]="NA",Table2[[#This Row],[Superclass]],Table2[[#This Row],[GNPS (NAP) Superclass (&gt;0.45)]])</f>
        <v>NA</v>
      </c>
      <c r="N321">
        <v>2</v>
      </c>
      <c r="O321">
        <v>997</v>
      </c>
      <c r="P321" t="s">
        <v>5</v>
      </c>
      <c r="Q321" s="2">
        <v>1</v>
      </c>
      <c r="R321" t="s">
        <v>17</v>
      </c>
      <c r="S321" s="2">
        <v>0.430998825735667</v>
      </c>
      <c r="T321" t="s">
        <v>26</v>
      </c>
      <c r="U321" s="2">
        <v>0.21668076075970799</v>
      </c>
      <c r="V321" t="s">
        <v>32</v>
      </c>
      <c r="W321" s="2">
        <v>0.20140298298192999</v>
      </c>
      <c r="X321" t="str">
        <f>IF(Table2[[#This Row],[CF_class_score]]&gt;0.5,Table2[[#This Row],[CF_class]],Table2[[#This Row],[CF_superclass]])</f>
        <v>Organoheterocyclic compounds</v>
      </c>
      <c r="Y321" s="5" t="s">
        <v>2105</v>
      </c>
      <c r="Z321" s="5" t="s">
        <v>2105</v>
      </c>
      <c r="AA321" s="5" t="s">
        <v>2105</v>
      </c>
      <c r="AB321" s="5" t="s">
        <v>2105</v>
      </c>
      <c r="AC321" s="5" t="s">
        <v>2105</v>
      </c>
      <c r="AD321" s="5" t="s">
        <v>2105</v>
      </c>
      <c r="AE321" s="5" t="s">
        <v>2105</v>
      </c>
    </row>
    <row r="322" spans="1:31" x14ac:dyDescent="0.2">
      <c r="A322" s="1">
        <v>39979</v>
      </c>
      <c r="B322">
        <v>224.071</v>
      </c>
      <c r="C322">
        <v>1713.357544</v>
      </c>
      <c r="D322" s="18" t="s">
        <v>1828</v>
      </c>
      <c r="E322" s="13" t="s">
        <v>1829</v>
      </c>
      <c r="F322" s="13" t="s">
        <v>1829</v>
      </c>
      <c r="G322" s="16" t="s">
        <v>1828</v>
      </c>
      <c r="H322" s="18" t="s">
        <v>2105</v>
      </c>
      <c r="I322" s="21" t="s">
        <v>2105</v>
      </c>
      <c r="J322" s="16" t="s">
        <v>2105</v>
      </c>
      <c r="K322" s="21" t="str">
        <f>IF(Table2[[#This Row],[Lowest in silico match]]="NA",Table2[[#This Row],[Most specific Class (above 0.5 Score)]],Table2[[#This Row],[Lowest in silico match]])</f>
        <v>Organoheterocyclic compounds</v>
      </c>
      <c r="L322" s="40" t="str">
        <f>IF(Table2[[#This Row],[CF_superclass_score]]&gt;0.45,Table2[[#This Row],[CF_superclass]],"NA")</f>
        <v>NA</v>
      </c>
      <c r="M322" s="16" t="str">
        <f>IF(Table2[[#This Row],[GNPS (NAP) Superclass (&gt;0.45)]]="NA",Table2[[#This Row],[Superclass]],Table2[[#This Row],[GNPS (NAP) Superclass (&gt;0.45)]])</f>
        <v>Benzenoids</v>
      </c>
      <c r="N322">
        <v>2</v>
      </c>
      <c r="O322">
        <v>997</v>
      </c>
      <c r="P322" t="s">
        <v>5</v>
      </c>
      <c r="Q322" s="2">
        <v>1</v>
      </c>
      <c r="R322" t="s">
        <v>17</v>
      </c>
      <c r="S322" s="2">
        <v>0.430998825735667</v>
      </c>
      <c r="T322" t="s">
        <v>26</v>
      </c>
      <c r="U322" s="2">
        <v>0.21668076075970799</v>
      </c>
      <c r="V322" t="s">
        <v>32</v>
      </c>
      <c r="W322" s="2">
        <v>0.20140298298192999</v>
      </c>
      <c r="X322" t="str">
        <f>IF(Table2[[#This Row],[CF_class_score]]&gt;0.5,Table2[[#This Row],[CF_class]],Table2[[#This Row],[CF_superclass]])</f>
        <v>Organoheterocyclic compounds</v>
      </c>
      <c r="Y322" s="5" t="s">
        <v>2051</v>
      </c>
      <c r="Z322" s="5" t="s">
        <v>1845</v>
      </c>
      <c r="AA322" s="5" t="s">
        <v>2052</v>
      </c>
      <c r="AB322" s="5"/>
      <c r="AC322" s="5"/>
      <c r="AD322" s="5" t="s">
        <v>2052</v>
      </c>
      <c r="AE322" s="5" t="s">
        <v>16</v>
      </c>
    </row>
    <row r="323" spans="1:31" x14ac:dyDescent="0.2">
      <c r="A323" s="1">
        <v>39987</v>
      </c>
      <c r="B323">
        <v>224.06299999999999</v>
      </c>
      <c r="C323">
        <v>1794.1798100000001</v>
      </c>
      <c r="D323" s="18" t="s">
        <v>1828</v>
      </c>
      <c r="E323" s="13" t="s">
        <v>1829</v>
      </c>
      <c r="F323" s="13" t="s">
        <v>1828</v>
      </c>
      <c r="G323" s="16" t="s">
        <v>1828</v>
      </c>
      <c r="H323" s="18" t="s">
        <v>2105</v>
      </c>
      <c r="I323" s="21" t="s">
        <v>2105</v>
      </c>
      <c r="J323" s="16" t="s">
        <v>2105</v>
      </c>
      <c r="K323" s="21" t="str">
        <f>IF(Table2[[#This Row],[Lowest in silico match]]="NA",Table2[[#This Row],[Most specific Class (above 0.5 Score)]],Table2[[#This Row],[Lowest in silico match]])</f>
        <v>Organoheterocyclic compounds</v>
      </c>
      <c r="L323" s="40" t="str">
        <f>IF(Table2[[#This Row],[CF_superclass_score]]&gt;0.45,Table2[[#This Row],[CF_superclass]],"NA")</f>
        <v>NA</v>
      </c>
      <c r="M323" s="16" t="str">
        <f>IF(Table2[[#This Row],[GNPS (NAP) Superclass (&gt;0.45)]]="NA",Table2[[#This Row],[Superclass]],Table2[[#This Row],[GNPS (NAP) Superclass (&gt;0.45)]])</f>
        <v>NA</v>
      </c>
      <c r="N323">
        <v>2</v>
      </c>
      <c r="O323">
        <v>997</v>
      </c>
      <c r="P323" t="s">
        <v>5</v>
      </c>
      <c r="Q323" s="2">
        <v>1</v>
      </c>
      <c r="R323" t="s">
        <v>17</v>
      </c>
      <c r="S323" s="2">
        <v>0.430998825735667</v>
      </c>
      <c r="T323" t="s">
        <v>26</v>
      </c>
      <c r="U323" s="2">
        <v>0.21668076075970799</v>
      </c>
      <c r="V323" t="s">
        <v>32</v>
      </c>
      <c r="W323" s="2">
        <v>0.20140298298192999</v>
      </c>
      <c r="X323" t="str">
        <f>IF(Table2[[#This Row],[CF_class_score]]&gt;0.5,Table2[[#This Row],[CF_class]],Table2[[#This Row],[CF_superclass]])</f>
        <v>Organoheterocyclic compounds</v>
      </c>
      <c r="Y323" s="5" t="s">
        <v>2105</v>
      </c>
      <c r="Z323" s="5" t="s">
        <v>2105</v>
      </c>
      <c r="AA323" s="5" t="s">
        <v>2105</v>
      </c>
      <c r="AB323" s="5" t="s">
        <v>2105</v>
      </c>
      <c r="AC323" s="5" t="s">
        <v>2105</v>
      </c>
      <c r="AD323" s="5" t="s">
        <v>2105</v>
      </c>
      <c r="AE323" s="5" t="s">
        <v>2105</v>
      </c>
    </row>
    <row r="324" spans="1:31" x14ac:dyDescent="0.2">
      <c r="A324" s="1">
        <v>99579</v>
      </c>
      <c r="B324">
        <v>349.22</v>
      </c>
      <c r="C324">
        <v>968.24987799999997</v>
      </c>
      <c r="D324" s="18" t="s">
        <v>1828</v>
      </c>
      <c r="E324" s="13" t="s">
        <v>1829</v>
      </c>
      <c r="F324" s="13" t="s">
        <v>1829</v>
      </c>
      <c r="G324" s="16" t="s">
        <v>1829</v>
      </c>
      <c r="H324" s="18" t="s">
        <v>15</v>
      </c>
      <c r="I324" s="21" t="s">
        <v>2105</v>
      </c>
      <c r="J324" s="15" t="s">
        <v>15</v>
      </c>
      <c r="K324" s="21" t="s">
        <v>22</v>
      </c>
      <c r="L324" s="40" t="str">
        <f>IF(Table2[[#This Row],[CF_superclass_score]]&gt;0.45,Table2[[#This Row],[CF_superclass]],"NA")</f>
        <v>NA</v>
      </c>
      <c r="M324" s="16" t="str">
        <f>IF(Table2[[#This Row],[GNPS (NAP) Superclass (&gt;0.45)]]="NA",Table2[[#This Row],[Superclass]],Table2[[#This Row],[GNPS (NAP) Superclass (&gt;0.45)]])</f>
        <v>Lipids and lipid-like molecules</v>
      </c>
      <c r="N324">
        <v>73</v>
      </c>
      <c r="O324">
        <v>1038</v>
      </c>
      <c r="P324" t="s">
        <v>5</v>
      </c>
      <c r="Q324" s="2">
        <v>1</v>
      </c>
      <c r="R324" t="s">
        <v>15</v>
      </c>
      <c r="S324" s="2">
        <v>0.40401645768025002</v>
      </c>
      <c r="T324" t="s">
        <v>22</v>
      </c>
      <c r="U324" s="2">
        <v>0.20967868338557899</v>
      </c>
      <c r="W324" s="2">
        <v>0.112333463949843</v>
      </c>
      <c r="X324" t="str">
        <f>IF(Table2[[#This Row],[CF_class_score]]&gt;0.5,Table2[[#This Row],[CF_class]],Table2[[#This Row],[CF_superclass]])</f>
        <v>Lipids and lipid-like molecules</v>
      </c>
      <c r="Y324" s="5" t="s">
        <v>1975</v>
      </c>
      <c r="Z324" s="5" t="s">
        <v>1845</v>
      </c>
      <c r="AA324" s="5" t="s">
        <v>1976</v>
      </c>
      <c r="AB324" s="5" t="s">
        <v>1976</v>
      </c>
      <c r="AC324" s="5" t="s">
        <v>1865</v>
      </c>
      <c r="AD324" s="5" t="s">
        <v>1866</v>
      </c>
      <c r="AE324" s="5" t="s">
        <v>15</v>
      </c>
    </row>
    <row r="325" spans="1:31" x14ac:dyDescent="0.2">
      <c r="A325" s="1">
        <v>110770</v>
      </c>
      <c r="B325">
        <v>375.23099000000002</v>
      </c>
      <c r="C325">
        <v>1036.424561</v>
      </c>
      <c r="D325" s="18" t="s">
        <v>1828</v>
      </c>
      <c r="E325" s="13" t="s">
        <v>1829</v>
      </c>
      <c r="F325" s="13" t="s">
        <v>1829</v>
      </c>
      <c r="G325" s="16" t="s">
        <v>1828</v>
      </c>
      <c r="H325" s="18" t="s">
        <v>2105</v>
      </c>
      <c r="I325" s="21" t="s">
        <v>2105</v>
      </c>
      <c r="J325" s="16" t="s">
        <v>2105</v>
      </c>
      <c r="K325" s="21" t="s">
        <v>22</v>
      </c>
      <c r="L325" s="40" t="str">
        <f>IF(Table2[[#This Row],[CF_superclass_score]]&gt;0.45,Table2[[#This Row],[CF_superclass]],"NA")</f>
        <v>NA</v>
      </c>
      <c r="M325" s="16" t="str">
        <f>IF(Table2[[#This Row],[GNPS (NAP) Superclass (&gt;0.45)]]="NA",Table2[[#This Row],[Superclass]],Table2[[#This Row],[GNPS (NAP) Superclass (&gt;0.45)]])</f>
        <v>Benzenoids</v>
      </c>
      <c r="N325">
        <v>56</v>
      </c>
      <c r="O325">
        <v>1038</v>
      </c>
      <c r="P325" t="s">
        <v>5</v>
      </c>
      <c r="Q325" s="2">
        <v>1</v>
      </c>
      <c r="R325" t="s">
        <v>15</v>
      </c>
      <c r="S325" s="2">
        <v>0.40401645768025002</v>
      </c>
      <c r="T325" t="s">
        <v>22</v>
      </c>
      <c r="U325" s="2">
        <v>0.20967868338557899</v>
      </c>
      <c r="W325" s="2">
        <v>0.112333463949843</v>
      </c>
      <c r="X325" t="str">
        <f>IF(Table2[[#This Row],[CF_class_score]]&gt;0.5,Table2[[#This Row],[CF_class]],Table2[[#This Row],[CF_superclass]])</f>
        <v>Lipids and lipid-like molecules</v>
      </c>
      <c r="Y325" s="5" t="s">
        <v>1851</v>
      </c>
      <c r="Z325" s="5" t="s">
        <v>1845</v>
      </c>
      <c r="AA325" s="5" t="s">
        <v>16</v>
      </c>
      <c r="AB325" s="5"/>
      <c r="AC325" s="5"/>
      <c r="AD325" s="5"/>
      <c r="AE325" s="5" t="s">
        <v>16</v>
      </c>
    </row>
    <row r="326" spans="1:31" x14ac:dyDescent="0.2">
      <c r="A326" s="1">
        <v>110774</v>
      </c>
      <c r="B326">
        <v>375.23998999999998</v>
      </c>
      <c r="C326">
        <v>1034.2142329999999</v>
      </c>
      <c r="D326" s="18" t="s">
        <v>1828</v>
      </c>
      <c r="E326" s="13" t="s">
        <v>1829</v>
      </c>
      <c r="F326" s="13" t="s">
        <v>1829</v>
      </c>
      <c r="G326" s="16" t="s">
        <v>1829</v>
      </c>
      <c r="H326" s="18" t="s">
        <v>15</v>
      </c>
      <c r="I326" s="21" t="s">
        <v>22</v>
      </c>
      <c r="J326" s="16" t="s">
        <v>22</v>
      </c>
      <c r="K326" s="21" t="str">
        <f>IF(Table2[[#This Row],[Lowest in silico match]]="NA",Table2[[#This Row],[Most specific Class (above 0.5 Score)]],Table2[[#This Row],[Lowest in silico match]])</f>
        <v>Prenol lipids</v>
      </c>
      <c r="L326" s="40" t="str">
        <f>IF(Table2[[#This Row],[CF_superclass_score]]&gt;0.45,Table2[[#This Row],[CF_superclass]],"NA")</f>
        <v>NA</v>
      </c>
      <c r="M326" s="16" t="str">
        <f>IF(Table2[[#This Row],[GNPS (NAP) Superclass (&gt;0.45)]]="NA",Table2[[#This Row],[Superclass]],Table2[[#This Row],[GNPS (NAP) Superclass (&gt;0.45)]])</f>
        <v>Lipids and lipid-like molecules</v>
      </c>
      <c r="N326">
        <v>72</v>
      </c>
      <c r="O326">
        <v>1038</v>
      </c>
      <c r="P326" t="s">
        <v>5</v>
      </c>
      <c r="Q326" s="2">
        <v>1</v>
      </c>
      <c r="R326" t="s">
        <v>15</v>
      </c>
      <c r="S326" s="2">
        <v>0.40401645768025002</v>
      </c>
      <c r="T326" t="s">
        <v>22</v>
      </c>
      <c r="U326" s="2">
        <v>0.20967868338557899</v>
      </c>
      <c r="W326" s="2">
        <v>0.112333463949843</v>
      </c>
      <c r="X326" t="str">
        <f>IF(Table2[[#This Row],[CF_class_score]]&gt;0.5,Table2[[#This Row],[CF_class]],Table2[[#This Row],[CF_superclass]])</f>
        <v>Lipids and lipid-like molecules</v>
      </c>
      <c r="Y326" s="5" t="s">
        <v>2092</v>
      </c>
      <c r="Z326" s="5" t="s">
        <v>1845</v>
      </c>
      <c r="AA326" s="5" t="s">
        <v>39</v>
      </c>
      <c r="AB326" s="5"/>
      <c r="AC326" s="5" t="s">
        <v>39</v>
      </c>
      <c r="AD326" s="5" t="s">
        <v>22</v>
      </c>
      <c r="AE326" s="5" t="s">
        <v>15</v>
      </c>
    </row>
    <row r="327" spans="1:31" x14ac:dyDescent="0.2">
      <c r="A327" s="1">
        <v>111522</v>
      </c>
      <c r="B327">
        <v>377.26801</v>
      </c>
      <c r="C327">
        <v>1151.364014</v>
      </c>
      <c r="D327" s="18" t="s">
        <v>1828</v>
      </c>
      <c r="E327" s="13" t="s">
        <v>1829</v>
      </c>
      <c r="F327" s="13" t="s">
        <v>1829</v>
      </c>
      <c r="G327" s="16" t="s">
        <v>1829</v>
      </c>
      <c r="H327" s="18" t="s">
        <v>15</v>
      </c>
      <c r="I327" s="21" t="s">
        <v>22</v>
      </c>
      <c r="J327" s="16" t="s">
        <v>22</v>
      </c>
      <c r="K327" s="21" t="str">
        <f>IF(Table2[[#This Row],[Lowest in silico match]]="NA",Table2[[#This Row],[Most specific Class (above 0.5 Score)]],Table2[[#This Row],[Lowest in silico match]])</f>
        <v>Prenol lipids</v>
      </c>
      <c r="L327" s="40" t="str">
        <f>IF(Table2[[#This Row],[CF_superclass_score]]&gt;0.45,Table2[[#This Row],[CF_superclass]],"NA")</f>
        <v>NA</v>
      </c>
      <c r="M327" s="16" t="str">
        <f>IF(Table2[[#This Row],[GNPS (NAP) Superclass (&gt;0.45)]]="NA",Table2[[#This Row],[Superclass]],Table2[[#This Row],[GNPS (NAP) Superclass (&gt;0.45)]])</f>
        <v>Lipids and lipid-like molecules</v>
      </c>
      <c r="N327">
        <v>3</v>
      </c>
      <c r="O327">
        <v>1038</v>
      </c>
      <c r="P327" t="s">
        <v>5</v>
      </c>
      <c r="Q327" s="2">
        <v>1</v>
      </c>
      <c r="R327" t="s">
        <v>15</v>
      </c>
      <c r="S327" s="2">
        <v>0.40401645768025002</v>
      </c>
      <c r="T327" t="s">
        <v>22</v>
      </c>
      <c r="U327" s="2">
        <v>0.20967868338557899</v>
      </c>
      <c r="W327" s="2">
        <v>0.112333463949843</v>
      </c>
      <c r="X327" t="str">
        <f>IF(Table2[[#This Row],[CF_class_score]]&gt;0.5,Table2[[#This Row],[CF_class]],Table2[[#This Row],[CF_superclass]])</f>
        <v>Lipids and lipid-like molecules</v>
      </c>
      <c r="Y327" s="5" t="s">
        <v>2023</v>
      </c>
      <c r="Z327" s="5" t="s">
        <v>1845</v>
      </c>
      <c r="AA327" s="5" t="s">
        <v>39</v>
      </c>
      <c r="AB327" s="5"/>
      <c r="AC327" s="5" t="s">
        <v>39</v>
      </c>
      <c r="AD327" s="5" t="s">
        <v>22</v>
      </c>
      <c r="AE327" s="5" t="s">
        <v>15</v>
      </c>
    </row>
    <row r="328" spans="1:31" x14ac:dyDescent="0.2">
      <c r="A328" s="1">
        <v>51975</v>
      </c>
      <c r="B328">
        <v>236.63800000000001</v>
      </c>
      <c r="C328">
        <v>451.92077599999999</v>
      </c>
      <c r="D328" s="18" t="s">
        <v>1828</v>
      </c>
      <c r="E328" s="13" t="s">
        <v>1828</v>
      </c>
      <c r="F328" s="13" t="s">
        <v>1828</v>
      </c>
      <c r="G328" s="16" t="s">
        <v>1828</v>
      </c>
      <c r="H328" s="18" t="s">
        <v>2105</v>
      </c>
      <c r="I328" s="21" t="s">
        <v>2105</v>
      </c>
      <c r="J328" s="16" t="s">
        <v>2105</v>
      </c>
      <c r="K328" s="21" t="str">
        <f>IF(Table2[[#This Row],[Lowest in silico match]]="NA",Table2[[#This Row],[Most specific Class (above 0.5 Score)]],Table2[[#This Row],[Lowest in silico match]])</f>
        <v>no matches</v>
      </c>
      <c r="L328" s="40" t="str">
        <f>IF(Table2[[#This Row],[CF_superclass_score]]&gt;0.45,Table2[[#This Row],[CF_superclass]],"NA")</f>
        <v>NA</v>
      </c>
      <c r="M328" s="16" t="str">
        <f>IF(Table2[[#This Row],[GNPS (NAP) Superclass (&gt;0.45)]]="NA",Table2[[#This Row],[Superclass]],Table2[[#This Row],[GNPS (NAP) Superclass (&gt;0.45)]])</f>
        <v>NA</v>
      </c>
      <c r="N328">
        <v>19</v>
      </c>
      <c r="O328">
        <v>1041</v>
      </c>
      <c r="P328" t="s">
        <v>6</v>
      </c>
      <c r="Q328" s="2">
        <v>0</v>
      </c>
      <c r="R328" t="s">
        <v>6</v>
      </c>
      <c r="S328" s="2">
        <v>0</v>
      </c>
      <c r="T328" t="s">
        <v>6</v>
      </c>
      <c r="U328" s="2">
        <v>0</v>
      </c>
      <c r="V328" t="s">
        <v>6</v>
      </c>
      <c r="W328" s="2">
        <v>0</v>
      </c>
      <c r="X328" t="str">
        <f>IF(Table2[[#This Row],[CF_class_score]]&gt;0.5,Table2[[#This Row],[CF_class]],Table2[[#This Row],[CF_superclass]])</f>
        <v>no matches</v>
      </c>
      <c r="Y328" s="5" t="s">
        <v>2105</v>
      </c>
      <c r="Z328" s="5" t="s">
        <v>2105</v>
      </c>
      <c r="AA328" s="5" t="s">
        <v>2105</v>
      </c>
      <c r="AB328" s="5" t="s">
        <v>2105</v>
      </c>
      <c r="AC328" s="5" t="s">
        <v>2105</v>
      </c>
      <c r="AD328" s="5" t="s">
        <v>2105</v>
      </c>
      <c r="AE328" s="5" t="s">
        <v>2105</v>
      </c>
    </row>
    <row r="329" spans="1:31" x14ac:dyDescent="0.2">
      <c r="A329" s="1">
        <v>51978</v>
      </c>
      <c r="B329">
        <v>236.63699</v>
      </c>
      <c r="C329">
        <v>405.20721400000002</v>
      </c>
      <c r="D329" s="18" t="s">
        <v>1828</v>
      </c>
      <c r="E329" s="13" t="s">
        <v>1828</v>
      </c>
      <c r="F329" s="13" t="s">
        <v>1828</v>
      </c>
      <c r="G329" s="16" t="s">
        <v>1828</v>
      </c>
      <c r="H329" s="18" t="s">
        <v>2105</v>
      </c>
      <c r="I329" s="21" t="s">
        <v>2105</v>
      </c>
      <c r="J329" s="16" t="s">
        <v>2105</v>
      </c>
      <c r="K329" s="21" t="str">
        <f>IF(Table2[[#This Row],[Lowest in silico match]]="NA",Table2[[#This Row],[Most specific Class (above 0.5 Score)]],Table2[[#This Row],[Lowest in silico match]])</f>
        <v>no matches</v>
      </c>
      <c r="L329" s="40" t="str">
        <f>IF(Table2[[#This Row],[CF_superclass_score]]&gt;0.45,Table2[[#This Row],[CF_superclass]],"NA")</f>
        <v>NA</v>
      </c>
      <c r="M329" s="16" t="str">
        <f>IF(Table2[[#This Row],[GNPS (NAP) Superclass (&gt;0.45)]]="NA",Table2[[#This Row],[Superclass]],Table2[[#This Row],[GNPS (NAP) Superclass (&gt;0.45)]])</f>
        <v>NA</v>
      </c>
      <c r="N329">
        <v>22</v>
      </c>
      <c r="O329">
        <v>1041</v>
      </c>
      <c r="P329" t="s">
        <v>6</v>
      </c>
      <c r="Q329" s="2">
        <v>0</v>
      </c>
      <c r="R329" t="s">
        <v>6</v>
      </c>
      <c r="S329" s="2">
        <v>0</v>
      </c>
      <c r="T329" t="s">
        <v>6</v>
      </c>
      <c r="U329" s="2">
        <v>0</v>
      </c>
      <c r="V329" t="s">
        <v>6</v>
      </c>
      <c r="W329" s="2">
        <v>0</v>
      </c>
      <c r="X329" t="str">
        <f>IF(Table2[[#This Row],[CF_class_score]]&gt;0.5,Table2[[#This Row],[CF_class]],Table2[[#This Row],[CF_superclass]])</f>
        <v>no matches</v>
      </c>
      <c r="Y329" s="5" t="s">
        <v>2105</v>
      </c>
      <c r="Z329" s="5" t="s">
        <v>2105</v>
      </c>
      <c r="AA329" s="5" t="s">
        <v>2105</v>
      </c>
      <c r="AB329" s="5" t="s">
        <v>2105</v>
      </c>
      <c r="AC329" s="5" t="s">
        <v>2105</v>
      </c>
      <c r="AD329" s="5" t="s">
        <v>2105</v>
      </c>
      <c r="AE329" s="5" t="s">
        <v>2105</v>
      </c>
    </row>
    <row r="330" spans="1:31" x14ac:dyDescent="0.2">
      <c r="A330" s="1">
        <v>51982</v>
      </c>
      <c r="B330">
        <v>236.63699</v>
      </c>
      <c r="C330">
        <v>424.101135</v>
      </c>
      <c r="D330" s="18" t="s">
        <v>1828</v>
      </c>
      <c r="E330" s="13" t="s">
        <v>1828</v>
      </c>
      <c r="F330" s="13" t="s">
        <v>1828</v>
      </c>
      <c r="G330" s="16" t="s">
        <v>1828</v>
      </c>
      <c r="H330" s="18" t="s">
        <v>2105</v>
      </c>
      <c r="I330" s="21" t="s">
        <v>2105</v>
      </c>
      <c r="J330" s="16" t="s">
        <v>2105</v>
      </c>
      <c r="K330" s="21" t="str">
        <f>IF(Table2[[#This Row],[Lowest in silico match]]="NA",Table2[[#This Row],[Most specific Class (above 0.5 Score)]],Table2[[#This Row],[Lowest in silico match]])</f>
        <v>no matches</v>
      </c>
      <c r="L330" s="40" t="str">
        <f>IF(Table2[[#This Row],[CF_superclass_score]]&gt;0.45,Table2[[#This Row],[CF_superclass]],"NA")</f>
        <v>NA</v>
      </c>
      <c r="M330" s="16" t="str">
        <f>IF(Table2[[#This Row],[GNPS (NAP) Superclass (&gt;0.45)]]="NA",Table2[[#This Row],[Superclass]],Table2[[#This Row],[GNPS (NAP) Superclass (&gt;0.45)]])</f>
        <v>NA</v>
      </c>
      <c r="N330">
        <v>1</v>
      </c>
      <c r="O330">
        <v>1041</v>
      </c>
      <c r="P330" t="s">
        <v>6</v>
      </c>
      <c r="Q330" s="2">
        <v>0</v>
      </c>
      <c r="R330" t="s">
        <v>6</v>
      </c>
      <c r="S330" s="2">
        <v>0</v>
      </c>
      <c r="T330" t="s">
        <v>6</v>
      </c>
      <c r="U330" s="2">
        <v>0</v>
      </c>
      <c r="V330" t="s">
        <v>6</v>
      </c>
      <c r="W330" s="2">
        <v>0</v>
      </c>
      <c r="X330" t="str">
        <f>IF(Table2[[#This Row],[CF_class_score]]&gt;0.5,Table2[[#This Row],[CF_class]],Table2[[#This Row],[CF_superclass]])</f>
        <v>no matches</v>
      </c>
      <c r="Y330" s="5" t="s">
        <v>2105</v>
      </c>
      <c r="Z330" s="5" t="s">
        <v>2105</v>
      </c>
      <c r="AA330" s="5" t="s">
        <v>2105</v>
      </c>
      <c r="AB330" s="5" t="s">
        <v>2105</v>
      </c>
      <c r="AC330" s="5" t="s">
        <v>2105</v>
      </c>
      <c r="AD330" s="5" t="s">
        <v>2105</v>
      </c>
      <c r="AE330" s="5" t="s">
        <v>2105</v>
      </c>
    </row>
    <row r="331" spans="1:31" x14ac:dyDescent="0.2">
      <c r="A331" s="1">
        <v>51990</v>
      </c>
      <c r="B331">
        <v>236.63699</v>
      </c>
      <c r="C331">
        <v>479.35354599999999</v>
      </c>
      <c r="D331" s="18" t="s">
        <v>1828</v>
      </c>
      <c r="E331" s="13" t="s">
        <v>1828</v>
      </c>
      <c r="F331" s="13" t="s">
        <v>1828</v>
      </c>
      <c r="G331" s="16" t="s">
        <v>1828</v>
      </c>
      <c r="H331" s="18" t="s">
        <v>2105</v>
      </c>
      <c r="I331" s="21" t="s">
        <v>2105</v>
      </c>
      <c r="J331" s="16" t="s">
        <v>2105</v>
      </c>
      <c r="K331" s="21" t="str">
        <f>IF(Table2[[#This Row],[Lowest in silico match]]="NA",Table2[[#This Row],[Most specific Class (above 0.5 Score)]],Table2[[#This Row],[Lowest in silico match]])</f>
        <v>no matches</v>
      </c>
      <c r="L331" s="40" t="str">
        <f>IF(Table2[[#This Row],[CF_superclass_score]]&gt;0.45,Table2[[#This Row],[CF_superclass]],"NA")</f>
        <v>NA</v>
      </c>
      <c r="M331" s="16" t="str">
        <f>IF(Table2[[#This Row],[GNPS (NAP) Superclass (&gt;0.45)]]="NA",Table2[[#This Row],[Superclass]],Table2[[#This Row],[GNPS (NAP) Superclass (&gt;0.45)]])</f>
        <v>NA</v>
      </c>
      <c r="N331">
        <v>2</v>
      </c>
      <c r="O331">
        <v>1041</v>
      </c>
      <c r="P331" t="s">
        <v>6</v>
      </c>
      <c r="Q331" s="2">
        <v>0</v>
      </c>
      <c r="R331" t="s">
        <v>6</v>
      </c>
      <c r="S331" s="2">
        <v>0</v>
      </c>
      <c r="T331" t="s">
        <v>6</v>
      </c>
      <c r="U331" s="2">
        <v>0</v>
      </c>
      <c r="V331" t="s">
        <v>6</v>
      </c>
      <c r="W331" s="2">
        <v>0</v>
      </c>
      <c r="X331" t="str">
        <f>IF(Table2[[#This Row],[CF_class_score]]&gt;0.5,Table2[[#This Row],[CF_class]],Table2[[#This Row],[CF_superclass]])</f>
        <v>no matches</v>
      </c>
      <c r="Y331" s="5" t="s">
        <v>2105</v>
      </c>
      <c r="Z331" s="5" t="s">
        <v>2105</v>
      </c>
      <c r="AA331" s="5" t="s">
        <v>2105</v>
      </c>
      <c r="AB331" s="5" t="s">
        <v>2105</v>
      </c>
      <c r="AC331" s="5" t="s">
        <v>2105</v>
      </c>
      <c r="AD331" s="5" t="s">
        <v>2105</v>
      </c>
      <c r="AE331" s="5" t="s">
        <v>2105</v>
      </c>
    </row>
    <row r="332" spans="1:31" x14ac:dyDescent="0.2">
      <c r="A332" s="1">
        <v>56684</v>
      </c>
      <c r="B332">
        <v>245.64999</v>
      </c>
      <c r="C332">
        <v>366.97994999999997</v>
      </c>
      <c r="D332" s="18" t="s">
        <v>1828</v>
      </c>
      <c r="E332" s="13" t="s">
        <v>1828</v>
      </c>
      <c r="F332" s="13" t="s">
        <v>1828</v>
      </c>
      <c r="G332" s="16" t="s">
        <v>1828</v>
      </c>
      <c r="H332" s="18" t="s">
        <v>2105</v>
      </c>
      <c r="I332" s="21" t="s">
        <v>2105</v>
      </c>
      <c r="J332" s="16" t="s">
        <v>2105</v>
      </c>
      <c r="K332" s="21" t="str">
        <f>IF(Table2[[#This Row],[Lowest in silico match]]="NA",Table2[[#This Row],[Most specific Class (above 0.5 Score)]],Table2[[#This Row],[Lowest in silico match]])</f>
        <v>no matches</v>
      </c>
      <c r="L332" s="40" t="str">
        <f>IF(Table2[[#This Row],[CF_superclass_score]]&gt;0.45,Table2[[#This Row],[CF_superclass]],"NA")</f>
        <v>NA</v>
      </c>
      <c r="M332" s="16" t="str">
        <f>IF(Table2[[#This Row],[GNPS (NAP) Superclass (&gt;0.45)]]="NA",Table2[[#This Row],[Superclass]],Table2[[#This Row],[GNPS (NAP) Superclass (&gt;0.45)]])</f>
        <v>NA</v>
      </c>
      <c r="N332">
        <v>43</v>
      </c>
      <c r="O332">
        <v>1041</v>
      </c>
      <c r="P332" t="s">
        <v>6</v>
      </c>
      <c r="Q332" s="2">
        <v>0</v>
      </c>
      <c r="R332" t="s">
        <v>6</v>
      </c>
      <c r="S332" s="2">
        <v>0</v>
      </c>
      <c r="T332" t="s">
        <v>6</v>
      </c>
      <c r="U332" s="2">
        <v>0</v>
      </c>
      <c r="V332" t="s">
        <v>6</v>
      </c>
      <c r="W332" s="2">
        <v>0</v>
      </c>
      <c r="X332" t="str">
        <f>IF(Table2[[#This Row],[CF_class_score]]&gt;0.5,Table2[[#This Row],[CF_class]],Table2[[#This Row],[CF_superclass]])</f>
        <v>no matches</v>
      </c>
      <c r="Y332" s="5" t="s">
        <v>2105</v>
      </c>
      <c r="Z332" s="5" t="s">
        <v>2105</v>
      </c>
      <c r="AA332" s="5" t="s">
        <v>2105</v>
      </c>
      <c r="AB332" s="5" t="s">
        <v>2105</v>
      </c>
      <c r="AC332" s="5" t="s">
        <v>2105</v>
      </c>
      <c r="AD332" s="5" t="s">
        <v>2105</v>
      </c>
      <c r="AE332" s="5" t="s">
        <v>2105</v>
      </c>
    </row>
    <row r="333" spans="1:31" x14ac:dyDescent="0.2">
      <c r="A333" s="1">
        <v>56693</v>
      </c>
      <c r="B333">
        <v>245.642</v>
      </c>
      <c r="C333">
        <v>418.91497800000002</v>
      </c>
      <c r="D333" s="18" t="s">
        <v>1828</v>
      </c>
      <c r="E333" s="13" t="s">
        <v>1828</v>
      </c>
      <c r="F333" s="13" t="s">
        <v>1828</v>
      </c>
      <c r="G333" s="16" t="s">
        <v>1828</v>
      </c>
      <c r="H333" s="18" t="s">
        <v>2105</v>
      </c>
      <c r="I333" s="21" t="s">
        <v>2105</v>
      </c>
      <c r="J333" s="16" t="s">
        <v>2105</v>
      </c>
      <c r="K333" s="21" t="str">
        <f>IF(Table2[[#This Row],[Lowest in silico match]]="NA",Table2[[#This Row],[Most specific Class (above 0.5 Score)]],Table2[[#This Row],[Lowest in silico match]])</f>
        <v>no matches</v>
      </c>
      <c r="L333" s="40" t="str">
        <f>IF(Table2[[#This Row],[CF_superclass_score]]&gt;0.45,Table2[[#This Row],[CF_superclass]],"NA")</f>
        <v>NA</v>
      </c>
      <c r="M333" s="16" t="str">
        <f>IF(Table2[[#This Row],[GNPS (NAP) Superclass (&gt;0.45)]]="NA",Table2[[#This Row],[Superclass]],Table2[[#This Row],[GNPS (NAP) Superclass (&gt;0.45)]])</f>
        <v>NA</v>
      </c>
      <c r="N333">
        <v>2</v>
      </c>
      <c r="O333">
        <v>1041</v>
      </c>
      <c r="P333" t="s">
        <v>6</v>
      </c>
      <c r="Q333" s="2">
        <v>0</v>
      </c>
      <c r="R333" t="s">
        <v>6</v>
      </c>
      <c r="S333" s="2">
        <v>0</v>
      </c>
      <c r="T333" t="s">
        <v>6</v>
      </c>
      <c r="U333" s="2">
        <v>0</v>
      </c>
      <c r="V333" t="s">
        <v>6</v>
      </c>
      <c r="W333" s="2">
        <v>0</v>
      </c>
      <c r="X333" t="str">
        <f>IF(Table2[[#This Row],[CF_class_score]]&gt;0.5,Table2[[#This Row],[CF_class]],Table2[[#This Row],[CF_superclass]])</f>
        <v>no matches</v>
      </c>
      <c r="Y333" s="5" t="s">
        <v>2105</v>
      </c>
      <c r="Z333" s="5" t="s">
        <v>2105</v>
      </c>
      <c r="AA333" s="5" t="s">
        <v>2105</v>
      </c>
      <c r="AB333" s="5" t="s">
        <v>2105</v>
      </c>
      <c r="AC333" s="5" t="s">
        <v>2105</v>
      </c>
      <c r="AD333" s="5" t="s">
        <v>2105</v>
      </c>
      <c r="AE333" s="5" t="s">
        <v>2105</v>
      </c>
    </row>
    <row r="334" spans="1:31" x14ac:dyDescent="0.2">
      <c r="A334" s="1">
        <v>56704</v>
      </c>
      <c r="B334">
        <v>245.642</v>
      </c>
      <c r="C334">
        <v>557.07293700000002</v>
      </c>
      <c r="D334" s="18" t="s">
        <v>1828</v>
      </c>
      <c r="E334" s="13" t="s">
        <v>1828</v>
      </c>
      <c r="F334" s="13" t="s">
        <v>1828</v>
      </c>
      <c r="G334" s="16" t="s">
        <v>1828</v>
      </c>
      <c r="H334" s="18" t="s">
        <v>2105</v>
      </c>
      <c r="I334" s="21" t="s">
        <v>2105</v>
      </c>
      <c r="J334" s="16" t="s">
        <v>2105</v>
      </c>
      <c r="K334" s="21" t="str">
        <f>IF(Table2[[#This Row],[Lowest in silico match]]="NA",Table2[[#This Row],[Most specific Class (above 0.5 Score)]],Table2[[#This Row],[Lowest in silico match]])</f>
        <v>no matches</v>
      </c>
      <c r="L334" s="40" t="str">
        <f>IF(Table2[[#This Row],[CF_superclass_score]]&gt;0.45,Table2[[#This Row],[CF_superclass]],"NA")</f>
        <v>NA</v>
      </c>
      <c r="M334" s="16" t="str">
        <f>IF(Table2[[#This Row],[GNPS (NAP) Superclass (&gt;0.45)]]="NA",Table2[[#This Row],[Superclass]],Table2[[#This Row],[GNPS (NAP) Superclass (&gt;0.45)]])</f>
        <v>NA</v>
      </c>
      <c r="N334">
        <v>6</v>
      </c>
      <c r="O334">
        <v>1041</v>
      </c>
      <c r="P334" t="s">
        <v>6</v>
      </c>
      <c r="Q334" s="2">
        <v>0</v>
      </c>
      <c r="R334" t="s">
        <v>6</v>
      </c>
      <c r="S334" s="2">
        <v>0</v>
      </c>
      <c r="T334" t="s">
        <v>6</v>
      </c>
      <c r="U334" s="2">
        <v>0</v>
      </c>
      <c r="V334" t="s">
        <v>6</v>
      </c>
      <c r="W334" s="2">
        <v>0</v>
      </c>
      <c r="X334" t="str">
        <f>IF(Table2[[#This Row],[CF_class_score]]&gt;0.5,Table2[[#This Row],[CF_class]],Table2[[#This Row],[CF_superclass]])</f>
        <v>no matches</v>
      </c>
      <c r="Y334" s="5" t="s">
        <v>2105</v>
      </c>
      <c r="Z334" s="5" t="s">
        <v>2105</v>
      </c>
      <c r="AA334" s="5" t="s">
        <v>2105</v>
      </c>
      <c r="AB334" s="5" t="s">
        <v>2105</v>
      </c>
      <c r="AC334" s="5" t="s">
        <v>2105</v>
      </c>
      <c r="AD334" s="5" t="s">
        <v>2105</v>
      </c>
      <c r="AE334" s="5" t="s">
        <v>2105</v>
      </c>
    </row>
    <row r="335" spans="1:31" x14ac:dyDescent="0.2">
      <c r="A335" s="1">
        <v>56738</v>
      </c>
      <c r="B335">
        <v>245.642</v>
      </c>
      <c r="C335">
        <v>454.16702299999997</v>
      </c>
      <c r="D335" s="18" t="s">
        <v>1828</v>
      </c>
      <c r="E335" s="13" t="s">
        <v>1828</v>
      </c>
      <c r="F335" s="13" t="s">
        <v>1828</v>
      </c>
      <c r="G335" s="16" t="s">
        <v>1828</v>
      </c>
      <c r="H335" s="18" t="s">
        <v>2105</v>
      </c>
      <c r="I335" s="21" t="s">
        <v>2105</v>
      </c>
      <c r="J335" s="16" t="s">
        <v>2105</v>
      </c>
      <c r="K335" s="21" t="str">
        <f>IF(Table2[[#This Row],[Lowest in silico match]]="NA",Table2[[#This Row],[Most specific Class (above 0.5 Score)]],Table2[[#This Row],[Lowest in silico match]])</f>
        <v>no matches</v>
      </c>
      <c r="L335" s="40" t="str">
        <f>IF(Table2[[#This Row],[CF_superclass_score]]&gt;0.45,Table2[[#This Row],[CF_superclass]],"NA")</f>
        <v>NA</v>
      </c>
      <c r="M335" s="16" t="str">
        <f>IF(Table2[[#This Row],[GNPS (NAP) Superclass (&gt;0.45)]]="NA",Table2[[#This Row],[Superclass]],Table2[[#This Row],[GNPS (NAP) Superclass (&gt;0.45)]])</f>
        <v>NA</v>
      </c>
      <c r="N335">
        <v>2</v>
      </c>
      <c r="O335">
        <v>1041</v>
      </c>
      <c r="P335" t="s">
        <v>6</v>
      </c>
      <c r="Q335" s="2">
        <v>0</v>
      </c>
      <c r="R335" t="s">
        <v>6</v>
      </c>
      <c r="S335" s="2">
        <v>0</v>
      </c>
      <c r="T335" t="s">
        <v>6</v>
      </c>
      <c r="U335" s="2">
        <v>0</v>
      </c>
      <c r="V335" t="s">
        <v>6</v>
      </c>
      <c r="W335" s="2">
        <v>0</v>
      </c>
      <c r="X335" t="str">
        <f>IF(Table2[[#This Row],[CF_class_score]]&gt;0.5,Table2[[#This Row],[CF_class]],Table2[[#This Row],[CF_superclass]])</f>
        <v>no matches</v>
      </c>
      <c r="Y335" s="5" t="s">
        <v>2105</v>
      </c>
      <c r="Z335" s="5" t="s">
        <v>2105</v>
      </c>
      <c r="AA335" s="5" t="s">
        <v>2105</v>
      </c>
      <c r="AB335" s="5" t="s">
        <v>2105</v>
      </c>
      <c r="AC335" s="5" t="s">
        <v>2105</v>
      </c>
      <c r="AD335" s="5" t="s">
        <v>2105</v>
      </c>
      <c r="AE335" s="5" t="s">
        <v>2105</v>
      </c>
    </row>
    <row r="336" spans="1:31" x14ac:dyDescent="0.2">
      <c r="A336" s="1">
        <v>56740</v>
      </c>
      <c r="B336">
        <v>245.642</v>
      </c>
      <c r="C336">
        <v>875.17956500000003</v>
      </c>
      <c r="D336" s="18" t="s">
        <v>1828</v>
      </c>
      <c r="E336" s="13" t="s">
        <v>1828</v>
      </c>
      <c r="F336" s="13" t="s">
        <v>1828</v>
      </c>
      <c r="G336" s="16" t="s">
        <v>1828</v>
      </c>
      <c r="H336" s="18" t="s">
        <v>2105</v>
      </c>
      <c r="I336" s="21" t="s">
        <v>2105</v>
      </c>
      <c r="J336" s="16" t="s">
        <v>2105</v>
      </c>
      <c r="K336" s="21" t="str">
        <f>IF(Table2[[#This Row],[Lowest in silico match]]="NA",Table2[[#This Row],[Most specific Class (above 0.5 Score)]],Table2[[#This Row],[Lowest in silico match]])</f>
        <v>no matches</v>
      </c>
      <c r="L336" s="40" t="str">
        <f>IF(Table2[[#This Row],[CF_superclass_score]]&gt;0.45,Table2[[#This Row],[CF_superclass]],"NA")</f>
        <v>NA</v>
      </c>
      <c r="M336" s="16" t="str">
        <f>IF(Table2[[#This Row],[GNPS (NAP) Superclass (&gt;0.45)]]="NA",Table2[[#This Row],[Superclass]],Table2[[#This Row],[GNPS (NAP) Superclass (&gt;0.45)]])</f>
        <v>NA</v>
      </c>
      <c r="N336">
        <v>14</v>
      </c>
      <c r="O336">
        <v>1041</v>
      </c>
      <c r="P336" t="s">
        <v>6</v>
      </c>
      <c r="Q336" s="2">
        <v>0</v>
      </c>
      <c r="R336" t="s">
        <v>6</v>
      </c>
      <c r="S336" s="2">
        <v>0</v>
      </c>
      <c r="T336" t="s">
        <v>6</v>
      </c>
      <c r="U336" s="2">
        <v>0</v>
      </c>
      <c r="V336" t="s">
        <v>6</v>
      </c>
      <c r="W336" s="2">
        <v>0</v>
      </c>
      <c r="X336" t="str">
        <f>IF(Table2[[#This Row],[CF_class_score]]&gt;0.5,Table2[[#This Row],[CF_class]],Table2[[#This Row],[CF_superclass]])</f>
        <v>no matches</v>
      </c>
      <c r="Y336" s="5" t="s">
        <v>2105</v>
      </c>
      <c r="Z336" s="5" t="s">
        <v>2105</v>
      </c>
      <c r="AA336" s="5" t="s">
        <v>2105</v>
      </c>
      <c r="AB336" s="5" t="s">
        <v>2105</v>
      </c>
      <c r="AC336" s="5" t="s">
        <v>2105</v>
      </c>
      <c r="AD336" s="5" t="s">
        <v>2105</v>
      </c>
      <c r="AE336" s="5" t="s">
        <v>2105</v>
      </c>
    </row>
    <row r="337" spans="1:31" x14ac:dyDescent="0.2">
      <c r="A337" s="1">
        <v>56831</v>
      </c>
      <c r="B337">
        <v>245.64301</v>
      </c>
      <c r="C337">
        <v>912.60595699999999</v>
      </c>
      <c r="D337" s="18" t="s">
        <v>1828</v>
      </c>
      <c r="E337" s="13" t="s">
        <v>1828</v>
      </c>
      <c r="F337" s="13" t="s">
        <v>1828</v>
      </c>
      <c r="G337" s="16" t="s">
        <v>1828</v>
      </c>
      <c r="H337" s="18" t="s">
        <v>2105</v>
      </c>
      <c r="I337" s="21" t="s">
        <v>2105</v>
      </c>
      <c r="J337" s="16" t="s">
        <v>2105</v>
      </c>
      <c r="K337" s="21" t="str">
        <f>IF(Table2[[#This Row],[Lowest in silico match]]="NA",Table2[[#This Row],[Most specific Class (above 0.5 Score)]],Table2[[#This Row],[Lowest in silico match]])</f>
        <v>no matches</v>
      </c>
      <c r="L337" s="40" t="str">
        <f>IF(Table2[[#This Row],[CF_superclass_score]]&gt;0.45,Table2[[#This Row],[CF_superclass]],"NA")</f>
        <v>NA</v>
      </c>
      <c r="M337" s="16" t="str">
        <f>IF(Table2[[#This Row],[GNPS (NAP) Superclass (&gt;0.45)]]="NA",Table2[[#This Row],[Superclass]],Table2[[#This Row],[GNPS (NAP) Superclass (&gt;0.45)]])</f>
        <v>NA</v>
      </c>
      <c r="N337">
        <v>2</v>
      </c>
      <c r="O337">
        <v>1041</v>
      </c>
      <c r="P337" t="s">
        <v>6</v>
      </c>
      <c r="Q337" s="2">
        <v>0</v>
      </c>
      <c r="R337" t="s">
        <v>6</v>
      </c>
      <c r="S337" s="2">
        <v>0</v>
      </c>
      <c r="T337" t="s">
        <v>6</v>
      </c>
      <c r="U337" s="2">
        <v>0</v>
      </c>
      <c r="V337" t="s">
        <v>6</v>
      </c>
      <c r="W337" s="2">
        <v>0</v>
      </c>
      <c r="X337" t="str">
        <f>IF(Table2[[#This Row],[CF_class_score]]&gt;0.5,Table2[[#This Row],[CF_class]],Table2[[#This Row],[CF_superclass]])</f>
        <v>no matches</v>
      </c>
      <c r="Y337" s="5" t="s">
        <v>2105</v>
      </c>
      <c r="Z337" s="5" t="s">
        <v>2105</v>
      </c>
      <c r="AA337" s="5" t="s">
        <v>2105</v>
      </c>
      <c r="AB337" s="5" t="s">
        <v>2105</v>
      </c>
      <c r="AC337" s="5" t="s">
        <v>2105</v>
      </c>
      <c r="AD337" s="5" t="s">
        <v>2105</v>
      </c>
      <c r="AE337" s="5" t="s">
        <v>2105</v>
      </c>
    </row>
    <row r="338" spans="1:31" x14ac:dyDescent="0.2">
      <c r="A338" s="1">
        <v>142105</v>
      </c>
      <c r="B338">
        <v>542.31299000000001</v>
      </c>
      <c r="C338">
        <v>1053.3920900000001</v>
      </c>
      <c r="D338" s="18" t="s">
        <v>1828</v>
      </c>
      <c r="E338" s="13" t="s">
        <v>1829</v>
      </c>
      <c r="F338" s="13" t="s">
        <v>1829</v>
      </c>
      <c r="G338" s="16" t="s">
        <v>1829</v>
      </c>
      <c r="H338" s="18" t="s">
        <v>15</v>
      </c>
      <c r="I338" s="21" t="s">
        <v>2105</v>
      </c>
      <c r="J338" s="15" t="s">
        <v>15</v>
      </c>
      <c r="K338" s="21" t="str">
        <f>IF(Table2[[#This Row],[Lowest in silico match]]="NA",Table2[[#This Row],[Most specific Class (above 0.5 Score)]],Table2[[#This Row],[Lowest in silico match]])</f>
        <v>Lipids and lipid-like molecules</v>
      </c>
      <c r="L338" s="40" t="str">
        <f>IF(Table2[[#This Row],[CF_superclass_score]]&gt;0.45,Table2[[#This Row],[CF_superclass]],"NA")</f>
        <v>Lipids and lipid-like molecules</v>
      </c>
      <c r="M338" s="16" t="str">
        <f>IF(Table2[[#This Row],[GNPS (NAP) Superclass (&gt;0.45)]]="NA",Table2[[#This Row],[Superclass]],Table2[[#This Row],[GNPS (NAP) Superclass (&gt;0.45)]])</f>
        <v>Lipids and lipid-like molecules</v>
      </c>
      <c r="N338">
        <v>45</v>
      </c>
      <c r="O338">
        <v>1316</v>
      </c>
      <c r="P338" t="s">
        <v>5</v>
      </c>
      <c r="Q338" s="2">
        <v>1</v>
      </c>
      <c r="R338" t="s">
        <v>15</v>
      </c>
      <c r="S338" s="2">
        <v>0.69913419913419905</v>
      </c>
      <c r="T338" t="s">
        <v>22</v>
      </c>
      <c r="U338" s="2">
        <v>0.46536796536796499</v>
      </c>
      <c r="V338" t="s">
        <v>31</v>
      </c>
      <c r="W338" s="2">
        <v>0.27922077922077898</v>
      </c>
      <c r="X338" t="str">
        <f>IF(Table2[[#This Row],[CF_class_score]]&gt;0.5,Table2[[#This Row],[CF_class]],Table2[[#This Row],[CF_superclass]])</f>
        <v>Lipids and lipid-like molecules</v>
      </c>
      <c r="Y338" s="5" t="s">
        <v>1999</v>
      </c>
      <c r="Z338" s="5" t="s">
        <v>1845</v>
      </c>
      <c r="AA338" s="5" t="s">
        <v>1864</v>
      </c>
      <c r="AB338" s="5" t="s">
        <v>1864</v>
      </c>
      <c r="AC338" s="5" t="s">
        <v>1865</v>
      </c>
      <c r="AD338" s="5" t="s">
        <v>1866</v>
      </c>
      <c r="AE338" s="5" t="s">
        <v>15</v>
      </c>
    </row>
    <row r="339" spans="1:31" x14ac:dyDescent="0.2">
      <c r="A339" s="1">
        <v>142195</v>
      </c>
      <c r="B339">
        <v>542.31403</v>
      </c>
      <c r="C339">
        <v>867.63726799999995</v>
      </c>
      <c r="D339" s="18" t="s">
        <v>1828</v>
      </c>
      <c r="E339" s="13" t="s">
        <v>1829</v>
      </c>
      <c r="F339" s="13" t="s">
        <v>1829</v>
      </c>
      <c r="G339" s="16" t="s">
        <v>1829</v>
      </c>
      <c r="H339" s="18" t="s">
        <v>15</v>
      </c>
      <c r="I339" s="21" t="s">
        <v>2105</v>
      </c>
      <c r="J339" s="15" t="s">
        <v>15</v>
      </c>
      <c r="K339" s="21" t="str">
        <f>IF(Table2[[#This Row],[Lowest in silico match]]="NA",Table2[[#This Row],[Most specific Class (above 0.5 Score)]],Table2[[#This Row],[Lowest in silico match]])</f>
        <v>Lipids and lipid-like molecules</v>
      </c>
      <c r="L339" s="40" t="str">
        <f>IF(Table2[[#This Row],[CF_superclass_score]]&gt;0.45,Table2[[#This Row],[CF_superclass]],"NA")</f>
        <v>Lipids and lipid-like molecules</v>
      </c>
      <c r="M339" s="16" t="str">
        <f>IF(Table2[[#This Row],[GNPS (NAP) Superclass (&gt;0.45)]]="NA",Table2[[#This Row],[Superclass]],Table2[[#This Row],[GNPS (NAP) Superclass (&gt;0.45)]])</f>
        <v>Lipids and lipid-like molecules</v>
      </c>
      <c r="N339">
        <v>5</v>
      </c>
      <c r="O339">
        <v>1316</v>
      </c>
      <c r="P339" t="s">
        <v>5</v>
      </c>
      <c r="Q339" s="2">
        <v>1</v>
      </c>
      <c r="R339" t="s">
        <v>15</v>
      </c>
      <c r="S339" s="2">
        <v>0.69913419913419905</v>
      </c>
      <c r="T339" t="s">
        <v>22</v>
      </c>
      <c r="U339" s="2">
        <v>0.46536796536796499</v>
      </c>
      <c r="V339" t="s">
        <v>31</v>
      </c>
      <c r="W339" s="2">
        <v>0.27922077922077898</v>
      </c>
      <c r="X339" t="str">
        <f>IF(Table2[[#This Row],[CF_class_score]]&gt;0.5,Table2[[#This Row],[CF_class]],Table2[[#This Row],[CF_superclass]])</f>
        <v>Lipids and lipid-like molecules</v>
      </c>
      <c r="Y339" s="5" t="s">
        <v>1991</v>
      </c>
      <c r="Z339" s="5" t="s">
        <v>1845</v>
      </c>
      <c r="AA339" s="5" t="s">
        <v>1992</v>
      </c>
      <c r="AB339" s="5" t="s">
        <v>1992</v>
      </c>
      <c r="AC339" s="5" t="s">
        <v>1993</v>
      </c>
      <c r="AD339" s="5" t="s">
        <v>1866</v>
      </c>
      <c r="AE339" s="5" t="s">
        <v>15</v>
      </c>
    </row>
    <row r="340" spans="1:31" x14ac:dyDescent="0.2">
      <c r="A340" s="1">
        <v>1348</v>
      </c>
      <c r="B340">
        <v>170.62800999999999</v>
      </c>
      <c r="C340">
        <v>745.52813700000002</v>
      </c>
      <c r="D340" s="18" t="s">
        <v>1828</v>
      </c>
      <c r="E340" s="13" t="s">
        <v>1828</v>
      </c>
      <c r="F340" s="13" t="s">
        <v>1828</v>
      </c>
      <c r="G340" s="14" t="s">
        <v>1828</v>
      </c>
      <c r="H340" s="18" t="s">
        <v>2105</v>
      </c>
      <c r="I340" s="21" t="s">
        <v>2105</v>
      </c>
      <c r="J340" s="16" t="s">
        <v>2105</v>
      </c>
      <c r="K340" s="21" t="str">
        <f>IF(Table2[[#This Row],[Lowest in silico match]]="NA",Table2[[#This Row],[Most specific Class (above 0.5 Score)]],Table2[[#This Row],[Lowest in silico match]])</f>
        <v>no matches</v>
      </c>
      <c r="L340" s="40" t="str">
        <f>IF(Table2[[#This Row],[CF_superclass_score]]&gt;0.45,Table2[[#This Row],[CF_superclass]],"NA")</f>
        <v>NA</v>
      </c>
      <c r="M340" s="16" t="str">
        <f>IF(Table2[[#This Row],[GNPS (NAP) Superclass (&gt;0.45)]]="NA",Table2[[#This Row],[Superclass]],Table2[[#This Row],[GNPS (NAP) Superclass (&gt;0.45)]])</f>
        <v>NA</v>
      </c>
      <c r="N340">
        <v>2</v>
      </c>
      <c r="O340">
        <v>1337</v>
      </c>
      <c r="P340" t="s">
        <v>6</v>
      </c>
      <c r="Q340" s="2">
        <v>0</v>
      </c>
      <c r="R340" t="s">
        <v>6</v>
      </c>
      <c r="S340" s="2">
        <v>0</v>
      </c>
      <c r="T340" t="s">
        <v>6</v>
      </c>
      <c r="U340" s="2">
        <v>0</v>
      </c>
      <c r="V340" t="s">
        <v>6</v>
      </c>
      <c r="W340" s="2">
        <v>0</v>
      </c>
      <c r="X340" t="str">
        <f>IF(Table2[[#This Row],[CF_class_score]]&gt;0.5,Table2[[#This Row],[CF_class]],Table2[[#This Row],[CF_superclass]])</f>
        <v>no matches</v>
      </c>
      <c r="Y340" s="5" t="s">
        <v>2105</v>
      </c>
      <c r="Z340" s="5" t="s">
        <v>2105</v>
      </c>
      <c r="AA340" s="5" t="s">
        <v>2105</v>
      </c>
      <c r="AB340" s="5" t="s">
        <v>2105</v>
      </c>
      <c r="AC340" s="5" t="s">
        <v>2105</v>
      </c>
      <c r="AD340" s="5" t="s">
        <v>2105</v>
      </c>
      <c r="AE340" s="5" t="s">
        <v>2105</v>
      </c>
    </row>
    <row r="341" spans="1:31" x14ac:dyDescent="0.2">
      <c r="A341" s="1">
        <v>39899</v>
      </c>
      <c r="B341">
        <v>223.64999</v>
      </c>
      <c r="C341">
        <v>766.90625</v>
      </c>
      <c r="D341" s="18" t="s">
        <v>1828</v>
      </c>
      <c r="E341" s="13" t="s">
        <v>1828</v>
      </c>
      <c r="F341" s="13" t="s">
        <v>1828</v>
      </c>
      <c r="G341" s="16" t="s">
        <v>1828</v>
      </c>
      <c r="H341" s="18" t="s">
        <v>2105</v>
      </c>
      <c r="I341" s="21" t="s">
        <v>2105</v>
      </c>
      <c r="J341" s="16" t="s">
        <v>2105</v>
      </c>
      <c r="K341" s="21" t="str">
        <f>IF(Table2[[#This Row],[Lowest in silico match]]="NA",Table2[[#This Row],[Most specific Class (above 0.5 Score)]],Table2[[#This Row],[Lowest in silico match]])</f>
        <v>no matches</v>
      </c>
      <c r="L341" s="40" t="str">
        <f>IF(Table2[[#This Row],[CF_superclass_score]]&gt;0.45,Table2[[#This Row],[CF_superclass]],"NA")</f>
        <v>NA</v>
      </c>
      <c r="M341" s="16" t="str">
        <f>IF(Table2[[#This Row],[GNPS (NAP) Superclass (&gt;0.45)]]="NA",Table2[[#This Row],[Superclass]],Table2[[#This Row],[GNPS (NAP) Superclass (&gt;0.45)]])</f>
        <v>NA</v>
      </c>
      <c r="N341">
        <v>5</v>
      </c>
      <c r="O341">
        <v>1337</v>
      </c>
      <c r="P341" t="s">
        <v>6</v>
      </c>
      <c r="Q341" s="2">
        <v>0</v>
      </c>
      <c r="R341" t="s">
        <v>6</v>
      </c>
      <c r="S341" s="2">
        <v>0</v>
      </c>
      <c r="T341" t="s">
        <v>6</v>
      </c>
      <c r="U341" s="2">
        <v>0</v>
      </c>
      <c r="V341" t="s">
        <v>6</v>
      </c>
      <c r="W341" s="2">
        <v>0</v>
      </c>
      <c r="X341" t="str">
        <f>IF(Table2[[#This Row],[CF_class_score]]&gt;0.5,Table2[[#This Row],[CF_class]],Table2[[#This Row],[CF_superclass]])</f>
        <v>no matches</v>
      </c>
      <c r="Y341" s="5" t="s">
        <v>2105</v>
      </c>
      <c r="Z341" s="5" t="s">
        <v>2105</v>
      </c>
      <c r="AA341" s="5" t="s">
        <v>2105</v>
      </c>
      <c r="AB341" s="5" t="s">
        <v>2105</v>
      </c>
      <c r="AC341" s="5" t="s">
        <v>2105</v>
      </c>
      <c r="AD341" s="5" t="s">
        <v>2105</v>
      </c>
      <c r="AE341" s="5" t="s">
        <v>2105</v>
      </c>
    </row>
    <row r="342" spans="1:31" x14ac:dyDescent="0.2">
      <c r="A342" s="1">
        <v>52283</v>
      </c>
      <c r="B342">
        <v>237.666</v>
      </c>
      <c r="C342">
        <v>852.15722700000003</v>
      </c>
      <c r="D342" s="18" t="s">
        <v>1828</v>
      </c>
      <c r="E342" s="13" t="s">
        <v>1828</v>
      </c>
      <c r="F342" s="13" t="s">
        <v>1828</v>
      </c>
      <c r="G342" s="16" t="s">
        <v>1828</v>
      </c>
      <c r="H342" s="18" t="s">
        <v>2105</v>
      </c>
      <c r="I342" s="21" t="s">
        <v>2105</v>
      </c>
      <c r="J342" s="16" t="s">
        <v>2105</v>
      </c>
      <c r="K342" s="21" t="str">
        <f>IF(Table2[[#This Row],[Lowest in silico match]]="NA",Table2[[#This Row],[Most specific Class (above 0.5 Score)]],Table2[[#This Row],[Lowest in silico match]])</f>
        <v>no matches</v>
      </c>
      <c r="L342" s="40" t="str">
        <f>IF(Table2[[#This Row],[CF_superclass_score]]&gt;0.45,Table2[[#This Row],[CF_superclass]],"NA")</f>
        <v>NA</v>
      </c>
      <c r="M342" s="16" t="str">
        <f>IF(Table2[[#This Row],[GNPS (NAP) Superclass (&gt;0.45)]]="NA",Table2[[#This Row],[Superclass]],Table2[[#This Row],[GNPS (NAP) Superclass (&gt;0.45)]])</f>
        <v>NA</v>
      </c>
      <c r="N342">
        <v>20</v>
      </c>
      <c r="O342">
        <v>1337</v>
      </c>
      <c r="P342" t="s">
        <v>6</v>
      </c>
      <c r="Q342" s="2">
        <v>0</v>
      </c>
      <c r="R342" t="s">
        <v>6</v>
      </c>
      <c r="S342" s="2">
        <v>0</v>
      </c>
      <c r="T342" t="s">
        <v>6</v>
      </c>
      <c r="U342" s="2">
        <v>0</v>
      </c>
      <c r="V342" t="s">
        <v>6</v>
      </c>
      <c r="W342" s="2">
        <v>0</v>
      </c>
      <c r="X342" t="str">
        <f>IF(Table2[[#This Row],[CF_class_score]]&gt;0.5,Table2[[#This Row],[CF_class]],Table2[[#This Row],[CF_superclass]])</f>
        <v>no matches</v>
      </c>
      <c r="Y342" s="5" t="s">
        <v>2105</v>
      </c>
      <c r="Z342" s="5" t="s">
        <v>2105</v>
      </c>
      <c r="AA342" s="5" t="s">
        <v>2105</v>
      </c>
      <c r="AB342" s="5" t="s">
        <v>2105</v>
      </c>
      <c r="AC342" s="5" t="s">
        <v>2105</v>
      </c>
      <c r="AD342" s="5" t="s">
        <v>2105</v>
      </c>
      <c r="AE342" s="5" t="s">
        <v>2105</v>
      </c>
    </row>
    <row r="343" spans="1:31" x14ac:dyDescent="0.2">
      <c r="A343" s="1">
        <v>55284</v>
      </c>
      <c r="B343">
        <v>244.67400000000001</v>
      </c>
      <c r="C343">
        <v>882.48284899999999</v>
      </c>
      <c r="D343" s="18" t="s">
        <v>1828</v>
      </c>
      <c r="E343" s="13" t="s">
        <v>1828</v>
      </c>
      <c r="F343" s="13" t="s">
        <v>1828</v>
      </c>
      <c r="G343" s="16" t="s">
        <v>1828</v>
      </c>
      <c r="H343" s="18" t="s">
        <v>2105</v>
      </c>
      <c r="I343" s="21" t="s">
        <v>2105</v>
      </c>
      <c r="J343" s="16" t="s">
        <v>2105</v>
      </c>
      <c r="K343" s="21" t="str">
        <f>IF(Table2[[#This Row],[Lowest in silico match]]="NA",Table2[[#This Row],[Most specific Class (above 0.5 Score)]],Table2[[#This Row],[Lowest in silico match]])</f>
        <v>no matches</v>
      </c>
      <c r="L343" s="40" t="str">
        <f>IF(Table2[[#This Row],[CF_superclass_score]]&gt;0.45,Table2[[#This Row],[CF_superclass]],"NA")</f>
        <v>NA</v>
      </c>
      <c r="M343" s="16" t="str">
        <f>IF(Table2[[#This Row],[GNPS (NAP) Superclass (&gt;0.45)]]="NA",Table2[[#This Row],[Superclass]],Table2[[#This Row],[GNPS (NAP) Superclass (&gt;0.45)]])</f>
        <v>NA</v>
      </c>
      <c r="N343">
        <v>7</v>
      </c>
      <c r="O343">
        <v>1337</v>
      </c>
      <c r="P343" t="s">
        <v>6</v>
      </c>
      <c r="Q343" s="2">
        <v>0</v>
      </c>
      <c r="R343" t="s">
        <v>6</v>
      </c>
      <c r="S343" s="2">
        <v>0</v>
      </c>
      <c r="T343" t="s">
        <v>6</v>
      </c>
      <c r="U343" s="2">
        <v>0</v>
      </c>
      <c r="V343" t="s">
        <v>6</v>
      </c>
      <c r="W343" s="2">
        <v>0</v>
      </c>
      <c r="X343" t="str">
        <f>IF(Table2[[#This Row],[CF_class_score]]&gt;0.5,Table2[[#This Row],[CF_class]],Table2[[#This Row],[CF_superclass]])</f>
        <v>no matches</v>
      </c>
      <c r="Y343" s="5" t="s">
        <v>2105</v>
      </c>
      <c r="Z343" s="5" t="s">
        <v>2105</v>
      </c>
      <c r="AA343" s="5" t="s">
        <v>2105</v>
      </c>
      <c r="AB343" s="5" t="s">
        <v>2105</v>
      </c>
      <c r="AC343" s="5" t="s">
        <v>2105</v>
      </c>
      <c r="AD343" s="5" t="s">
        <v>2105</v>
      </c>
      <c r="AE343" s="5" t="s">
        <v>2105</v>
      </c>
    </row>
    <row r="344" spans="1:31" x14ac:dyDescent="0.2">
      <c r="A344" s="1">
        <v>60508</v>
      </c>
      <c r="B344">
        <v>251.68100000000001</v>
      </c>
      <c r="C344">
        <v>1009.177673</v>
      </c>
      <c r="D344" s="18" t="s">
        <v>1828</v>
      </c>
      <c r="E344" s="13" t="s">
        <v>1828</v>
      </c>
      <c r="F344" s="13" t="s">
        <v>1828</v>
      </c>
      <c r="G344" s="16" t="s">
        <v>1828</v>
      </c>
      <c r="H344" s="18" t="s">
        <v>2105</v>
      </c>
      <c r="I344" s="21" t="s">
        <v>2105</v>
      </c>
      <c r="J344" s="16" t="s">
        <v>2105</v>
      </c>
      <c r="K344" s="21" t="str">
        <f>IF(Table2[[#This Row],[Lowest in silico match]]="NA",Table2[[#This Row],[Most specific Class (above 0.5 Score)]],Table2[[#This Row],[Lowest in silico match]])</f>
        <v>no matches</v>
      </c>
      <c r="L344" s="40" t="str">
        <f>IF(Table2[[#This Row],[CF_superclass_score]]&gt;0.45,Table2[[#This Row],[CF_superclass]],"NA")</f>
        <v>NA</v>
      </c>
      <c r="M344" s="16" t="str">
        <f>IF(Table2[[#This Row],[GNPS (NAP) Superclass (&gt;0.45)]]="NA",Table2[[#This Row],[Superclass]],Table2[[#This Row],[GNPS (NAP) Superclass (&gt;0.45)]])</f>
        <v>NA</v>
      </c>
      <c r="N344">
        <v>43</v>
      </c>
      <c r="O344">
        <v>1337</v>
      </c>
      <c r="P344" t="s">
        <v>6</v>
      </c>
      <c r="Q344" s="2">
        <v>0</v>
      </c>
      <c r="R344" t="s">
        <v>6</v>
      </c>
      <c r="S344" s="2">
        <v>0</v>
      </c>
      <c r="T344" t="s">
        <v>6</v>
      </c>
      <c r="U344" s="2">
        <v>0</v>
      </c>
      <c r="V344" t="s">
        <v>6</v>
      </c>
      <c r="W344" s="2">
        <v>0</v>
      </c>
      <c r="X344" t="str">
        <f>IF(Table2[[#This Row],[CF_class_score]]&gt;0.5,Table2[[#This Row],[CF_class]],Table2[[#This Row],[CF_superclass]])</f>
        <v>no matches</v>
      </c>
      <c r="Y344" s="5" t="s">
        <v>2105</v>
      </c>
      <c r="Z344" s="5" t="s">
        <v>2105</v>
      </c>
      <c r="AA344" s="5" t="s">
        <v>2105</v>
      </c>
      <c r="AB344" s="5" t="s">
        <v>2105</v>
      </c>
      <c r="AC344" s="5" t="s">
        <v>2105</v>
      </c>
      <c r="AD344" s="5" t="s">
        <v>2105</v>
      </c>
      <c r="AE344" s="5" t="s">
        <v>2105</v>
      </c>
    </row>
    <row r="345" spans="1:31" x14ac:dyDescent="0.2">
      <c r="A345" s="1">
        <v>120734</v>
      </c>
      <c r="B345">
        <v>426.30599999999998</v>
      </c>
      <c r="C345">
        <v>891.814392</v>
      </c>
      <c r="D345" s="18" t="s">
        <v>1828</v>
      </c>
      <c r="E345" s="13" t="s">
        <v>1829</v>
      </c>
      <c r="F345" s="13" t="s">
        <v>1829</v>
      </c>
      <c r="G345" s="16" t="s">
        <v>1828</v>
      </c>
      <c r="H345" s="18" t="s">
        <v>2105</v>
      </c>
      <c r="I345" s="21" t="s">
        <v>2105</v>
      </c>
      <c r="J345" s="15" t="s">
        <v>2105</v>
      </c>
      <c r="K345" s="21" t="s">
        <v>18</v>
      </c>
      <c r="L345" s="40" t="str">
        <f>IF(Table2[[#This Row],[CF_superclass_score]]&gt;0.45,Table2[[#This Row],[CF_superclass]],"NA")</f>
        <v>NA</v>
      </c>
      <c r="M345" s="16" t="str">
        <f>IF(Table2[[#This Row],[GNPS (NAP) Superclass (&gt;0.45)]]="NA",Table2[[#This Row],[Superclass]],Table2[[#This Row],[GNPS (NAP) Superclass (&gt;0.45)]])</f>
        <v>Organic acids and derivatives</v>
      </c>
      <c r="N345">
        <v>74</v>
      </c>
      <c r="O345">
        <v>1423</v>
      </c>
      <c r="P345" t="s">
        <v>5</v>
      </c>
      <c r="Q345" s="2">
        <v>1</v>
      </c>
      <c r="R345" t="s">
        <v>17</v>
      </c>
      <c r="S345" s="2">
        <v>0.41713418160786497</v>
      </c>
      <c r="T345" t="s">
        <v>25</v>
      </c>
      <c r="U345" s="2">
        <v>0.19038461538461501</v>
      </c>
      <c r="W345" s="2">
        <v>0.33820850202429098</v>
      </c>
      <c r="X345" t="str">
        <f>IF(Table2[[#This Row],[CF_class_score]]&gt;0.5,Table2[[#This Row],[CF_class]],Table2[[#This Row],[CF_superclass]])</f>
        <v>Organoheterocyclic compounds</v>
      </c>
      <c r="Y345" s="5" t="s">
        <v>1922</v>
      </c>
      <c r="Z345" s="5" t="s">
        <v>1845</v>
      </c>
      <c r="AA345" s="5" t="s">
        <v>40</v>
      </c>
      <c r="AB345" s="5" t="s">
        <v>1850</v>
      </c>
      <c r="AC345" s="5" t="s">
        <v>32</v>
      </c>
      <c r="AD345" s="5" t="s">
        <v>26</v>
      </c>
      <c r="AE345" s="5" t="s">
        <v>18</v>
      </c>
    </row>
    <row r="346" spans="1:31" x14ac:dyDescent="0.2">
      <c r="A346" s="1">
        <v>134697</v>
      </c>
      <c r="B346">
        <v>506.29001</v>
      </c>
      <c r="C346">
        <v>1053.944336</v>
      </c>
      <c r="D346" s="18" t="s">
        <v>1828</v>
      </c>
      <c r="E346" s="13" t="s">
        <v>1829</v>
      </c>
      <c r="F346" s="13" t="s">
        <v>1829</v>
      </c>
      <c r="G346" s="16" t="s">
        <v>1828</v>
      </c>
      <c r="H346" s="18" t="s">
        <v>2105</v>
      </c>
      <c r="I346" s="21" t="s">
        <v>2105</v>
      </c>
      <c r="J346" s="15" t="s">
        <v>2105</v>
      </c>
      <c r="K346" s="21" t="s">
        <v>18</v>
      </c>
      <c r="L346" s="40" t="str">
        <f>IF(Table2[[#This Row],[CF_superclass_score]]&gt;0.45,Table2[[#This Row],[CF_superclass]],"NA")</f>
        <v>NA</v>
      </c>
      <c r="M346" s="16" t="str">
        <f>IF(Table2[[#This Row],[GNPS (NAP) Superclass (&gt;0.45)]]="NA",Table2[[#This Row],[Superclass]],Table2[[#This Row],[GNPS (NAP) Superclass (&gt;0.45)]])</f>
        <v>Organic acids and derivatives</v>
      </c>
      <c r="N346">
        <v>44</v>
      </c>
      <c r="O346">
        <v>1423</v>
      </c>
      <c r="P346" t="s">
        <v>5</v>
      </c>
      <c r="Q346" s="2">
        <v>1</v>
      </c>
      <c r="R346" t="s">
        <v>17</v>
      </c>
      <c r="S346" s="2">
        <v>0.41713418160786497</v>
      </c>
      <c r="T346" t="s">
        <v>25</v>
      </c>
      <c r="U346" s="2">
        <v>0.19038461538461501</v>
      </c>
      <c r="W346" s="2">
        <v>0.33820850202429098</v>
      </c>
      <c r="X346" t="str">
        <f>IF(Table2[[#This Row],[CF_class_score]]&gt;0.5,Table2[[#This Row],[CF_class]],Table2[[#This Row],[CF_superclass]])</f>
        <v>Organoheterocyclic compounds</v>
      </c>
      <c r="Y346" s="5" t="s">
        <v>2080</v>
      </c>
      <c r="Z346" s="5" t="s">
        <v>1845</v>
      </c>
      <c r="AA346" s="5" t="s">
        <v>40</v>
      </c>
      <c r="AB346" s="5" t="s">
        <v>1850</v>
      </c>
      <c r="AC346" s="5" t="s">
        <v>32</v>
      </c>
      <c r="AD346" s="5" t="s">
        <v>26</v>
      </c>
      <c r="AE346" s="5" t="s">
        <v>18</v>
      </c>
    </row>
    <row r="347" spans="1:31" x14ac:dyDescent="0.2">
      <c r="A347" s="1">
        <v>134717</v>
      </c>
      <c r="B347">
        <v>506.31400000000002</v>
      </c>
      <c r="C347">
        <v>867.67382799999996</v>
      </c>
      <c r="D347" s="18" t="s">
        <v>1828</v>
      </c>
      <c r="E347" s="13" t="s">
        <v>1829</v>
      </c>
      <c r="F347" s="13" t="s">
        <v>1829</v>
      </c>
      <c r="G347" s="16" t="s">
        <v>1828</v>
      </c>
      <c r="H347" s="18" t="s">
        <v>2105</v>
      </c>
      <c r="I347" s="21" t="s">
        <v>2105</v>
      </c>
      <c r="J347" s="15" t="s">
        <v>2105</v>
      </c>
      <c r="K347" s="21" t="s">
        <v>18</v>
      </c>
      <c r="L347" s="40" t="str">
        <f>IF(Table2[[#This Row],[CF_superclass_score]]&gt;0.45,Table2[[#This Row],[CF_superclass]],"NA")</f>
        <v>NA</v>
      </c>
      <c r="M347" s="16" t="str">
        <f>IF(Table2[[#This Row],[GNPS (NAP) Superclass (&gt;0.45)]]="NA",Table2[[#This Row],[Superclass]],Table2[[#This Row],[GNPS (NAP) Superclass (&gt;0.45)]])</f>
        <v>Organic acids and derivatives</v>
      </c>
      <c r="N347">
        <v>20</v>
      </c>
      <c r="O347">
        <v>1423</v>
      </c>
      <c r="P347" t="s">
        <v>5</v>
      </c>
      <c r="Q347" s="2">
        <v>1</v>
      </c>
      <c r="R347" t="s">
        <v>17</v>
      </c>
      <c r="S347" s="2">
        <v>0.41713418160786497</v>
      </c>
      <c r="T347" t="s">
        <v>25</v>
      </c>
      <c r="U347" s="2">
        <v>0.19038461538461501</v>
      </c>
      <c r="W347" s="2">
        <v>0.33820850202429098</v>
      </c>
      <c r="X347" t="str">
        <f>IF(Table2[[#This Row],[CF_class_score]]&gt;0.5,Table2[[#This Row],[CF_class]],Table2[[#This Row],[CF_superclass]])</f>
        <v>Organoheterocyclic compounds</v>
      </c>
      <c r="Y347" s="5" t="s">
        <v>2082</v>
      </c>
      <c r="Z347" s="5" t="s">
        <v>1845</v>
      </c>
      <c r="AA347" s="5" t="s">
        <v>1850</v>
      </c>
      <c r="AB347" s="5" t="s">
        <v>1850</v>
      </c>
      <c r="AC347" s="5" t="s">
        <v>32</v>
      </c>
      <c r="AD347" s="5" t="s">
        <v>26</v>
      </c>
      <c r="AE347" s="5" t="s">
        <v>18</v>
      </c>
    </row>
    <row r="348" spans="1:31" x14ac:dyDescent="0.2">
      <c r="A348" s="1">
        <v>134719</v>
      </c>
      <c r="B348">
        <v>506.29599000000002</v>
      </c>
      <c r="C348">
        <v>849.28301999999996</v>
      </c>
      <c r="D348" s="18" t="s">
        <v>1828</v>
      </c>
      <c r="E348" s="13" t="s">
        <v>1829</v>
      </c>
      <c r="F348" s="13" t="s">
        <v>1829</v>
      </c>
      <c r="G348" s="16" t="s">
        <v>1828</v>
      </c>
      <c r="H348" s="18" t="s">
        <v>2105</v>
      </c>
      <c r="I348" s="21" t="s">
        <v>2105</v>
      </c>
      <c r="J348" s="15" t="s">
        <v>2105</v>
      </c>
      <c r="K348" s="21" t="s">
        <v>18</v>
      </c>
      <c r="L348" s="40" t="str">
        <f>IF(Table2[[#This Row],[CF_superclass_score]]&gt;0.45,Table2[[#This Row],[CF_superclass]],"NA")</f>
        <v>NA</v>
      </c>
      <c r="M348" s="16" t="str">
        <f>IF(Table2[[#This Row],[GNPS (NAP) Superclass (&gt;0.45)]]="NA",Table2[[#This Row],[Superclass]],Table2[[#This Row],[GNPS (NAP) Superclass (&gt;0.45)]])</f>
        <v>Organic acids and derivatives</v>
      </c>
      <c r="N348">
        <v>4</v>
      </c>
      <c r="O348">
        <v>1423</v>
      </c>
      <c r="P348" t="s">
        <v>5</v>
      </c>
      <c r="Q348" s="2">
        <v>1</v>
      </c>
      <c r="R348" t="s">
        <v>17</v>
      </c>
      <c r="S348" s="2">
        <v>0.41713418160786497</v>
      </c>
      <c r="T348" t="s">
        <v>25</v>
      </c>
      <c r="U348" s="2">
        <v>0.19038461538461501</v>
      </c>
      <c r="W348" s="2">
        <v>0.33820850202429098</v>
      </c>
      <c r="X348" t="str">
        <f>IF(Table2[[#This Row],[CF_class_score]]&gt;0.5,Table2[[#This Row],[CF_class]],Table2[[#This Row],[CF_superclass]])</f>
        <v>Organoheterocyclic compounds</v>
      </c>
      <c r="Y348" s="5" t="s">
        <v>1982</v>
      </c>
      <c r="Z348" s="5" t="s">
        <v>1845</v>
      </c>
      <c r="AA348" s="5" t="s">
        <v>40</v>
      </c>
      <c r="AB348" s="5" t="s">
        <v>1850</v>
      </c>
      <c r="AC348" s="5" t="s">
        <v>32</v>
      </c>
      <c r="AD348" s="5" t="s">
        <v>26</v>
      </c>
      <c r="AE348" s="5" t="s">
        <v>18</v>
      </c>
    </row>
    <row r="349" spans="1:31" x14ac:dyDescent="0.2">
      <c r="A349" s="1">
        <v>12379</v>
      </c>
      <c r="B349">
        <v>195.63699</v>
      </c>
      <c r="C349">
        <v>877.99243200000001</v>
      </c>
      <c r="D349" s="18" t="s">
        <v>1828</v>
      </c>
      <c r="E349" s="13" t="s">
        <v>1828</v>
      </c>
      <c r="F349" s="13" t="s">
        <v>1828</v>
      </c>
      <c r="G349" s="16" t="s">
        <v>1828</v>
      </c>
      <c r="H349" s="18" t="s">
        <v>2105</v>
      </c>
      <c r="I349" s="21" t="s">
        <v>2105</v>
      </c>
      <c r="J349" s="16" t="s">
        <v>2105</v>
      </c>
      <c r="K349" s="21" t="str">
        <f>IF(Table2[[#This Row],[Lowest in silico match]]="NA",Table2[[#This Row],[Most specific Class (above 0.5 Score)]],Table2[[#This Row],[Lowest in silico match]])</f>
        <v>no matches</v>
      </c>
      <c r="L349" s="40" t="str">
        <f>IF(Table2[[#This Row],[CF_superclass_score]]&gt;0.45,Table2[[#This Row],[CF_superclass]],"NA")</f>
        <v>NA</v>
      </c>
      <c r="M349" s="16" t="str">
        <f>IF(Table2[[#This Row],[GNPS (NAP) Superclass (&gt;0.45)]]="NA",Table2[[#This Row],[Superclass]],Table2[[#This Row],[GNPS (NAP) Superclass (&gt;0.45)]])</f>
        <v>NA</v>
      </c>
      <c r="N349">
        <v>59</v>
      </c>
      <c r="O349">
        <v>2032</v>
      </c>
      <c r="P349" t="s">
        <v>6</v>
      </c>
      <c r="Q349" s="2">
        <v>0</v>
      </c>
      <c r="R349" t="s">
        <v>6</v>
      </c>
      <c r="S349" s="2">
        <v>0</v>
      </c>
      <c r="T349" t="s">
        <v>6</v>
      </c>
      <c r="U349" s="2">
        <v>0</v>
      </c>
      <c r="V349" t="s">
        <v>6</v>
      </c>
      <c r="W349" s="2">
        <v>0</v>
      </c>
      <c r="X349" t="str">
        <f>IF(Table2[[#This Row],[CF_class_score]]&gt;0.5,Table2[[#This Row],[CF_class]],Table2[[#This Row],[CF_superclass]])</f>
        <v>no matches</v>
      </c>
      <c r="Y349" s="5" t="s">
        <v>2105</v>
      </c>
      <c r="Z349" s="5" t="s">
        <v>2105</v>
      </c>
      <c r="AA349" s="5" t="s">
        <v>2105</v>
      </c>
      <c r="AB349" s="5" t="s">
        <v>2105</v>
      </c>
      <c r="AC349" s="5" t="s">
        <v>2105</v>
      </c>
      <c r="AD349" s="5" t="s">
        <v>2105</v>
      </c>
      <c r="AE349" s="5" t="s">
        <v>2105</v>
      </c>
    </row>
    <row r="350" spans="1:31" x14ac:dyDescent="0.2">
      <c r="A350" s="1">
        <v>12381</v>
      </c>
      <c r="B350">
        <v>195.63498999999999</v>
      </c>
      <c r="C350">
        <v>620.66650400000003</v>
      </c>
      <c r="D350" s="18" t="s">
        <v>1828</v>
      </c>
      <c r="E350" s="13" t="s">
        <v>1828</v>
      </c>
      <c r="F350" s="13" t="s">
        <v>1828</v>
      </c>
      <c r="G350" s="16" t="s">
        <v>1828</v>
      </c>
      <c r="H350" s="18" t="s">
        <v>2105</v>
      </c>
      <c r="I350" s="21" t="s">
        <v>2105</v>
      </c>
      <c r="J350" s="16" t="s">
        <v>2105</v>
      </c>
      <c r="K350" s="21" t="str">
        <f>IF(Table2[[#This Row],[Lowest in silico match]]="NA",Table2[[#This Row],[Most specific Class (above 0.5 Score)]],Table2[[#This Row],[Lowest in silico match]])</f>
        <v>no matches</v>
      </c>
      <c r="L350" s="41" t="str">
        <f>IF(Table2[[#This Row],[CF_superclass_score]]&gt;0.45,Table2[[#This Row],[CF_superclass]],"NA")</f>
        <v>NA</v>
      </c>
      <c r="M350" s="42" t="str">
        <f>IF(Table2[[#This Row],[GNPS (NAP) Superclass (&gt;0.45)]]="NA",Table2[[#This Row],[Superclass]],Table2[[#This Row],[GNPS (NAP) Superclass (&gt;0.45)]])</f>
        <v>NA</v>
      </c>
      <c r="N350">
        <v>13</v>
      </c>
      <c r="O350">
        <v>2032</v>
      </c>
      <c r="P350" t="s">
        <v>6</v>
      </c>
      <c r="Q350" s="2">
        <v>0</v>
      </c>
      <c r="R350" t="s">
        <v>6</v>
      </c>
      <c r="S350" s="2">
        <v>0</v>
      </c>
      <c r="T350" t="s">
        <v>6</v>
      </c>
      <c r="U350" s="2">
        <v>0</v>
      </c>
      <c r="V350" t="s">
        <v>6</v>
      </c>
      <c r="W350" s="2">
        <v>0</v>
      </c>
      <c r="X350" t="str">
        <f>IF(Table2[[#This Row],[CF_class_score]]&gt;0.5,Table2[[#This Row],[CF_class]],Table2[[#This Row],[CF_superclass]])</f>
        <v>no matches</v>
      </c>
      <c r="Y350" s="5" t="s">
        <v>2105</v>
      </c>
      <c r="Z350" s="5" t="s">
        <v>2105</v>
      </c>
      <c r="AA350" s="5" t="s">
        <v>2105</v>
      </c>
      <c r="AB350" s="5" t="s">
        <v>2105</v>
      </c>
      <c r="AC350" s="5" t="s">
        <v>2105</v>
      </c>
      <c r="AD350" s="5" t="s">
        <v>2105</v>
      </c>
      <c r="AE350" s="5" t="s">
        <v>2105</v>
      </c>
    </row>
    <row r="351" spans="1:31" x14ac:dyDescent="0.2">
      <c r="D351" s="34">
        <f>COUNTIF(Table2[Spectral Match to GNPS database],"=Yes")/348</f>
        <v>5.7471264367816091E-3</v>
      </c>
      <c r="E351" s="48">
        <f>COUNTIF(Table2[In silico annotation GNPS],"=Yes")/348</f>
        <v>0.92528735632183912</v>
      </c>
      <c r="F351" s="48">
        <f>COUNTIF(Table2[In silico annotation Sirius],"=Yes")/348</f>
        <v>0.81034482758620685</v>
      </c>
      <c r="G351" s="48">
        <f>COUNTIF(Table2[[Matching In silico annotation ]],"=Yes")/348</f>
        <v>0.28160919540229884</v>
      </c>
      <c r="H351" s="18"/>
      <c r="I351" s="5"/>
      <c r="J351" s="15"/>
      <c r="K351" s="15"/>
      <c r="L351" s="15"/>
      <c r="M351" s="15"/>
      <c r="Q351" s="2"/>
      <c r="S351" s="2"/>
      <c r="U351" s="2"/>
      <c r="W351" s="2"/>
      <c r="Y351" s="5"/>
      <c r="Z351" s="5"/>
      <c r="AA351" s="5"/>
      <c r="AB351" s="5"/>
      <c r="AC351" s="5"/>
      <c r="AD351" s="5"/>
      <c r="AE351" s="5"/>
    </row>
  </sheetData>
  <mergeCells count="3">
    <mergeCell ref="L1:W1"/>
    <mergeCell ref="X1:AD1"/>
    <mergeCell ref="A1:J1"/>
  </mergeCells>
  <phoneticPr fontId="23" type="noConversion"/>
  <conditionalFormatting sqref="D3:D350 L128:M134 L136:M138 L141:M141 L145:M146 L148:M152 L154:M154 L156:M160 L162:M163 L165:M167 L169:M169 L171:M176 L178:M178 L180:M180 L183:M183 L185:M185 L187:M187 L189:M189 L192:M193 L196:M197 L199:M200 L203:M203 L205:M208 L210:M211 L215:M221 L291:M294 L297:M297 L349:M350 L300:M306 L308:M310 L312:M314 L316:M316 L318:M318 L337:M343 L345:M346">
    <cfRule type="containsText" dxfId="805" priority="668" operator="containsText" text="Yes">
      <formula>NOT(ISERROR(SEARCH("Yes",D3)))</formula>
    </cfRule>
    <cfRule type="containsText" dxfId="804" priority="669" operator="containsText" text="No">
      <formula>NOT(ISERROR(SEARCH("No",D3)))</formula>
    </cfRule>
  </conditionalFormatting>
  <conditionalFormatting sqref="E3:G350 H3">
    <cfRule type="containsText" dxfId="803" priority="666" operator="containsText" text="Yes">
      <formula>NOT(ISERROR(SEARCH("Yes",E3)))</formula>
    </cfRule>
    <cfRule type="containsText" dxfId="802" priority="667" operator="containsText" text="No">
      <formula>NOT(ISERROR(SEARCH("No",E3)))</formula>
    </cfRule>
  </conditionalFormatting>
  <conditionalFormatting sqref="H5">
    <cfRule type="containsText" dxfId="801" priority="664" operator="containsText" text="Yes">
      <formula>NOT(ISERROR(SEARCH("Yes",H5)))</formula>
    </cfRule>
    <cfRule type="containsText" dxfId="800" priority="665" operator="containsText" text="No">
      <formula>NOT(ISERROR(SEARCH("No",H5)))</formula>
    </cfRule>
  </conditionalFormatting>
  <conditionalFormatting sqref="H6">
    <cfRule type="containsText" dxfId="799" priority="662" operator="containsText" text="Yes">
      <formula>NOT(ISERROR(SEARCH("Yes",H6)))</formula>
    </cfRule>
    <cfRule type="containsText" dxfId="798" priority="663" operator="containsText" text="No">
      <formula>NOT(ISERROR(SEARCH("No",H6)))</formula>
    </cfRule>
  </conditionalFormatting>
  <conditionalFormatting sqref="H7">
    <cfRule type="containsText" dxfId="797" priority="660" operator="containsText" text="Yes">
      <formula>NOT(ISERROR(SEARCH("Yes",H7)))</formula>
    </cfRule>
    <cfRule type="containsText" dxfId="796" priority="661" operator="containsText" text="No">
      <formula>NOT(ISERROR(SEARCH("No",H7)))</formula>
    </cfRule>
  </conditionalFormatting>
  <conditionalFormatting sqref="H9">
    <cfRule type="containsText" dxfId="795" priority="658" operator="containsText" text="Yes">
      <formula>NOT(ISERROR(SEARCH("Yes",H9)))</formula>
    </cfRule>
    <cfRule type="containsText" dxfId="794" priority="659" operator="containsText" text="No">
      <formula>NOT(ISERROR(SEARCH("No",H9)))</formula>
    </cfRule>
  </conditionalFormatting>
  <conditionalFormatting sqref="H13">
    <cfRule type="containsText" dxfId="793" priority="656" operator="containsText" text="Yes">
      <formula>NOT(ISERROR(SEARCH("Yes",H13)))</formula>
    </cfRule>
    <cfRule type="containsText" dxfId="792" priority="657" operator="containsText" text="No">
      <formula>NOT(ISERROR(SEARCH("No",H13)))</formula>
    </cfRule>
  </conditionalFormatting>
  <conditionalFormatting sqref="H14">
    <cfRule type="containsText" dxfId="791" priority="654" operator="containsText" text="Yes">
      <formula>NOT(ISERROR(SEARCH("Yes",H14)))</formula>
    </cfRule>
    <cfRule type="containsText" dxfId="790" priority="655" operator="containsText" text="No">
      <formula>NOT(ISERROR(SEARCH("No",H14)))</formula>
    </cfRule>
  </conditionalFormatting>
  <conditionalFormatting sqref="H16">
    <cfRule type="containsText" dxfId="789" priority="652" operator="containsText" text="Yes">
      <formula>NOT(ISERROR(SEARCH("Yes",H16)))</formula>
    </cfRule>
    <cfRule type="containsText" dxfId="788" priority="653" operator="containsText" text="No">
      <formula>NOT(ISERROR(SEARCH("No",H16)))</formula>
    </cfRule>
  </conditionalFormatting>
  <conditionalFormatting sqref="H17">
    <cfRule type="containsText" dxfId="787" priority="650" operator="containsText" text="Yes">
      <formula>NOT(ISERROR(SEARCH("Yes",H17)))</formula>
    </cfRule>
    <cfRule type="containsText" dxfId="786" priority="651" operator="containsText" text="No">
      <formula>NOT(ISERROR(SEARCH("No",H17)))</formula>
    </cfRule>
  </conditionalFormatting>
  <conditionalFormatting sqref="H18">
    <cfRule type="containsText" dxfId="785" priority="648" operator="containsText" text="Yes">
      <formula>NOT(ISERROR(SEARCH("Yes",H18)))</formula>
    </cfRule>
    <cfRule type="containsText" dxfId="784" priority="649" operator="containsText" text="No">
      <formula>NOT(ISERROR(SEARCH("No",H18)))</formula>
    </cfRule>
  </conditionalFormatting>
  <conditionalFormatting sqref="H19">
    <cfRule type="containsText" dxfId="783" priority="646" operator="containsText" text="Yes">
      <formula>NOT(ISERROR(SEARCH("Yes",H19)))</formula>
    </cfRule>
    <cfRule type="containsText" dxfId="782" priority="647" operator="containsText" text="No">
      <formula>NOT(ISERROR(SEARCH("No",H19)))</formula>
    </cfRule>
  </conditionalFormatting>
  <conditionalFormatting sqref="H20">
    <cfRule type="containsText" dxfId="781" priority="644" operator="containsText" text="Yes">
      <formula>NOT(ISERROR(SEARCH("Yes",H20)))</formula>
    </cfRule>
    <cfRule type="containsText" dxfId="780" priority="645" operator="containsText" text="No">
      <formula>NOT(ISERROR(SEARCH("No",H20)))</formula>
    </cfRule>
  </conditionalFormatting>
  <conditionalFormatting sqref="H21">
    <cfRule type="containsText" dxfId="779" priority="642" operator="containsText" text="Yes">
      <formula>NOT(ISERROR(SEARCH("Yes",H21)))</formula>
    </cfRule>
    <cfRule type="containsText" dxfId="778" priority="643" operator="containsText" text="No">
      <formula>NOT(ISERROR(SEARCH("No",H21)))</formula>
    </cfRule>
  </conditionalFormatting>
  <conditionalFormatting sqref="H23">
    <cfRule type="containsText" dxfId="777" priority="640" operator="containsText" text="Yes">
      <formula>NOT(ISERROR(SEARCH("Yes",H23)))</formula>
    </cfRule>
    <cfRule type="containsText" dxfId="776" priority="641" operator="containsText" text="No">
      <formula>NOT(ISERROR(SEARCH("No",H23)))</formula>
    </cfRule>
  </conditionalFormatting>
  <conditionalFormatting sqref="H24">
    <cfRule type="containsText" dxfId="775" priority="638" operator="containsText" text="Yes">
      <formula>NOT(ISERROR(SEARCH("Yes",H24)))</formula>
    </cfRule>
    <cfRule type="containsText" dxfId="774" priority="639" operator="containsText" text="No">
      <formula>NOT(ISERROR(SEARCH("No",H24)))</formula>
    </cfRule>
  </conditionalFormatting>
  <conditionalFormatting sqref="H25">
    <cfRule type="containsText" dxfId="773" priority="636" operator="containsText" text="Yes">
      <formula>NOT(ISERROR(SEARCH("Yes",H25)))</formula>
    </cfRule>
    <cfRule type="containsText" dxfId="772" priority="637" operator="containsText" text="No">
      <formula>NOT(ISERROR(SEARCH("No",H25)))</formula>
    </cfRule>
  </conditionalFormatting>
  <conditionalFormatting sqref="H26">
    <cfRule type="containsText" dxfId="771" priority="634" operator="containsText" text="Yes">
      <formula>NOT(ISERROR(SEARCH("Yes",H26)))</formula>
    </cfRule>
    <cfRule type="containsText" dxfId="770" priority="635" operator="containsText" text="No">
      <formula>NOT(ISERROR(SEARCH("No",H26)))</formula>
    </cfRule>
  </conditionalFormatting>
  <conditionalFormatting sqref="H27">
    <cfRule type="containsText" dxfId="769" priority="632" operator="containsText" text="Yes">
      <formula>NOT(ISERROR(SEARCH("Yes",H27)))</formula>
    </cfRule>
    <cfRule type="containsText" dxfId="768" priority="633" operator="containsText" text="No">
      <formula>NOT(ISERROR(SEARCH("No",H27)))</formula>
    </cfRule>
  </conditionalFormatting>
  <conditionalFormatting sqref="H28">
    <cfRule type="containsText" dxfId="767" priority="630" operator="containsText" text="Yes">
      <formula>NOT(ISERROR(SEARCH("Yes",H28)))</formula>
    </cfRule>
    <cfRule type="containsText" dxfId="766" priority="631" operator="containsText" text="No">
      <formula>NOT(ISERROR(SEARCH("No",H28)))</formula>
    </cfRule>
  </conditionalFormatting>
  <conditionalFormatting sqref="H29">
    <cfRule type="containsText" dxfId="765" priority="628" operator="containsText" text="Yes">
      <formula>NOT(ISERROR(SEARCH("Yes",H29)))</formula>
    </cfRule>
    <cfRule type="containsText" dxfId="764" priority="629" operator="containsText" text="No">
      <formula>NOT(ISERROR(SEARCH("No",H29)))</formula>
    </cfRule>
  </conditionalFormatting>
  <conditionalFormatting sqref="H329:H330">
    <cfRule type="containsText" dxfId="763" priority="368" operator="containsText" text="Yes">
      <formula>NOT(ISERROR(SEARCH("Yes",H329)))</formula>
    </cfRule>
    <cfRule type="containsText" dxfId="762" priority="369" operator="containsText" text="No">
      <formula>NOT(ISERROR(SEARCH("No",H329)))</formula>
    </cfRule>
  </conditionalFormatting>
  <conditionalFormatting sqref="H334">
    <cfRule type="containsText" dxfId="761" priority="366" operator="containsText" text="Yes">
      <formula>NOT(ISERROR(SEARCH("Yes",H334)))</formula>
    </cfRule>
    <cfRule type="containsText" dxfId="760" priority="367" operator="containsText" text="No">
      <formula>NOT(ISERROR(SEARCH("No",H334)))</formula>
    </cfRule>
  </conditionalFormatting>
  <conditionalFormatting sqref="H337:H343">
    <cfRule type="containsText" dxfId="759" priority="364" operator="containsText" text="Yes">
      <formula>NOT(ISERROR(SEARCH("Yes",H337)))</formula>
    </cfRule>
    <cfRule type="containsText" dxfId="758" priority="365" operator="containsText" text="No">
      <formula>NOT(ISERROR(SEARCH("No",H337)))</formula>
    </cfRule>
  </conditionalFormatting>
  <conditionalFormatting sqref="H345:H346">
    <cfRule type="containsText" dxfId="757" priority="362" operator="containsText" text="Yes">
      <formula>NOT(ISERROR(SEARCH("Yes",H345)))</formula>
    </cfRule>
    <cfRule type="containsText" dxfId="756" priority="363" operator="containsText" text="No">
      <formula>NOT(ISERROR(SEARCH("No",H345)))</formula>
    </cfRule>
  </conditionalFormatting>
  <conditionalFormatting sqref="H349:H350">
    <cfRule type="containsText" dxfId="755" priority="360" operator="containsText" text="Yes">
      <formula>NOT(ISERROR(SEARCH("Yes",H349)))</formula>
    </cfRule>
    <cfRule type="containsText" dxfId="754" priority="361" operator="containsText" text="No">
      <formula>NOT(ISERROR(SEARCH("No",H349)))</formula>
    </cfRule>
  </conditionalFormatting>
  <conditionalFormatting sqref="H30">
    <cfRule type="containsText" dxfId="753" priority="616" operator="containsText" text="Yes">
      <formula>NOT(ISERROR(SEARCH("Yes",H30)))</formula>
    </cfRule>
    <cfRule type="containsText" dxfId="752" priority="617" operator="containsText" text="No">
      <formula>NOT(ISERROR(SEARCH("No",H30)))</formula>
    </cfRule>
  </conditionalFormatting>
  <conditionalFormatting sqref="H31">
    <cfRule type="containsText" dxfId="751" priority="604" operator="containsText" text="Yes">
      <formula>NOT(ISERROR(SEARCH("Yes",H31)))</formula>
    </cfRule>
    <cfRule type="containsText" dxfId="750" priority="605" operator="containsText" text="No">
      <formula>NOT(ISERROR(SEARCH("No",H31)))</formula>
    </cfRule>
  </conditionalFormatting>
  <conditionalFormatting sqref="H32">
    <cfRule type="containsText" dxfId="749" priority="602" operator="containsText" text="Yes">
      <formula>NOT(ISERROR(SEARCH("Yes",H32)))</formula>
    </cfRule>
    <cfRule type="containsText" dxfId="748" priority="603" operator="containsText" text="No">
      <formula>NOT(ISERROR(SEARCH("No",H32)))</formula>
    </cfRule>
  </conditionalFormatting>
  <conditionalFormatting sqref="H33">
    <cfRule type="containsText" dxfId="747" priority="600" operator="containsText" text="Yes">
      <formula>NOT(ISERROR(SEARCH("Yes",H33)))</formula>
    </cfRule>
    <cfRule type="containsText" dxfId="746" priority="601" operator="containsText" text="No">
      <formula>NOT(ISERROR(SEARCH("No",H33)))</formula>
    </cfRule>
  </conditionalFormatting>
  <conditionalFormatting sqref="H34">
    <cfRule type="containsText" dxfId="745" priority="598" operator="containsText" text="Yes">
      <formula>NOT(ISERROR(SEARCH("Yes",H34)))</formula>
    </cfRule>
    <cfRule type="containsText" dxfId="744" priority="599" operator="containsText" text="No">
      <formula>NOT(ISERROR(SEARCH("No",H34)))</formula>
    </cfRule>
  </conditionalFormatting>
  <conditionalFormatting sqref="H35">
    <cfRule type="containsText" dxfId="743" priority="596" operator="containsText" text="Yes">
      <formula>NOT(ISERROR(SEARCH("Yes",H35)))</formula>
    </cfRule>
    <cfRule type="containsText" dxfId="742" priority="597" operator="containsText" text="No">
      <formula>NOT(ISERROR(SEARCH("No",H35)))</formula>
    </cfRule>
  </conditionalFormatting>
  <conditionalFormatting sqref="H36">
    <cfRule type="containsText" dxfId="741" priority="594" operator="containsText" text="Yes">
      <formula>NOT(ISERROR(SEARCH("Yes",H36)))</formula>
    </cfRule>
    <cfRule type="containsText" dxfId="740" priority="595" operator="containsText" text="No">
      <formula>NOT(ISERROR(SEARCH("No",H36)))</formula>
    </cfRule>
  </conditionalFormatting>
  <conditionalFormatting sqref="H37">
    <cfRule type="containsText" dxfId="739" priority="592" operator="containsText" text="Yes">
      <formula>NOT(ISERROR(SEARCH("Yes",H37)))</formula>
    </cfRule>
    <cfRule type="containsText" dxfId="738" priority="593" operator="containsText" text="No">
      <formula>NOT(ISERROR(SEARCH("No",H37)))</formula>
    </cfRule>
  </conditionalFormatting>
  <conditionalFormatting sqref="H38">
    <cfRule type="containsText" dxfId="737" priority="590" operator="containsText" text="Yes">
      <formula>NOT(ISERROR(SEARCH("Yes",H38)))</formula>
    </cfRule>
    <cfRule type="containsText" dxfId="736" priority="591" operator="containsText" text="No">
      <formula>NOT(ISERROR(SEARCH("No",H38)))</formula>
    </cfRule>
  </conditionalFormatting>
  <conditionalFormatting sqref="H39">
    <cfRule type="containsText" dxfId="735" priority="588" operator="containsText" text="Yes">
      <formula>NOT(ISERROR(SEARCH("Yes",H39)))</formula>
    </cfRule>
    <cfRule type="containsText" dxfId="734" priority="589" operator="containsText" text="No">
      <formula>NOT(ISERROR(SEARCH("No",H39)))</formula>
    </cfRule>
  </conditionalFormatting>
  <conditionalFormatting sqref="H40">
    <cfRule type="containsText" dxfId="733" priority="586" operator="containsText" text="Yes">
      <formula>NOT(ISERROR(SEARCH("Yes",H40)))</formula>
    </cfRule>
    <cfRule type="containsText" dxfId="732" priority="587" operator="containsText" text="No">
      <formula>NOT(ISERROR(SEARCH("No",H40)))</formula>
    </cfRule>
  </conditionalFormatting>
  <conditionalFormatting sqref="H41">
    <cfRule type="containsText" dxfId="731" priority="584" operator="containsText" text="Yes">
      <formula>NOT(ISERROR(SEARCH("Yes",H41)))</formula>
    </cfRule>
    <cfRule type="containsText" dxfId="730" priority="585" operator="containsText" text="No">
      <formula>NOT(ISERROR(SEARCH("No",H41)))</formula>
    </cfRule>
  </conditionalFormatting>
  <conditionalFormatting sqref="H42">
    <cfRule type="containsText" dxfId="729" priority="582" operator="containsText" text="Yes">
      <formula>NOT(ISERROR(SEARCH("Yes",H42)))</formula>
    </cfRule>
    <cfRule type="containsText" dxfId="728" priority="583" operator="containsText" text="No">
      <formula>NOT(ISERROR(SEARCH("No",H42)))</formula>
    </cfRule>
  </conditionalFormatting>
  <conditionalFormatting sqref="H43">
    <cfRule type="containsText" dxfId="727" priority="580" operator="containsText" text="Yes">
      <formula>NOT(ISERROR(SEARCH("Yes",H43)))</formula>
    </cfRule>
    <cfRule type="containsText" dxfId="726" priority="581" operator="containsText" text="No">
      <formula>NOT(ISERROR(SEARCH("No",H43)))</formula>
    </cfRule>
  </conditionalFormatting>
  <conditionalFormatting sqref="H44">
    <cfRule type="containsText" dxfId="725" priority="578" operator="containsText" text="Yes">
      <formula>NOT(ISERROR(SEARCH("Yes",H44)))</formula>
    </cfRule>
    <cfRule type="containsText" dxfId="724" priority="579" operator="containsText" text="No">
      <formula>NOT(ISERROR(SEARCH("No",H44)))</formula>
    </cfRule>
  </conditionalFormatting>
  <conditionalFormatting sqref="H45">
    <cfRule type="containsText" dxfId="723" priority="568" operator="containsText" text="Yes">
      <formula>NOT(ISERROR(SEARCH("Yes",H45)))</formula>
    </cfRule>
    <cfRule type="containsText" dxfId="722" priority="569" operator="containsText" text="No">
      <formula>NOT(ISERROR(SEARCH("No",H45)))</formula>
    </cfRule>
  </conditionalFormatting>
  <conditionalFormatting sqref="H46">
    <cfRule type="containsText" dxfId="721" priority="566" operator="containsText" text="Yes">
      <formula>NOT(ISERROR(SEARCH("Yes",H46)))</formula>
    </cfRule>
    <cfRule type="containsText" dxfId="720" priority="567" operator="containsText" text="No">
      <formula>NOT(ISERROR(SEARCH("No",H46)))</formula>
    </cfRule>
  </conditionalFormatting>
  <conditionalFormatting sqref="H47">
    <cfRule type="containsText" dxfId="719" priority="564" operator="containsText" text="Yes">
      <formula>NOT(ISERROR(SEARCH("Yes",H47)))</formula>
    </cfRule>
    <cfRule type="containsText" dxfId="718" priority="565" operator="containsText" text="No">
      <formula>NOT(ISERROR(SEARCH("No",H47)))</formula>
    </cfRule>
  </conditionalFormatting>
  <conditionalFormatting sqref="H48">
    <cfRule type="containsText" dxfId="717" priority="562" operator="containsText" text="Yes">
      <formula>NOT(ISERROR(SEARCH("Yes",H48)))</formula>
    </cfRule>
    <cfRule type="containsText" dxfId="716" priority="563" operator="containsText" text="No">
      <formula>NOT(ISERROR(SEARCH("No",H48)))</formula>
    </cfRule>
  </conditionalFormatting>
  <conditionalFormatting sqref="H49">
    <cfRule type="containsText" dxfId="715" priority="560" operator="containsText" text="Yes">
      <formula>NOT(ISERROR(SEARCH("Yes",H49)))</formula>
    </cfRule>
    <cfRule type="containsText" dxfId="714" priority="561" operator="containsText" text="No">
      <formula>NOT(ISERROR(SEARCH("No",H49)))</formula>
    </cfRule>
  </conditionalFormatting>
  <conditionalFormatting sqref="H50">
    <cfRule type="containsText" dxfId="713" priority="558" operator="containsText" text="Yes">
      <formula>NOT(ISERROR(SEARCH("Yes",H50)))</formula>
    </cfRule>
    <cfRule type="containsText" dxfId="712" priority="559" operator="containsText" text="No">
      <formula>NOT(ISERROR(SEARCH("No",H50)))</formula>
    </cfRule>
  </conditionalFormatting>
  <conditionalFormatting sqref="H52">
    <cfRule type="containsText" dxfId="711" priority="556" operator="containsText" text="Yes">
      <formula>NOT(ISERROR(SEARCH("Yes",H52)))</formula>
    </cfRule>
    <cfRule type="containsText" dxfId="710" priority="557" operator="containsText" text="No">
      <formula>NOT(ISERROR(SEARCH("No",H52)))</formula>
    </cfRule>
  </conditionalFormatting>
  <conditionalFormatting sqref="H53">
    <cfRule type="containsText" dxfId="709" priority="554" operator="containsText" text="Yes">
      <formula>NOT(ISERROR(SEARCH("Yes",H53)))</formula>
    </cfRule>
    <cfRule type="containsText" dxfId="708" priority="555" operator="containsText" text="No">
      <formula>NOT(ISERROR(SEARCH("No",H53)))</formula>
    </cfRule>
  </conditionalFormatting>
  <conditionalFormatting sqref="H54">
    <cfRule type="containsText" dxfId="707" priority="552" operator="containsText" text="Yes">
      <formula>NOT(ISERROR(SEARCH("Yes",H54)))</formula>
    </cfRule>
    <cfRule type="containsText" dxfId="706" priority="553" operator="containsText" text="No">
      <formula>NOT(ISERROR(SEARCH("No",H54)))</formula>
    </cfRule>
  </conditionalFormatting>
  <conditionalFormatting sqref="H55">
    <cfRule type="containsText" dxfId="705" priority="550" operator="containsText" text="Yes">
      <formula>NOT(ISERROR(SEARCH("Yes",H55)))</formula>
    </cfRule>
    <cfRule type="containsText" dxfId="704" priority="551" operator="containsText" text="No">
      <formula>NOT(ISERROR(SEARCH("No",H55)))</formula>
    </cfRule>
  </conditionalFormatting>
  <conditionalFormatting sqref="H56">
    <cfRule type="containsText" dxfId="703" priority="548" operator="containsText" text="Yes">
      <formula>NOT(ISERROR(SEARCH("Yes",H56)))</formula>
    </cfRule>
    <cfRule type="containsText" dxfId="702" priority="549" operator="containsText" text="No">
      <formula>NOT(ISERROR(SEARCH("No",H56)))</formula>
    </cfRule>
  </conditionalFormatting>
  <conditionalFormatting sqref="H57">
    <cfRule type="containsText" dxfId="701" priority="546" operator="containsText" text="Yes">
      <formula>NOT(ISERROR(SEARCH("Yes",H57)))</formula>
    </cfRule>
    <cfRule type="containsText" dxfId="700" priority="547" operator="containsText" text="No">
      <formula>NOT(ISERROR(SEARCH("No",H57)))</formula>
    </cfRule>
  </conditionalFormatting>
  <conditionalFormatting sqref="H58">
    <cfRule type="containsText" dxfId="699" priority="544" operator="containsText" text="Yes">
      <formula>NOT(ISERROR(SEARCH("Yes",H58)))</formula>
    </cfRule>
    <cfRule type="containsText" dxfId="698" priority="545" operator="containsText" text="No">
      <formula>NOT(ISERROR(SEARCH("No",H58)))</formula>
    </cfRule>
  </conditionalFormatting>
  <conditionalFormatting sqref="H59">
    <cfRule type="containsText" dxfId="697" priority="542" operator="containsText" text="Yes">
      <formula>NOT(ISERROR(SEARCH("Yes",H59)))</formula>
    </cfRule>
    <cfRule type="containsText" dxfId="696" priority="543" operator="containsText" text="No">
      <formula>NOT(ISERROR(SEARCH("No",H59)))</formula>
    </cfRule>
  </conditionalFormatting>
  <conditionalFormatting sqref="H60">
    <cfRule type="containsText" dxfId="695" priority="540" operator="containsText" text="Yes">
      <formula>NOT(ISERROR(SEARCH("Yes",H60)))</formula>
    </cfRule>
    <cfRule type="containsText" dxfId="694" priority="541" operator="containsText" text="No">
      <formula>NOT(ISERROR(SEARCH("No",H60)))</formula>
    </cfRule>
  </conditionalFormatting>
  <conditionalFormatting sqref="H61">
    <cfRule type="containsText" dxfId="693" priority="538" operator="containsText" text="Yes">
      <formula>NOT(ISERROR(SEARCH("Yes",H61)))</formula>
    </cfRule>
    <cfRule type="containsText" dxfId="692" priority="539" operator="containsText" text="No">
      <formula>NOT(ISERROR(SEARCH("No",H61)))</formula>
    </cfRule>
  </conditionalFormatting>
  <conditionalFormatting sqref="H62">
    <cfRule type="containsText" dxfId="691" priority="532" operator="containsText" text="Yes">
      <formula>NOT(ISERROR(SEARCH("Yes",H62)))</formula>
    </cfRule>
    <cfRule type="containsText" dxfId="690" priority="533" operator="containsText" text="No">
      <formula>NOT(ISERROR(SEARCH("No",H62)))</formula>
    </cfRule>
  </conditionalFormatting>
  <conditionalFormatting sqref="H63">
    <cfRule type="containsText" dxfId="689" priority="520" operator="containsText" text="Yes">
      <formula>NOT(ISERROR(SEARCH("Yes",H63)))</formula>
    </cfRule>
    <cfRule type="containsText" dxfId="688" priority="521" operator="containsText" text="No">
      <formula>NOT(ISERROR(SEARCH("No",H63)))</formula>
    </cfRule>
  </conditionalFormatting>
  <conditionalFormatting sqref="H64">
    <cfRule type="containsText" dxfId="687" priority="518" operator="containsText" text="Yes">
      <formula>NOT(ISERROR(SEARCH("Yes",H64)))</formula>
    </cfRule>
    <cfRule type="containsText" dxfId="686" priority="519" operator="containsText" text="No">
      <formula>NOT(ISERROR(SEARCH("No",H64)))</formula>
    </cfRule>
  </conditionalFormatting>
  <conditionalFormatting sqref="H65">
    <cfRule type="containsText" dxfId="685" priority="516" operator="containsText" text="Yes">
      <formula>NOT(ISERROR(SEARCH("Yes",H65)))</formula>
    </cfRule>
    <cfRule type="containsText" dxfId="684" priority="517" operator="containsText" text="No">
      <formula>NOT(ISERROR(SEARCH("No",H65)))</formula>
    </cfRule>
  </conditionalFormatting>
  <conditionalFormatting sqref="H66">
    <cfRule type="containsText" dxfId="683" priority="514" operator="containsText" text="Yes">
      <formula>NOT(ISERROR(SEARCH("Yes",H66)))</formula>
    </cfRule>
    <cfRule type="containsText" dxfId="682" priority="515" operator="containsText" text="No">
      <formula>NOT(ISERROR(SEARCH("No",H66)))</formula>
    </cfRule>
  </conditionalFormatting>
  <conditionalFormatting sqref="H67">
    <cfRule type="containsText" dxfId="681" priority="512" operator="containsText" text="Yes">
      <formula>NOT(ISERROR(SEARCH("Yes",H67)))</formula>
    </cfRule>
    <cfRule type="containsText" dxfId="680" priority="513" operator="containsText" text="No">
      <formula>NOT(ISERROR(SEARCH("No",H67)))</formula>
    </cfRule>
  </conditionalFormatting>
  <conditionalFormatting sqref="H68">
    <cfRule type="containsText" dxfId="679" priority="510" operator="containsText" text="Yes">
      <formula>NOT(ISERROR(SEARCH("Yes",H68)))</formula>
    </cfRule>
    <cfRule type="containsText" dxfId="678" priority="511" operator="containsText" text="No">
      <formula>NOT(ISERROR(SEARCH("No",H68)))</formula>
    </cfRule>
  </conditionalFormatting>
  <conditionalFormatting sqref="H70">
    <cfRule type="containsText" dxfId="677" priority="508" operator="containsText" text="Yes">
      <formula>NOT(ISERROR(SEARCH("Yes",H70)))</formula>
    </cfRule>
    <cfRule type="containsText" dxfId="676" priority="509" operator="containsText" text="No">
      <formula>NOT(ISERROR(SEARCH("No",H70)))</formula>
    </cfRule>
  </conditionalFormatting>
  <conditionalFormatting sqref="H71">
    <cfRule type="containsText" dxfId="675" priority="506" operator="containsText" text="Yes">
      <formula>NOT(ISERROR(SEARCH("Yes",H71)))</formula>
    </cfRule>
    <cfRule type="containsText" dxfId="674" priority="507" operator="containsText" text="No">
      <formula>NOT(ISERROR(SEARCH("No",H71)))</formula>
    </cfRule>
  </conditionalFormatting>
  <conditionalFormatting sqref="H72">
    <cfRule type="containsText" dxfId="673" priority="504" operator="containsText" text="Yes">
      <formula>NOT(ISERROR(SEARCH("Yes",H72)))</formula>
    </cfRule>
    <cfRule type="containsText" dxfId="672" priority="505" operator="containsText" text="No">
      <formula>NOT(ISERROR(SEARCH("No",H72)))</formula>
    </cfRule>
  </conditionalFormatting>
  <conditionalFormatting sqref="H73">
    <cfRule type="containsText" dxfId="671" priority="502" operator="containsText" text="Yes">
      <formula>NOT(ISERROR(SEARCH("Yes",H73)))</formula>
    </cfRule>
    <cfRule type="containsText" dxfId="670" priority="503" operator="containsText" text="No">
      <formula>NOT(ISERROR(SEARCH("No",H73)))</formula>
    </cfRule>
  </conditionalFormatting>
  <conditionalFormatting sqref="H74">
    <cfRule type="containsText" dxfId="669" priority="500" operator="containsText" text="Yes">
      <formula>NOT(ISERROR(SEARCH("Yes",H74)))</formula>
    </cfRule>
    <cfRule type="containsText" dxfId="668" priority="501" operator="containsText" text="No">
      <formula>NOT(ISERROR(SEARCH("No",H74)))</formula>
    </cfRule>
  </conditionalFormatting>
  <conditionalFormatting sqref="H75">
    <cfRule type="containsText" dxfId="667" priority="498" operator="containsText" text="Yes">
      <formula>NOT(ISERROR(SEARCH("Yes",H75)))</formula>
    </cfRule>
    <cfRule type="containsText" dxfId="666" priority="499" operator="containsText" text="No">
      <formula>NOT(ISERROR(SEARCH("No",H75)))</formula>
    </cfRule>
  </conditionalFormatting>
  <conditionalFormatting sqref="H76">
    <cfRule type="containsText" dxfId="665" priority="496" operator="containsText" text="Yes">
      <formula>NOT(ISERROR(SEARCH("Yes",H76)))</formula>
    </cfRule>
    <cfRule type="containsText" dxfId="664" priority="497" operator="containsText" text="No">
      <formula>NOT(ISERROR(SEARCH("No",H76)))</formula>
    </cfRule>
  </conditionalFormatting>
  <conditionalFormatting sqref="H77">
    <cfRule type="containsText" dxfId="663" priority="484" operator="containsText" text="Yes">
      <formula>NOT(ISERROR(SEARCH("Yes",H77)))</formula>
    </cfRule>
    <cfRule type="containsText" dxfId="662" priority="485" operator="containsText" text="No">
      <formula>NOT(ISERROR(SEARCH("No",H77)))</formula>
    </cfRule>
  </conditionalFormatting>
  <conditionalFormatting sqref="H78">
    <cfRule type="containsText" dxfId="661" priority="482" operator="containsText" text="Yes">
      <formula>NOT(ISERROR(SEARCH("Yes",H78)))</formula>
    </cfRule>
    <cfRule type="containsText" dxfId="660" priority="483" operator="containsText" text="No">
      <formula>NOT(ISERROR(SEARCH("No",H78)))</formula>
    </cfRule>
  </conditionalFormatting>
  <conditionalFormatting sqref="H79">
    <cfRule type="containsText" dxfId="659" priority="480" operator="containsText" text="Yes">
      <formula>NOT(ISERROR(SEARCH("Yes",H79)))</formula>
    </cfRule>
    <cfRule type="containsText" dxfId="658" priority="481" operator="containsText" text="No">
      <formula>NOT(ISERROR(SEARCH("No",H79)))</formula>
    </cfRule>
  </conditionalFormatting>
  <conditionalFormatting sqref="H80">
    <cfRule type="containsText" dxfId="657" priority="478" operator="containsText" text="Yes">
      <formula>NOT(ISERROR(SEARCH("Yes",H80)))</formula>
    </cfRule>
    <cfRule type="containsText" dxfId="656" priority="479" operator="containsText" text="No">
      <formula>NOT(ISERROR(SEARCH("No",H80)))</formula>
    </cfRule>
  </conditionalFormatting>
  <conditionalFormatting sqref="H81">
    <cfRule type="containsText" dxfId="655" priority="476" operator="containsText" text="Yes">
      <formula>NOT(ISERROR(SEARCH("Yes",H81)))</formula>
    </cfRule>
    <cfRule type="containsText" dxfId="654" priority="477" operator="containsText" text="No">
      <formula>NOT(ISERROR(SEARCH("No",H81)))</formula>
    </cfRule>
  </conditionalFormatting>
  <conditionalFormatting sqref="H82">
    <cfRule type="containsText" dxfId="653" priority="474" operator="containsText" text="Yes">
      <formula>NOT(ISERROR(SEARCH("Yes",H82)))</formula>
    </cfRule>
    <cfRule type="containsText" dxfId="652" priority="475" operator="containsText" text="No">
      <formula>NOT(ISERROR(SEARCH("No",H82)))</formula>
    </cfRule>
  </conditionalFormatting>
  <conditionalFormatting sqref="H84">
    <cfRule type="containsText" dxfId="651" priority="472" operator="containsText" text="Yes">
      <formula>NOT(ISERROR(SEARCH("Yes",H84)))</formula>
    </cfRule>
    <cfRule type="containsText" dxfId="650" priority="473" operator="containsText" text="No">
      <formula>NOT(ISERROR(SEARCH("No",H84)))</formula>
    </cfRule>
  </conditionalFormatting>
  <conditionalFormatting sqref="H85">
    <cfRule type="containsText" dxfId="649" priority="470" operator="containsText" text="Yes">
      <formula>NOT(ISERROR(SEARCH("Yes",H85)))</formula>
    </cfRule>
    <cfRule type="containsText" dxfId="648" priority="471" operator="containsText" text="No">
      <formula>NOT(ISERROR(SEARCH("No",H85)))</formula>
    </cfRule>
  </conditionalFormatting>
  <conditionalFormatting sqref="H86">
    <cfRule type="containsText" dxfId="647" priority="468" operator="containsText" text="Yes">
      <formula>NOT(ISERROR(SEARCH("Yes",H86)))</formula>
    </cfRule>
    <cfRule type="containsText" dxfId="646" priority="469" operator="containsText" text="No">
      <formula>NOT(ISERROR(SEARCH("No",H86)))</formula>
    </cfRule>
  </conditionalFormatting>
  <conditionalFormatting sqref="H87">
    <cfRule type="containsText" dxfId="645" priority="466" operator="containsText" text="Yes">
      <formula>NOT(ISERROR(SEARCH("Yes",H87)))</formula>
    </cfRule>
    <cfRule type="containsText" dxfId="644" priority="467" operator="containsText" text="No">
      <formula>NOT(ISERROR(SEARCH("No",H87)))</formula>
    </cfRule>
  </conditionalFormatting>
  <conditionalFormatting sqref="H90">
    <cfRule type="containsText" dxfId="643" priority="464" operator="containsText" text="Yes">
      <formula>NOT(ISERROR(SEARCH("Yes",H90)))</formula>
    </cfRule>
    <cfRule type="containsText" dxfId="642" priority="465" operator="containsText" text="No">
      <formula>NOT(ISERROR(SEARCH("No",H90)))</formula>
    </cfRule>
  </conditionalFormatting>
  <conditionalFormatting sqref="H93">
    <cfRule type="containsText" dxfId="641" priority="462" operator="containsText" text="Yes">
      <formula>NOT(ISERROR(SEARCH("Yes",H93)))</formula>
    </cfRule>
    <cfRule type="containsText" dxfId="640" priority="463" operator="containsText" text="No">
      <formula>NOT(ISERROR(SEARCH("No",H93)))</formula>
    </cfRule>
  </conditionalFormatting>
  <conditionalFormatting sqref="H95">
    <cfRule type="containsText" dxfId="639" priority="460" operator="containsText" text="Yes">
      <formula>NOT(ISERROR(SEARCH("Yes",H95)))</formula>
    </cfRule>
    <cfRule type="containsText" dxfId="638" priority="461" operator="containsText" text="No">
      <formula>NOT(ISERROR(SEARCH("No",H95)))</formula>
    </cfRule>
  </conditionalFormatting>
  <conditionalFormatting sqref="H101:H102">
    <cfRule type="containsText" dxfId="637" priority="456" operator="containsText" text="Yes">
      <formula>NOT(ISERROR(SEARCH("Yes",H101)))</formula>
    </cfRule>
    <cfRule type="containsText" dxfId="636" priority="457" operator="containsText" text="No">
      <formula>NOT(ISERROR(SEARCH("No",H101)))</formula>
    </cfRule>
  </conditionalFormatting>
  <conditionalFormatting sqref="H105:H106">
    <cfRule type="containsText" dxfId="635" priority="454" operator="containsText" text="Yes">
      <formula>NOT(ISERROR(SEARCH("Yes",H105)))</formula>
    </cfRule>
    <cfRule type="containsText" dxfId="634" priority="455" operator="containsText" text="No">
      <formula>NOT(ISERROR(SEARCH("No",H105)))</formula>
    </cfRule>
  </conditionalFormatting>
  <conditionalFormatting sqref="H108:H110">
    <cfRule type="containsText" dxfId="633" priority="452" operator="containsText" text="Yes">
      <formula>NOT(ISERROR(SEARCH("Yes",H108)))</formula>
    </cfRule>
    <cfRule type="containsText" dxfId="632" priority="453" operator="containsText" text="No">
      <formula>NOT(ISERROR(SEARCH("No",H108)))</formula>
    </cfRule>
  </conditionalFormatting>
  <conditionalFormatting sqref="H115:H118">
    <cfRule type="containsText" dxfId="631" priority="450" operator="containsText" text="Yes">
      <formula>NOT(ISERROR(SEARCH("Yes",H115)))</formula>
    </cfRule>
    <cfRule type="containsText" dxfId="630" priority="451" operator="containsText" text="No">
      <formula>NOT(ISERROR(SEARCH("No",H115)))</formula>
    </cfRule>
  </conditionalFormatting>
  <conditionalFormatting sqref="H120">
    <cfRule type="containsText" dxfId="629" priority="448" operator="containsText" text="Yes">
      <formula>NOT(ISERROR(SEARCH("Yes",H120)))</formula>
    </cfRule>
    <cfRule type="containsText" dxfId="628" priority="449" operator="containsText" text="No">
      <formula>NOT(ISERROR(SEARCH("No",H120)))</formula>
    </cfRule>
  </conditionalFormatting>
  <conditionalFormatting sqref="H123:H125">
    <cfRule type="containsText" dxfId="627" priority="446" operator="containsText" text="Yes">
      <formula>NOT(ISERROR(SEARCH("Yes",H123)))</formula>
    </cfRule>
    <cfRule type="containsText" dxfId="626" priority="447" operator="containsText" text="No">
      <formula>NOT(ISERROR(SEARCH("No",H123)))</formula>
    </cfRule>
  </conditionalFormatting>
  <conditionalFormatting sqref="H127:H134">
    <cfRule type="containsText" dxfId="625" priority="444" operator="containsText" text="Yes">
      <formula>NOT(ISERROR(SEARCH("Yes",H127)))</formula>
    </cfRule>
    <cfRule type="containsText" dxfId="624" priority="445" operator="containsText" text="No">
      <formula>NOT(ISERROR(SEARCH("No",H127)))</formula>
    </cfRule>
  </conditionalFormatting>
  <conditionalFormatting sqref="H136:H138">
    <cfRule type="containsText" dxfId="623" priority="442" operator="containsText" text="Yes">
      <formula>NOT(ISERROR(SEARCH("Yes",H136)))</formula>
    </cfRule>
    <cfRule type="containsText" dxfId="622" priority="443" operator="containsText" text="No">
      <formula>NOT(ISERROR(SEARCH("No",H136)))</formula>
    </cfRule>
  </conditionalFormatting>
  <conditionalFormatting sqref="H141">
    <cfRule type="containsText" dxfId="621" priority="440" operator="containsText" text="Yes">
      <formula>NOT(ISERROR(SEARCH("Yes",H141)))</formula>
    </cfRule>
    <cfRule type="containsText" dxfId="620" priority="441" operator="containsText" text="No">
      <formula>NOT(ISERROR(SEARCH("No",H141)))</formula>
    </cfRule>
  </conditionalFormatting>
  <conditionalFormatting sqref="H145:H146">
    <cfRule type="containsText" dxfId="619" priority="438" operator="containsText" text="Yes">
      <formula>NOT(ISERROR(SEARCH("Yes",H145)))</formula>
    </cfRule>
    <cfRule type="containsText" dxfId="618" priority="439" operator="containsText" text="No">
      <formula>NOT(ISERROR(SEARCH("No",H145)))</formula>
    </cfRule>
  </conditionalFormatting>
  <conditionalFormatting sqref="H148:H152">
    <cfRule type="containsText" dxfId="617" priority="436" operator="containsText" text="Yes">
      <formula>NOT(ISERROR(SEARCH("Yes",H148)))</formula>
    </cfRule>
    <cfRule type="containsText" dxfId="616" priority="437" operator="containsText" text="No">
      <formula>NOT(ISERROR(SEARCH("No",H148)))</formula>
    </cfRule>
  </conditionalFormatting>
  <conditionalFormatting sqref="H154">
    <cfRule type="containsText" dxfId="615" priority="434" operator="containsText" text="Yes">
      <formula>NOT(ISERROR(SEARCH("Yes",H154)))</formula>
    </cfRule>
    <cfRule type="containsText" dxfId="614" priority="435" operator="containsText" text="No">
      <formula>NOT(ISERROR(SEARCH("No",H154)))</formula>
    </cfRule>
  </conditionalFormatting>
  <conditionalFormatting sqref="H156:H160">
    <cfRule type="containsText" dxfId="613" priority="432" operator="containsText" text="Yes">
      <formula>NOT(ISERROR(SEARCH("Yes",H156)))</formula>
    </cfRule>
    <cfRule type="containsText" dxfId="612" priority="433" operator="containsText" text="No">
      <formula>NOT(ISERROR(SEARCH("No",H156)))</formula>
    </cfRule>
  </conditionalFormatting>
  <conditionalFormatting sqref="H162:H163">
    <cfRule type="containsText" dxfId="611" priority="430" operator="containsText" text="Yes">
      <formula>NOT(ISERROR(SEARCH("Yes",H162)))</formula>
    </cfRule>
    <cfRule type="containsText" dxfId="610" priority="431" operator="containsText" text="No">
      <formula>NOT(ISERROR(SEARCH("No",H162)))</formula>
    </cfRule>
  </conditionalFormatting>
  <conditionalFormatting sqref="H165:H167">
    <cfRule type="containsText" dxfId="609" priority="428" operator="containsText" text="Yes">
      <formula>NOT(ISERROR(SEARCH("Yes",H165)))</formula>
    </cfRule>
    <cfRule type="containsText" dxfId="608" priority="429" operator="containsText" text="No">
      <formula>NOT(ISERROR(SEARCH("No",H165)))</formula>
    </cfRule>
  </conditionalFormatting>
  <conditionalFormatting sqref="H169">
    <cfRule type="containsText" dxfId="607" priority="426" operator="containsText" text="Yes">
      <formula>NOT(ISERROR(SEARCH("Yes",H169)))</formula>
    </cfRule>
    <cfRule type="containsText" dxfId="606" priority="427" operator="containsText" text="No">
      <formula>NOT(ISERROR(SEARCH("No",H169)))</formula>
    </cfRule>
  </conditionalFormatting>
  <conditionalFormatting sqref="H171:H176">
    <cfRule type="containsText" dxfId="605" priority="424" operator="containsText" text="Yes">
      <formula>NOT(ISERROR(SEARCH("Yes",H171)))</formula>
    </cfRule>
    <cfRule type="containsText" dxfId="604" priority="425" operator="containsText" text="No">
      <formula>NOT(ISERROR(SEARCH("No",H171)))</formula>
    </cfRule>
  </conditionalFormatting>
  <conditionalFormatting sqref="H178">
    <cfRule type="containsText" dxfId="603" priority="422" operator="containsText" text="Yes">
      <formula>NOT(ISERROR(SEARCH("Yes",H178)))</formula>
    </cfRule>
    <cfRule type="containsText" dxfId="602" priority="423" operator="containsText" text="No">
      <formula>NOT(ISERROR(SEARCH("No",H178)))</formula>
    </cfRule>
  </conditionalFormatting>
  <conditionalFormatting sqref="H180">
    <cfRule type="containsText" dxfId="601" priority="420" operator="containsText" text="Yes">
      <formula>NOT(ISERROR(SEARCH("Yes",H180)))</formula>
    </cfRule>
    <cfRule type="containsText" dxfId="600" priority="421" operator="containsText" text="No">
      <formula>NOT(ISERROR(SEARCH("No",H180)))</formula>
    </cfRule>
  </conditionalFormatting>
  <conditionalFormatting sqref="H183">
    <cfRule type="containsText" dxfId="599" priority="418" operator="containsText" text="Yes">
      <formula>NOT(ISERROR(SEARCH("Yes",H183)))</formula>
    </cfRule>
    <cfRule type="containsText" dxfId="598" priority="419" operator="containsText" text="No">
      <formula>NOT(ISERROR(SEARCH("No",H183)))</formula>
    </cfRule>
  </conditionalFormatting>
  <conditionalFormatting sqref="H185">
    <cfRule type="containsText" dxfId="597" priority="416" operator="containsText" text="Yes">
      <formula>NOT(ISERROR(SEARCH("Yes",H185)))</formula>
    </cfRule>
    <cfRule type="containsText" dxfId="596" priority="417" operator="containsText" text="No">
      <formula>NOT(ISERROR(SEARCH("No",H185)))</formula>
    </cfRule>
  </conditionalFormatting>
  <conditionalFormatting sqref="H187">
    <cfRule type="containsText" dxfId="595" priority="414" operator="containsText" text="Yes">
      <formula>NOT(ISERROR(SEARCH("Yes",H187)))</formula>
    </cfRule>
    <cfRule type="containsText" dxfId="594" priority="415" operator="containsText" text="No">
      <formula>NOT(ISERROR(SEARCH("No",H187)))</formula>
    </cfRule>
  </conditionalFormatting>
  <conditionalFormatting sqref="H189">
    <cfRule type="containsText" dxfId="593" priority="412" operator="containsText" text="Yes">
      <formula>NOT(ISERROR(SEARCH("Yes",H189)))</formula>
    </cfRule>
    <cfRule type="containsText" dxfId="592" priority="413" operator="containsText" text="No">
      <formula>NOT(ISERROR(SEARCH("No",H189)))</formula>
    </cfRule>
  </conditionalFormatting>
  <conditionalFormatting sqref="H192">
    <cfRule type="containsText" dxfId="591" priority="410" operator="containsText" text="Yes">
      <formula>NOT(ISERROR(SEARCH("Yes",H192)))</formula>
    </cfRule>
    <cfRule type="containsText" dxfId="590" priority="411" operator="containsText" text="No">
      <formula>NOT(ISERROR(SEARCH("No",H192)))</formula>
    </cfRule>
  </conditionalFormatting>
  <conditionalFormatting sqref="H193">
    <cfRule type="containsText" dxfId="589" priority="408" operator="containsText" text="Yes">
      <formula>NOT(ISERROR(SEARCH("Yes",H193)))</formula>
    </cfRule>
    <cfRule type="containsText" dxfId="588" priority="409" operator="containsText" text="No">
      <formula>NOT(ISERROR(SEARCH("No",H193)))</formula>
    </cfRule>
  </conditionalFormatting>
  <conditionalFormatting sqref="H196:H197">
    <cfRule type="containsText" dxfId="587" priority="406" operator="containsText" text="Yes">
      <formula>NOT(ISERROR(SEARCH("Yes",H196)))</formula>
    </cfRule>
    <cfRule type="containsText" dxfId="586" priority="407" operator="containsText" text="No">
      <formula>NOT(ISERROR(SEARCH("No",H196)))</formula>
    </cfRule>
  </conditionalFormatting>
  <conditionalFormatting sqref="H199:H200">
    <cfRule type="containsText" dxfId="585" priority="404" operator="containsText" text="Yes">
      <formula>NOT(ISERROR(SEARCH("Yes",H199)))</formula>
    </cfRule>
    <cfRule type="containsText" dxfId="584" priority="405" operator="containsText" text="No">
      <formula>NOT(ISERROR(SEARCH("No",H199)))</formula>
    </cfRule>
  </conditionalFormatting>
  <conditionalFormatting sqref="H203">
    <cfRule type="containsText" dxfId="583" priority="402" operator="containsText" text="Yes">
      <formula>NOT(ISERROR(SEARCH("Yes",H203)))</formula>
    </cfRule>
    <cfRule type="containsText" dxfId="582" priority="403" operator="containsText" text="No">
      <formula>NOT(ISERROR(SEARCH("No",H203)))</formula>
    </cfRule>
  </conditionalFormatting>
  <conditionalFormatting sqref="H205:H208">
    <cfRule type="containsText" dxfId="581" priority="400" operator="containsText" text="Yes">
      <formula>NOT(ISERROR(SEARCH("Yes",H205)))</formula>
    </cfRule>
    <cfRule type="containsText" dxfId="580" priority="401" operator="containsText" text="No">
      <formula>NOT(ISERROR(SEARCH("No",H205)))</formula>
    </cfRule>
  </conditionalFormatting>
  <conditionalFormatting sqref="H210:H211">
    <cfRule type="containsText" dxfId="579" priority="398" operator="containsText" text="Yes">
      <formula>NOT(ISERROR(SEARCH("Yes",H210)))</formula>
    </cfRule>
    <cfRule type="containsText" dxfId="578" priority="399" operator="containsText" text="No">
      <formula>NOT(ISERROR(SEARCH("No",H210)))</formula>
    </cfRule>
  </conditionalFormatting>
  <conditionalFormatting sqref="H215:H221">
    <cfRule type="containsText" dxfId="577" priority="396" operator="containsText" text="Yes">
      <formula>NOT(ISERROR(SEARCH("Yes",H215)))</formula>
    </cfRule>
    <cfRule type="containsText" dxfId="576" priority="397" operator="containsText" text="No">
      <formula>NOT(ISERROR(SEARCH("No",H215)))</formula>
    </cfRule>
  </conditionalFormatting>
  <conditionalFormatting sqref="H228:H254">
    <cfRule type="containsText" dxfId="575" priority="394" operator="containsText" text="Yes">
      <formula>NOT(ISERROR(SEARCH("Yes",H228)))</formula>
    </cfRule>
    <cfRule type="containsText" dxfId="574" priority="395" operator="containsText" text="No">
      <formula>NOT(ISERROR(SEARCH("No",H228)))</formula>
    </cfRule>
  </conditionalFormatting>
  <conditionalFormatting sqref="H256:H272">
    <cfRule type="containsText" dxfId="573" priority="392" operator="containsText" text="Yes">
      <formula>NOT(ISERROR(SEARCH("Yes",H256)))</formula>
    </cfRule>
    <cfRule type="containsText" dxfId="572" priority="393" operator="containsText" text="No">
      <formula>NOT(ISERROR(SEARCH("No",H256)))</formula>
    </cfRule>
  </conditionalFormatting>
  <conditionalFormatting sqref="H274:H281">
    <cfRule type="containsText" dxfId="571" priority="390" operator="containsText" text="Yes">
      <formula>NOT(ISERROR(SEARCH("Yes",H274)))</formula>
    </cfRule>
    <cfRule type="containsText" dxfId="570" priority="391" operator="containsText" text="No">
      <formula>NOT(ISERROR(SEARCH("No",H274)))</formula>
    </cfRule>
  </conditionalFormatting>
  <conditionalFormatting sqref="H283:H288">
    <cfRule type="containsText" dxfId="569" priority="388" operator="containsText" text="Yes">
      <formula>NOT(ISERROR(SEARCH("Yes",H283)))</formula>
    </cfRule>
    <cfRule type="containsText" dxfId="568" priority="389" operator="containsText" text="No">
      <formula>NOT(ISERROR(SEARCH("No",H283)))</formula>
    </cfRule>
  </conditionalFormatting>
  <conditionalFormatting sqref="H291:H294">
    <cfRule type="containsText" dxfId="567" priority="386" operator="containsText" text="Yes">
      <formula>NOT(ISERROR(SEARCH("Yes",H291)))</formula>
    </cfRule>
    <cfRule type="containsText" dxfId="566" priority="387" operator="containsText" text="No">
      <formula>NOT(ISERROR(SEARCH("No",H291)))</formula>
    </cfRule>
  </conditionalFormatting>
  <conditionalFormatting sqref="H297">
    <cfRule type="containsText" dxfId="565" priority="384" operator="containsText" text="Yes">
      <formula>NOT(ISERROR(SEARCH("Yes",H297)))</formula>
    </cfRule>
    <cfRule type="containsText" dxfId="564" priority="385" operator="containsText" text="No">
      <formula>NOT(ISERROR(SEARCH("No",H297)))</formula>
    </cfRule>
  </conditionalFormatting>
  <conditionalFormatting sqref="H300:H306">
    <cfRule type="containsText" dxfId="563" priority="382" operator="containsText" text="Yes">
      <formula>NOT(ISERROR(SEARCH("Yes",H300)))</formula>
    </cfRule>
    <cfRule type="containsText" dxfId="562" priority="383" operator="containsText" text="No">
      <formula>NOT(ISERROR(SEARCH("No",H300)))</formula>
    </cfRule>
  </conditionalFormatting>
  <conditionalFormatting sqref="H308:H310">
    <cfRule type="containsText" dxfId="561" priority="380" operator="containsText" text="Yes">
      <formula>NOT(ISERROR(SEARCH("Yes",H308)))</formula>
    </cfRule>
    <cfRule type="containsText" dxfId="560" priority="381" operator="containsText" text="No">
      <formula>NOT(ISERROR(SEARCH("No",H308)))</formula>
    </cfRule>
  </conditionalFormatting>
  <conditionalFormatting sqref="H312:H314">
    <cfRule type="containsText" dxfId="559" priority="378" operator="containsText" text="Yes">
      <formula>NOT(ISERROR(SEARCH("Yes",H312)))</formula>
    </cfRule>
    <cfRule type="containsText" dxfId="558" priority="379" operator="containsText" text="No">
      <formula>NOT(ISERROR(SEARCH("No",H312)))</formula>
    </cfRule>
  </conditionalFormatting>
  <conditionalFormatting sqref="H316">
    <cfRule type="containsText" dxfId="557" priority="376" operator="containsText" text="Yes">
      <formula>NOT(ISERROR(SEARCH("Yes",H316)))</formula>
    </cfRule>
    <cfRule type="containsText" dxfId="556" priority="377" operator="containsText" text="No">
      <formula>NOT(ISERROR(SEARCH("No",H316)))</formula>
    </cfRule>
  </conditionalFormatting>
  <conditionalFormatting sqref="H318">
    <cfRule type="containsText" dxfId="555" priority="374" operator="containsText" text="Yes">
      <formula>NOT(ISERROR(SEARCH("Yes",H318)))</formula>
    </cfRule>
    <cfRule type="containsText" dxfId="554" priority="375" operator="containsText" text="No">
      <formula>NOT(ISERROR(SEARCH("No",H318)))</formula>
    </cfRule>
  </conditionalFormatting>
  <conditionalFormatting sqref="H322">
    <cfRule type="containsText" dxfId="553" priority="372" operator="containsText" text="Yes">
      <formula>NOT(ISERROR(SEARCH("Yes",H322)))</formula>
    </cfRule>
    <cfRule type="containsText" dxfId="552" priority="373" operator="containsText" text="No">
      <formula>NOT(ISERROR(SEARCH("No",H322)))</formula>
    </cfRule>
  </conditionalFormatting>
  <conditionalFormatting sqref="H325">
    <cfRule type="containsText" dxfId="551" priority="370" operator="containsText" text="Yes">
      <formula>NOT(ISERROR(SEARCH("Yes",H325)))</formula>
    </cfRule>
    <cfRule type="containsText" dxfId="550" priority="371" operator="containsText" text="No">
      <formula>NOT(ISERROR(SEARCH("No",H325)))</formula>
    </cfRule>
  </conditionalFormatting>
  <conditionalFormatting sqref="J128:J134">
    <cfRule type="containsText" dxfId="549" priority="104" operator="containsText" text="Yes">
      <formula>NOT(ISERROR(SEARCH("Yes",J128)))</formula>
    </cfRule>
    <cfRule type="containsText" dxfId="548" priority="105" operator="containsText" text="No">
      <formula>NOT(ISERROR(SEARCH("No",J128)))</formula>
    </cfRule>
  </conditionalFormatting>
  <conditionalFormatting sqref="J136:J138">
    <cfRule type="containsText" dxfId="547" priority="102" operator="containsText" text="Yes">
      <formula>NOT(ISERROR(SEARCH("Yes",J136)))</formula>
    </cfRule>
    <cfRule type="containsText" dxfId="546" priority="103" operator="containsText" text="No">
      <formula>NOT(ISERROR(SEARCH("No",J136)))</formula>
    </cfRule>
  </conditionalFormatting>
  <conditionalFormatting sqref="J141">
    <cfRule type="containsText" dxfId="545" priority="100" operator="containsText" text="Yes">
      <formula>NOT(ISERROR(SEARCH("Yes",J141)))</formula>
    </cfRule>
    <cfRule type="containsText" dxfId="544" priority="101" operator="containsText" text="No">
      <formula>NOT(ISERROR(SEARCH("No",J141)))</formula>
    </cfRule>
  </conditionalFormatting>
  <conditionalFormatting sqref="J145:J146">
    <cfRule type="containsText" dxfId="543" priority="98" operator="containsText" text="Yes">
      <formula>NOT(ISERROR(SEARCH("Yes",J145)))</formula>
    </cfRule>
    <cfRule type="containsText" dxfId="542" priority="99" operator="containsText" text="No">
      <formula>NOT(ISERROR(SEARCH("No",J145)))</formula>
    </cfRule>
  </conditionalFormatting>
  <conditionalFormatting sqref="J148:J152">
    <cfRule type="containsText" dxfId="541" priority="96" operator="containsText" text="Yes">
      <formula>NOT(ISERROR(SEARCH("Yes",J148)))</formula>
    </cfRule>
    <cfRule type="containsText" dxfId="540" priority="97" operator="containsText" text="No">
      <formula>NOT(ISERROR(SEARCH("No",J148)))</formula>
    </cfRule>
  </conditionalFormatting>
  <conditionalFormatting sqref="J154">
    <cfRule type="containsText" dxfId="539" priority="94" operator="containsText" text="Yes">
      <formula>NOT(ISERROR(SEARCH("Yes",J154)))</formula>
    </cfRule>
    <cfRule type="containsText" dxfId="538" priority="95" operator="containsText" text="No">
      <formula>NOT(ISERROR(SEARCH("No",J154)))</formula>
    </cfRule>
  </conditionalFormatting>
  <conditionalFormatting sqref="J160:K160 J156:J159">
    <cfRule type="containsText" dxfId="537" priority="92" operator="containsText" text="Yes">
      <formula>NOT(ISERROR(SEARCH("Yes",J156)))</formula>
    </cfRule>
    <cfRule type="containsText" dxfId="536" priority="93" operator="containsText" text="No">
      <formula>NOT(ISERROR(SEARCH("No",J156)))</formula>
    </cfRule>
  </conditionalFormatting>
  <conditionalFormatting sqref="J162:J163">
    <cfRule type="containsText" dxfId="535" priority="90" operator="containsText" text="Yes">
      <formula>NOT(ISERROR(SEARCH("Yes",J162)))</formula>
    </cfRule>
    <cfRule type="containsText" dxfId="534" priority="91" operator="containsText" text="No">
      <formula>NOT(ISERROR(SEARCH("No",J162)))</formula>
    </cfRule>
  </conditionalFormatting>
  <conditionalFormatting sqref="J165:J167">
    <cfRule type="containsText" dxfId="533" priority="88" operator="containsText" text="Yes">
      <formula>NOT(ISERROR(SEARCH("Yes",J165)))</formula>
    </cfRule>
    <cfRule type="containsText" dxfId="532" priority="89" operator="containsText" text="No">
      <formula>NOT(ISERROR(SEARCH("No",J165)))</formula>
    </cfRule>
  </conditionalFormatting>
  <conditionalFormatting sqref="J169">
    <cfRule type="containsText" dxfId="531" priority="86" operator="containsText" text="Yes">
      <formula>NOT(ISERROR(SEARCH("Yes",J169)))</formula>
    </cfRule>
    <cfRule type="containsText" dxfId="530" priority="87" operator="containsText" text="No">
      <formula>NOT(ISERROR(SEARCH("No",J169)))</formula>
    </cfRule>
  </conditionalFormatting>
  <conditionalFormatting sqref="J171:K176">
    <cfRule type="containsText" dxfId="529" priority="84" operator="containsText" text="Yes">
      <formula>NOT(ISERROR(SEARCH("Yes",J171)))</formula>
    </cfRule>
    <cfRule type="containsText" dxfId="528" priority="85" operator="containsText" text="No">
      <formula>NOT(ISERROR(SEARCH("No",J171)))</formula>
    </cfRule>
  </conditionalFormatting>
  <conditionalFormatting sqref="J178:K178">
    <cfRule type="containsText" dxfId="527" priority="82" operator="containsText" text="Yes">
      <formula>NOT(ISERROR(SEARCH("Yes",J178)))</formula>
    </cfRule>
    <cfRule type="containsText" dxfId="526" priority="83" operator="containsText" text="No">
      <formula>NOT(ISERROR(SEARCH("No",J178)))</formula>
    </cfRule>
  </conditionalFormatting>
  <conditionalFormatting sqref="J180">
    <cfRule type="containsText" dxfId="525" priority="80" operator="containsText" text="Yes">
      <formula>NOT(ISERROR(SEARCH("Yes",J180)))</formula>
    </cfRule>
    <cfRule type="containsText" dxfId="524" priority="81" operator="containsText" text="No">
      <formula>NOT(ISERROR(SEARCH("No",J180)))</formula>
    </cfRule>
  </conditionalFormatting>
  <conditionalFormatting sqref="J183">
    <cfRule type="containsText" dxfId="523" priority="78" operator="containsText" text="Yes">
      <formula>NOT(ISERROR(SEARCH("Yes",J183)))</formula>
    </cfRule>
    <cfRule type="containsText" dxfId="522" priority="79" operator="containsText" text="No">
      <formula>NOT(ISERROR(SEARCH("No",J183)))</formula>
    </cfRule>
  </conditionalFormatting>
  <conditionalFormatting sqref="J185">
    <cfRule type="containsText" dxfId="521" priority="76" operator="containsText" text="Yes">
      <formula>NOT(ISERROR(SEARCH("Yes",J185)))</formula>
    </cfRule>
    <cfRule type="containsText" dxfId="520" priority="77" operator="containsText" text="No">
      <formula>NOT(ISERROR(SEARCH("No",J185)))</formula>
    </cfRule>
  </conditionalFormatting>
  <conditionalFormatting sqref="J187">
    <cfRule type="containsText" dxfId="519" priority="74" operator="containsText" text="Yes">
      <formula>NOT(ISERROR(SEARCH("Yes",J187)))</formula>
    </cfRule>
    <cfRule type="containsText" dxfId="518" priority="75" operator="containsText" text="No">
      <formula>NOT(ISERROR(SEARCH("No",J187)))</formula>
    </cfRule>
  </conditionalFormatting>
  <conditionalFormatting sqref="J189">
    <cfRule type="containsText" dxfId="517" priority="72" operator="containsText" text="Yes">
      <formula>NOT(ISERROR(SEARCH("Yes",J189)))</formula>
    </cfRule>
    <cfRule type="containsText" dxfId="516" priority="73" operator="containsText" text="No">
      <formula>NOT(ISERROR(SEARCH("No",J189)))</formula>
    </cfRule>
  </conditionalFormatting>
  <conditionalFormatting sqref="J192:K192">
    <cfRule type="containsText" dxfId="515" priority="70" operator="containsText" text="Yes">
      <formula>NOT(ISERROR(SEARCH("Yes",J192)))</formula>
    </cfRule>
    <cfRule type="containsText" dxfId="514" priority="71" operator="containsText" text="No">
      <formula>NOT(ISERROR(SEARCH("No",J192)))</formula>
    </cfRule>
  </conditionalFormatting>
  <conditionalFormatting sqref="J193">
    <cfRule type="containsText" dxfId="513" priority="68" operator="containsText" text="Yes">
      <formula>NOT(ISERROR(SEARCH("Yes",J193)))</formula>
    </cfRule>
    <cfRule type="containsText" dxfId="512" priority="69" operator="containsText" text="No">
      <formula>NOT(ISERROR(SEARCH("No",J193)))</formula>
    </cfRule>
  </conditionalFormatting>
  <conditionalFormatting sqref="J196:J197">
    <cfRule type="containsText" dxfId="511" priority="66" operator="containsText" text="Yes">
      <formula>NOT(ISERROR(SEARCH("Yes",J196)))</formula>
    </cfRule>
    <cfRule type="containsText" dxfId="510" priority="67" operator="containsText" text="No">
      <formula>NOT(ISERROR(SEARCH("No",J196)))</formula>
    </cfRule>
  </conditionalFormatting>
  <conditionalFormatting sqref="J200:K200 J199">
    <cfRule type="containsText" dxfId="509" priority="64" operator="containsText" text="Yes">
      <formula>NOT(ISERROR(SEARCH("Yes",J199)))</formula>
    </cfRule>
    <cfRule type="containsText" dxfId="508" priority="65" operator="containsText" text="No">
      <formula>NOT(ISERROR(SEARCH("No",J199)))</formula>
    </cfRule>
  </conditionalFormatting>
  <conditionalFormatting sqref="J203:K203">
    <cfRule type="containsText" dxfId="507" priority="62" operator="containsText" text="Yes">
      <formula>NOT(ISERROR(SEARCH("Yes",J203)))</formula>
    </cfRule>
    <cfRule type="containsText" dxfId="506" priority="63" operator="containsText" text="No">
      <formula>NOT(ISERROR(SEARCH("No",J203)))</formula>
    </cfRule>
  </conditionalFormatting>
  <conditionalFormatting sqref="J205:K208">
    <cfRule type="containsText" dxfId="505" priority="60" operator="containsText" text="Yes">
      <formula>NOT(ISERROR(SEARCH("Yes",J205)))</formula>
    </cfRule>
    <cfRule type="containsText" dxfId="504" priority="61" operator="containsText" text="No">
      <formula>NOT(ISERROR(SEARCH("No",J205)))</formula>
    </cfRule>
  </conditionalFormatting>
  <conditionalFormatting sqref="J210:K211">
    <cfRule type="containsText" dxfId="503" priority="58" operator="containsText" text="Yes">
      <formula>NOT(ISERROR(SEARCH("Yes",J210)))</formula>
    </cfRule>
    <cfRule type="containsText" dxfId="502" priority="59" operator="containsText" text="No">
      <formula>NOT(ISERROR(SEARCH("No",J210)))</formula>
    </cfRule>
  </conditionalFormatting>
  <conditionalFormatting sqref="J215:K221">
    <cfRule type="containsText" dxfId="501" priority="56" operator="containsText" text="Yes">
      <formula>NOT(ISERROR(SEARCH("Yes",J215)))</formula>
    </cfRule>
    <cfRule type="containsText" dxfId="500" priority="57" operator="containsText" text="No">
      <formula>NOT(ISERROR(SEARCH("No",J215)))</formula>
    </cfRule>
  </conditionalFormatting>
  <conditionalFormatting sqref="J291:K294">
    <cfRule type="containsText" dxfId="499" priority="54" operator="containsText" text="Yes">
      <formula>NOT(ISERROR(SEARCH("Yes",J291)))</formula>
    </cfRule>
    <cfRule type="containsText" dxfId="498" priority="55" operator="containsText" text="No">
      <formula>NOT(ISERROR(SEARCH("No",J291)))</formula>
    </cfRule>
  </conditionalFormatting>
  <conditionalFormatting sqref="J297:K297">
    <cfRule type="containsText" dxfId="497" priority="52" operator="containsText" text="Yes">
      <formula>NOT(ISERROR(SEARCH("Yes",J297)))</formula>
    </cfRule>
    <cfRule type="containsText" dxfId="496" priority="53" operator="containsText" text="No">
      <formula>NOT(ISERROR(SEARCH("No",J297)))</formula>
    </cfRule>
  </conditionalFormatting>
  <conditionalFormatting sqref="J349:K350">
    <cfRule type="containsText" dxfId="495" priority="32" operator="containsText" text="Yes">
      <formula>NOT(ISERROR(SEARCH("Yes",J349)))</formula>
    </cfRule>
    <cfRule type="containsText" dxfId="494" priority="33" operator="containsText" text="No">
      <formula>NOT(ISERROR(SEARCH("No",J349)))</formula>
    </cfRule>
  </conditionalFormatting>
  <conditionalFormatting sqref="J300:K306">
    <cfRule type="containsText" dxfId="493" priority="46" operator="containsText" text="Yes">
      <formula>NOT(ISERROR(SEARCH("Yes",J300)))</formula>
    </cfRule>
    <cfRule type="containsText" dxfId="492" priority="47" operator="containsText" text="No">
      <formula>NOT(ISERROR(SEARCH("No",J300)))</formula>
    </cfRule>
  </conditionalFormatting>
  <conditionalFormatting sqref="J308:K310">
    <cfRule type="containsText" dxfId="491" priority="44" operator="containsText" text="Yes">
      <formula>NOT(ISERROR(SEARCH("Yes",J308)))</formula>
    </cfRule>
    <cfRule type="containsText" dxfId="490" priority="45" operator="containsText" text="No">
      <formula>NOT(ISERROR(SEARCH("No",J308)))</formula>
    </cfRule>
  </conditionalFormatting>
  <conditionalFormatting sqref="J312:K313 J314">
    <cfRule type="containsText" dxfId="489" priority="42" operator="containsText" text="Yes">
      <formula>NOT(ISERROR(SEARCH("Yes",J312)))</formula>
    </cfRule>
    <cfRule type="containsText" dxfId="488" priority="43" operator="containsText" text="No">
      <formula>NOT(ISERROR(SEARCH("No",J312)))</formula>
    </cfRule>
  </conditionalFormatting>
  <conditionalFormatting sqref="J316:K316">
    <cfRule type="containsText" dxfId="487" priority="40" operator="containsText" text="Yes">
      <formula>NOT(ISERROR(SEARCH("Yes",J316)))</formula>
    </cfRule>
    <cfRule type="containsText" dxfId="486" priority="41" operator="containsText" text="No">
      <formula>NOT(ISERROR(SEARCH("No",J316)))</formula>
    </cfRule>
  </conditionalFormatting>
  <conditionalFormatting sqref="J318:K318">
    <cfRule type="containsText" dxfId="485" priority="38" operator="containsText" text="Yes">
      <formula>NOT(ISERROR(SEARCH("Yes",J318)))</formula>
    </cfRule>
    <cfRule type="containsText" dxfId="484" priority="39" operator="containsText" text="No">
      <formula>NOT(ISERROR(SEARCH("No",J318)))</formula>
    </cfRule>
  </conditionalFormatting>
  <conditionalFormatting sqref="J337:K343">
    <cfRule type="containsText" dxfId="483" priority="36" operator="containsText" text="Yes">
      <formula>NOT(ISERROR(SEARCH("Yes",J337)))</formula>
    </cfRule>
    <cfRule type="containsText" dxfId="482" priority="37" operator="containsText" text="No">
      <formula>NOT(ISERROR(SEARCH("No",J337)))</formula>
    </cfRule>
  </conditionalFormatting>
  <conditionalFormatting sqref="J345:K346">
    <cfRule type="containsText" dxfId="481" priority="34" operator="containsText" text="Yes">
      <formula>NOT(ISERROR(SEARCH("Yes",J345)))</formula>
    </cfRule>
    <cfRule type="containsText" dxfId="480" priority="35" operator="containsText" text="No">
      <formula>NOT(ISERROR(SEARCH("No",J345)))</formula>
    </cfRule>
  </conditionalFormatting>
  <conditionalFormatting sqref="H3:M11 H160:M160 H170:M178 H161:J169 L161:M169 H192:M192 H179:J191 L179:M191 H193:J199 L193:M199 H200:M313 H12:J159 L12:M159 H316:M350 H314:J315 L314:M315">
    <cfRule type="notContainsText" dxfId="479" priority="30" operator="notContains" text="NA">
      <formula>ISERROR(SEARCH("NA",H3))</formula>
    </cfRule>
    <cfRule type="containsText" dxfId="478" priority="31" operator="containsText" text="NA">
      <formula>NOT(ISERROR(SEARCH("NA",H3)))</formula>
    </cfRule>
  </conditionalFormatting>
  <conditionalFormatting sqref="Q3:Q350">
    <cfRule type="cellIs" dxfId="477" priority="29" operator="greaterThanOrEqual">
      <formula>0.5</formula>
    </cfRule>
  </conditionalFormatting>
  <conditionalFormatting sqref="S3:S350">
    <cfRule type="cellIs" dxfId="476" priority="27" operator="between">
      <formula>0.2</formula>
      <formula>0.49</formula>
    </cfRule>
    <cfRule type="cellIs" dxfId="475" priority="28" operator="greaterThanOrEqual">
      <formula>0.5</formula>
    </cfRule>
  </conditionalFormatting>
  <conditionalFormatting sqref="U3:U350">
    <cfRule type="cellIs" dxfId="474" priority="26" operator="greaterThanOrEqual">
      <formula>0.5</formula>
    </cfRule>
  </conditionalFormatting>
  <conditionalFormatting sqref="W3:W350">
    <cfRule type="cellIs" dxfId="473" priority="25" operator="greaterThanOrEqual">
      <formula>0.5</formula>
    </cfRule>
  </conditionalFormatting>
  <conditionalFormatting sqref="K181">
    <cfRule type="notContainsText" dxfId="472" priority="19" operator="notContains" text="NA">
      <formula>ISERROR(SEARCH("NA",K181))</formula>
    </cfRule>
    <cfRule type="containsText" dxfId="471" priority="20" operator="containsText" text="NA">
      <formula>NOT(ISERROR(SEARCH("NA",K181)))</formula>
    </cfRule>
  </conditionalFormatting>
  <conditionalFormatting sqref="K185:K190">
    <cfRule type="containsText" dxfId="470" priority="17" operator="containsText" text="Yes">
      <formula>NOT(ISERROR(SEARCH("Yes",K185)))</formula>
    </cfRule>
    <cfRule type="containsText" dxfId="469" priority="18" operator="containsText" text="No">
      <formula>NOT(ISERROR(SEARCH("No",K185)))</formula>
    </cfRule>
  </conditionalFormatting>
  <conditionalFormatting sqref="K184:K191">
    <cfRule type="notContainsText" dxfId="468" priority="15" operator="notContains" text="NA">
      <formula>ISERROR(SEARCH("NA",K184))</formula>
    </cfRule>
    <cfRule type="containsText" dxfId="467" priority="16" operator="containsText" text="NA">
      <formula>NOT(ISERROR(SEARCH("NA",K184)))</formula>
    </cfRule>
  </conditionalFormatting>
  <conditionalFormatting sqref="K197:K199">
    <cfRule type="containsText" dxfId="466" priority="9" operator="containsText" text="Yes">
      <formula>NOT(ISERROR(SEARCH("Yes",K197)))</formula>
    </cfRule>
    <cfRule type="containsText" dxfId="465" priority="10" operator="containsText" text="No">
      <formula>NOT(ISERROR(SEARCH("No",K197)))</formula>
    </cfRule>
  </conditionalFormatting>
  <conditionalFormatting sqref="K196:K199">
    <cfRule type="notContainsText" dxfId="464" priority="7" operator="notContains" text="NA">
      <formula>ISERROR(SEARCH("NA",K196))</formula>
    </cfRule>
    <cfRule type="containsText" dxfId="463" priority="8" operator="containsText" text="NA">
      <formula>NOT(ISERROR(SEARCH("NA",K196)))</formula>
    </cfRule>
  </conditionalFormatting>
  <conditionalFormatting sqref="K202">
    <cfRule type="containsText" dxfId="462" priority="5" operator="containsText" text="Yes">
      <formula>NOT(ISERROR(SEARCH("Yes",K202)))</formula>
    </cfRule>
    <cfRule type="containsText" dxfId="461" priority="6" operator="containsText" text="No">
      <formula>NOT(ISERROR(SEARCH("No",K202)))</formula>
    </cfRule>
  </conditionalFormatting>
  <conditionalFormatting sqref="K202">
    <cfRule type="containsText" dxfId="460" priority="3" operator="containsText" text="Yes">
      <formula>NOT(ISERROR(SEARCH("Yes",K202)))</formula>
    </cfRule>
    <cfRule type="containsText" dxfId="459" priority="4" operator="containsText" text="No">
      <formula>NOT(ISERROR(SEARCH("No",K202)))</formula>
    </cfRule>
  </conditionalFormatting>
  <conditionalFormatting sqref="K202">
    <cfRule type="containsText" dxfId="458" priority="1" operator="containsText" text="Yes">
      <formula>NOT(ISERROR(SEARCH("Yes",K202)))</formula>
    </cfRule>
    <cfRule type="containsText" dxfId="457" priority="2" operator="containsText" text="No">
      <formula>NOT(ISERROR(SEARCH("No",K202)))</formula>
    </cfRule>
  </conditionalFormatting>
  <pageMargins left="0.75" right="0.75" top="1" bottom="1" header="0.5" footer="0.5"/>
  <pageSetup paperSize="9" orientation="portrait" horizontalDpi="0" verticalDpi="0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74EC0-7B4C-FD40-B64A-8B7D9B2C890F}">
  <dimension ref="A1:AA349"/>
  <sheetViews>
    <sheetView topLeftCell="K1" workbookViewId="0">
      <selection activeCell="Q1" sqref="Q1:Q1048576"/>
    </sheetView>
  </sheetViews>
  <sheetFormatPr baseColWidth="10" defaultRowHeight="16" x14ac:dyDescent="0.2"/>
  <cols>
    <col min="2" max="2" width="23.33203125" customWidth="1"/>
    <col min="3" max="3" width="31.1640625" customWidth="1"/>
    <col min="4" max="4" width="29.33203125" customWidth="1"/>
    <col min="5" max="5" width="18.1640625" customWidth="1"/>
    <col min="6" max="6" width="18.83203125" customWidth="1"/>
    <col min="7" max="7" width="17.5" customWidth="1"/>
    <col min="8" max="8" width="22.83203125" customWidth="1"/>
    <col min="9" max="9" width="15" customWidth="1"/>
    <col min="10" max="10" width="20.33203125" customWidth="1"/>
    <col min="12" max="12" width="15.83203125" customWidth="1"/>
    <col min="13" max="13" width="13.33203125" customWidth="1"/>
    <col min="14" max="14" width="18.6640625" customWidth="1"/>
    <col min="15" max="15" width="13" customWidth="1"/>
    <col min="16" max="16" width="18.33203125" customWidth="1"/>
    <col min="17" max="17" width="40.5" bestFit="1" customWidth="1"/>
    <col min="18" max="18" width="13.6640625" customWidth="1"/>
    <col min="19" max="19" width="21.6640625" customWidth="1"/>
    <col min="20" max="20" width="23.1640625" customWidth="1"/>
    <col min="21" max="21" width="20.6640625" customWidth="1"/>
    <col min="22" max="22" width="22" customWidth="1"/>
    <col min="23" max="23" width="17.33203125" customWidth="1"/>
    <col min="24" max="24" width="20.1640625" customWidth="1"/>
    <col min="25" max="25" width="21.6640625" customWidth="1"/>
    <col min="26" max="26" width="19.83203125" customWidth="1"/>
    <col min="27" max="27" width="13.1640625" customWidth="1"/>
  </cols>
  <sheetData>
    <row r="1" spans="1:27" x14ac:dyDescent="0.2">
      <c r="A1" t="s">
        <v>2</v>
      </c>
      <c r="B1" t="s">
        <v>1827</v>
      </c>
      <c r="C1" t="s">
        <v>1830</v>
      </c>
      <c r="D1" s="35" t="s">
        <v>2222</v>
      </c>
      <c r="E1" t="s">
        <v>3</v>
      </c>
      <c r="F1" t="s">
        <v>4</v>
      </c>
      <c r="G1" t="s">
        <v>7</v>
      </c>
      <c r="H1" t="s">
        <v>8</v>
      </c>
      <c r="I1" t="s">
        <v>13</v>
      </c>
      <c r="J1" t="s">
        <v>14</v>
      </c>
      <c r="K1" t="s">
        <v>19</v>
      </c>
      <c r="L1" t="s">
        <v>20</v>
      </c>
      <c r="M1" t="s">
        <v>27</v>
      </c>
      <c r="N1" t="s">
        <v>28</v>
      </c>
      <c r="O1" t="s">
        <v>33</v>
      </c>
      <c r="P1" t="s">
        <v>34</v>
      </c>
      <c r="Q1" t="s">
        <v>43</v>
      </c>
      <c r="R1" t="s">
        <v>45</v>
      </c>
      <c r="S1" t="s">
        <v>46</v>
      </c>
      <c r="T1" t="s">
        <v>47</v>
      </c>
      <c r="U1" t="s">
        <v>48</v>
      </c>
      <c r="V1" t="s">
        <v>49</v>
      </c>
      <c r="W1" t="s">
        <v>1148</v>
      </c>
      <c r="X1" t="s">
        <v>1149</v>
      </c>
      <c r="Y1" t="s">
        <v>1150</v>
      </c>
      <c r="Z1" t="s">
        <v>1151</v>
      </c>
      <c r="AA1" t="s">
        <v>1152</v>
      </c>
    </row>
    <row r="2" spans="1:27" x14ac:dyDescent="0.2">
      <c r="A2">
        <v>1348</v>
      </c>
      <c r="B2">
        <v>2</v>
      </c>
      <c r="C2" t="s">
        <v>1828</v>
      </c>
      <c r="D2" s="36">
        <v>1337</v>
      </c>
      <c r="E2" t="s">
        <v>6</v>
      </c>
      <c r="F2" s="2">
        <v>0</v>
      </c>
      <c r="G2" t="s">
        <v>6</v>
      </c>
      <c r="H2" s="2">
        <v>0</v>
      </c>
      <c r="I2" t="s">
        <v>6</v>
      </c>
      <c r="J2" s="2">
        <v>0</v>
      </c>
      <c r="K2" t="s">
        <v>6</v>
      </c>
      <c r="L2" s="2">
        <v>0</v>
      </c>
      <c r="M2" t="s">
        <v>6</v>
      </c>
      <c r="N2" s="2">
        <v>0</v>
      </c>
      <c r="O2" t="s">
        <v>6</v>
      </c>
      <c r="P2" s="2">
        <v>0</v>
      </c>
      <c r="U2" t="s">
        <v>763</v>
      </c>
      <c r="V2" t="s">
        <v>201</v>
      </c>
    </row>
    <row r="3" spans="1:27" x14ac:dyDescent="0.2">
      <c r="A3">
        <v>3991</v>
      </c>
      <c r="B3">
        <v>34</v>
      </c>
      <c r="C3" t="s">
        <v>1828</v>
      </c>
      <c r="D3" s="1">
        <v>224</v>
      </c>
      <c r="E3" t="s">
        <v>5</v>
      </c>
      <c r="F3" s="2">
        <v>0.9</v>
      </c>
      <c r="G3" t="s">
        <v>9</v>
      </c>
      <c r="H3" s="2">
        <v>0.23797038282771901</v>
      </c>
      <c r="I3" t="s">
        <v>16</v>
      </c>
      <c r="J3" s="2">
        <v>0.224684151647466</v>
      </c>
      <c r="K3" t="s">
        <v>23</v>
      </c>
      <c r="L3" s="2">
        <v>0.135430021367521</v>
      </c>
      <c r="N3" s="2">
        <v>0.20948266457777301</v>
      </c>
      <c r="O3" t="s">
        <v>37</v>
      </c>
      <c r="P3" s="2">
        <v>3.8281250000000003E-2</v>
      </c>
      <c r="R3" t="s">
        <v>242</v>
      </c>
      <c r="S3" t="s">
        <v>243</v>
      </c>
      <c r="T3" t="s">
        <v>244</v>
      </c>
      <c r="U3" t="s">
        <v>245</v>
      </c>
      <c r="V3" t="s">
        <v>85</v>
      </c>
      <c r="W3" t="s">
        <v>242</v>
      </c>
      <c r="X3" t="s">
        <v>1276</v>
      </c>
      <c r="Y3" t="s">
        <v>244</v>
      </c>
    </row>
    <row r="4" spans="1:27" x14ac:dyDescent="0.2">
      <c r="A4">
        <v>3993</v>
      </c>
      <c r="B4">
        <v>47</v>
      </c>
      <c r="C4" t="s">
        <v>1828</v>
      </c>
      <c r="D4" s="36">
        <v>224</v>
      </c>
      <c r="E4" t="s">
        <v>5</v>
      </c>
      <c r="F4" s="2">
        <v>0.9</v>
      </c>
      <c r="G4" t="s">
        <v>9</v>
      </c>
      <c r="H4" s="2">
        <v>0.23797038282771901</v>
      </c>
      <c r="I4" t="s">
        <v>16</v>
      </c>
      <c r="J4" s="2">
        <v>0.224684151647466</v>
      </c>
      <c r="K4" t="s">
        <v>23</v>
      </c>
      <c r="L4" s="2">
        <v>0.135430021367521</v>
      </c>
      <c r="N4" s="2">
        <v>0.20948266457777301</v>
      </c>
      <c r="O4" t="s">
        <v>37</v>
      </c>
      <c r="P4" s="2">
        <v>3.8281250000000003E-2</v>
      </c>
      <c r="R4" t="s">
        <v>234</v>
      </c>
      <c r="S4" t="s">
        <v>235</v>
      </c>
      <c r="T4" t="s">
        <v>236</v>
      </c>
      <c r="U4" t="s">
        <v>237</v>
      </c>
      <c r="V4" t="s">
        <v>85</v>
      </c>
      <c r="W4" t="s">
        <v>1272</v>
      </c>
      <c r="X4" t="s">
        <v>1273</v>
      </c>
      <c r="Y4" t="s">
        <v>1274</v>
      </c>
    </row>
    <row r="5" spans="1:27" x14ac:dyDescent="0.2">
      <c r="A5">
        <v>3994</v>
      </c>
      <c r="B5">
        <v>4</v>
      </c>
      <c r="C5" t="s">
        <v>1828</v>
      </c>
      <c r="D5" s="1">
        <v>224</v>
      </c>
      <c r="E5" t="s">
        <v>5</v>
      </c>
      <c r="F5" s="2">
        <v>0.9</v>
      </c>
      <c r="G5" t="s">
        <v>9</v>
      </c>
      <c r="H5" s="2">
        <v>0.23797038282771901</v>
      </c>
      <c r="I5" t="s">
        <v>16</v>
      </c>
      <c r="J5" s="2">
        <v>0.224684151647466</v>
      </c>
      <c r="K5" t="s">
        <v>23</v>
      </c>
      <c r="L5" s="2">
        <v>0.135430021367521</v>
      </c>
      <c r="N5" s="2">
        <v>0.20948266457777301</v>
      </c>
      <c r="O5" t="s">
        <v>37</v>
      </c>
      <c r="P5" s="2">
        <v>3.8281250000000003E-2</v>
      </c>
      <c r="R5" t="s">
        <v>222</v>
      </c>
      <c r="S5" t="s">
        <v>223</v>
      </c>
      <c r="T5" t="s">
        <v>224</v>
      </c>
      <c r="U5" t="s">
        <v>225</v>
      </c>
      <c r="V5" t="s">
        <v>85</v>
      </c>
      <c r="W5" t="s">
        <v>222</v>
      </c>
      <c r="X5" t="s">
        <v>1265</v>
      </c>
      <c r="Y5" t="s">
        <v>224</v>
      </c>
    </row>
    <row r="6" spans="1:27" x14ac:dyDescent="0.2">
      <c r="A6">
        <v>4000</v>
      </c>
      <c r="B6">
        <v>3</v>
      </c>
      <c r="C6" t="s">
        <v>1828</v>
      </c>
      <c r="D6" s="36">
        <v>224</v>
      </c>
      <c r="E6" t="s">
        <v>5</v>
      </c>
      <c r="F6" s="2">
        <v>0.9</v>
      </c>
      <c r="G6" t="s">
        <v>9</v>
      </c>
      <c r="H6" s="2">
        <v>0.23797038282771901</v>
      </c>
      <c r="I6" t="s">
        <v>16</v>
      </c>
      <c r="J6" s="2">
        <v>0.224684151647466</v>
      </c>
      <c r="K6" t="s">
        <v>23</v>
      </c>
      <c r="L6" s="2">
        <v>0.135430021367521</v>
      </c>
      <c r="N6" s="2">
        <v>0.20948266457777301</v>
      </c>
      <c r="O6" t="s">
        <v>37</v>
      </c>
      <c r="P6" s="2">
        <v>3.8281250000000003E-2</v>
      </c>
      <c r="R6" t="s">
        <v>963</v>
      </c>
      <c r="S6">
        <v>1</v>
      </c>
      <c r="T6" t="s">
        <v>964</v>
      </c>
      <c r="U6" t="s">
        <v>965</v>
      </c>
      <c r="V6" t="s">
        <v>85</v>
      </c>
      <c r="W6" t="s">
        <v>963</v>
      </c>
      <c r="X6">
        <v>0</v>
      </c>
      <c r="Y6" t="s">
        <v>964</v>
      </c>
    </row>
    <row r="7" spans="1:27" x14ac:dyDescent="0.2">
      <c r="A7">
        <v>4010</v>
      </c>
      <c r="B7">
        <v>2</v>
      </c>
      <c r="C7" t="s">
        <v>1828</v>
      </c>
      <c r="D7" s="1">
        <v>224</v>
      </c>
      <c r="E7" t="s">
        <v>5</v>
      </c>
      <c r="F7" s="2">
        <v>0.9</v>
      </c>
      <c r="G7" t="s">
        <v>9</v>
      </c>
      <c r="H7" s="2">
        <v>0.23797038282771901</v>
      </c>
      <c r="I7" t="s">
        <v>16</v>
      </c>
      <c r="J7" s="2">
        <v>0.224684151647466</v>
      </c>
      <c r="K7" t="s">
        <v>23</v>
      </c>
      <c r="L7" s="2">
        <v>0.135430021367521</v>
      </c>
      <c r="N7" s="2">
        <v>0.20948266457777301</v>
      </c>
      <c r="O7" t="s">
        <v>37</v>
      </c>
      <c r="P7" s="2">
        <v>3.8281250000000003E-2</v>
      </c>
      <c r="R7" t="s">
        <v>211</v>
      </c>
      <c r="S7" t="s">
        <v>212</v>
      </c>
      <c r="T7" t="s">
        <v>213</v>
      </c>
      <c r="U7" t="s">
        <v>214</v>
      </c>
      <c r="V7" t="s">
        <v>85</v>
      </c>
      <c r="W7" t="s">
        <v>1256</v>
      </c>
      <c r="X7" t="s">
        <v>1257</v>
      </c>
      <c r="Y7" t="s">
        <v>1258</v>
      </c>
    </row>
    <row r="8" spans="1:27" x14ac:dyDescent="0.2">
      <c r="A8">
        <v>4017</v>
      </c>
      <c r="B8">
        <v>2</v>
      </c>
      <c r="C8" t="s">
        <v>1828</v>
      </c>
      <c r="D8" s="36">
        <v>224</v>
      </c>
      <c r="E8" t="s">
        <v>5</v>
      </c>
      <c r="F8" s="2">
        <v>0.9</v>
      </c>
      <c r="G8" t="s">
        <v>9</v>
      </c>
      <c r="H8" s="2">
        <v>0.23797038282771901</v>
      </c>
      <c r="I8" t="s">
        <v>16</v>
      </c>
      <c r="J8" s="2">
        <v>0.224684151647466</v>
      </c>
      <c r="K8" t="s">
        <v>23</v>
      </c>
      <c r="L8" s="2">
        <v>0.135430021367521</v>
      </c>
      <c r="N8" s="2">
        <v>0.20948266457777301</v>
      </c>
      <c r="O8" t="s">
        <v>37</v>
      </c>
      <c r="P8" s="2">
        <v>3.8281250000000003E-2</v>
      </c>
      <c r="R8" t="s">
        <v>207</v>
      </c>
      <c r="S8" t="s">
        <v>208</v>
      </c>
      <c r="T8" t="s">
        <v>209</v>
      </c>
      <c r="U8" t="s">
        <v>210</v>
      </c>
      <c r="V8" t="s">
        <v>85</v>
      </c>
      <c r="W8" t="s">
        <v>1253</v>
      </c>
      <c r="X8" t="s">
        <v>1254</v>
      </c>
      <c r="Y8" t="s">
        <v>1255</v>
      </c>
    </row>
    <row r="9" spans="1:27" x14ac:dyDescent="0.2">
      <c r="A9">
        <v>4031</v>
      </c>
      <c r="B9">
        <v>4</v>
      </c>
      <c r="C9" t="s">
        <v>1828</v>
      </c>
      <c r="D9" s="1">
        <v>224</v>
      </c>
      <c r="E9" t="s">
        <v>5</v>
      </c>
      <c r="F9" s="2">
        <v>0.9</v>
      </c>
      <c r="G9" t="s">
        <v>9</v>
      </c>
      <c r="H9" s="2">
        <v>0.23797038282771901</v>
      </c>
      <c r="I9" t="s">
        <v>16</v>
      </c>
      <c r="J9" s="2">
        <v>0.224684151647466</v>
      </c>
      <c r="K9" t="s">
        <v>23</v>
      </c>
      <c r="L9" s="2">
        <v>0.135430021367521</v>
      </c>
      <c r="N9" s="2">
        <v>0.20948266457777301</v>
      </c>
      <c r="O9" t="s">
        <v>37</v>
      </c>
      <c r="P9" s="2">
        <v>3.8281250000000003E-2</v>
      </c>
      <c r="R9" t="s">
        <v>188</v>
      </c>
      <c r="S9" t="s">
        <v>189</v>
      </c>
      <c r="T9" t="s">
        <v>190</v>
      </c>
      <c r="U9" t="s">
        <v>191</v>
      </c>
      <c r="V9" t="s">
        <v>85</v>
      </c>
      <c r="W9" t="s">
        <v>1239</v>
      </c>
      <c r="X9" t="s">
        <v>1240</v>
      </c>
      <c r="Y9" t="s">
        <v>1241</v>
      </c>
    </row>
    <row r="10" spans="1:27" x14ac:dyDescent="0.2">
      <c r="A10">
        <v>4054</v>
      </c>
      <c r="B10">
        <v>2</v>
      </c>
      <c r="C10" t="s">
        <v>1828</v>
      </c>
      <c r="D10" s="36">
        <v>224</v>
      </c>
      <c r="E10" t="s">
        <v>5</v>
      </c>
      <c r="F10" s="2">
        <v>0.9</v>
      </c>
      <c r="G10" t="s">
        <v>9</v>
      </c>
      <c r="H10" s="2">
        <v>0.23797038282771901</v>
      </c>
      <c r="I10" t="s">
        <v>16</v>
      </c>
      <c r="J10" s="2">
        <v>0.224684151647466</v>
      </c>
      <c r="K10" t="s">
        <v>23</v>
      </c>
      <c r="L10" s="2">
        <v>0.135430021367521</v>
      </c>
      <c r="N10" s="2">
        <v>0.20948266457777301</v>
      </c>
      <c r="O10" t="s">
        <v>37</v>
      </c>
      <c r="P10" s="2">
        <v>3.8281250000000003E-2</v>
      </c>
      <c r="R10" t="s">
        <v>170</v>
      </c>
      <c r="S10" t="s">
        <v>171</v>
      </c>
      <c r="T10" t="s">
        <v>172</v>
      </c>
      <c r="U10" t="s">
        <v>173</v>
      </c>
      <c r="V10" t="s">
        <v>85</v>
      </c>
      <c r="W10" t="s">
        <v>170</v>
      </c>
      <c r="X10" t="s">
        <v>1228</v>
      </c>
      <c r="Y10" t="s">
        <v>172</v>
      </c>
    </row>
    <row r="11" spans="1:27" x14ac:dyDescent="0.2">
      <c r="A11">
        <v>4084</v>
      </c>
      <c r="B11">
        <v>13</v>
      </c>
      <c r="C11" t="s">
        <v>1828</v>
      </c>
      <c r="D11" s="1">
        <v>224</v>
      </c>
      <c r="E11" t="s">
        <v>5</v>
      </c>
      <c r="F11" s="2">
        <v>0.9</v>
      </c>
      <c r="G11" t="s">
        <v>9</v>
      </c>
      <c r="H11" s="2">
        <v>0.23797038282771901</v>
      </c>
      <c r="I11" t="s">
        <v>16</v>
      </c>
      <c r="J11" s="2">
        <v>0.224684151647466</v>
      </c>
      <c r="K11" t="s">
        <v>23</v>
      </c>
      <c r="L11" s="2">
        <v>0.135430021367521</v>
      </c>
      <c r="N11" s="2">
        <v>0.20948266457777301</v>
      </c>
      <c r="O11" t="s">
        <v>37</v>
      </c>
      <c r="P11" s="2">
        <v>3.8281250000000003E-2</v>
      </c>
      <c r="R11" t="s">
        <v>166</v>
      </c>
      <c r="S11" t="s">
        <v>167</v>
      </c>
      <c r="T11" t="s">
        <v>168</v>
      </c>
      <c r="U11" t="s">
        <v>169</v>
      </c>
      <c r="V11" t="s">
        <v>85</v>
      </c>
      <c r="W11" t="s">
        <v>1225</v>
      </c>
      <c r="X11" t="s">
        <v>1226</v>
      </c>
      <c r="Y11" t="s">
        <v>1227</v>
      </c>
    </row>
    <row r="12" spans="1:27" x14ac:dyDescent="0.2">
      <c r="A12">
        <v>4085</v>
      </c>
      <c r="B12">
        <v>23</v>
      </c>
      <c r="C12" t="s">
        <v>1828</v>
      </c>
      <c r="D12" s="36">
        <v>224</v>
      </c>
      <c r="E12" t="s">
        <v>5</v>
      </c>
      <c r="F12" s="2">
        <v>0.9</v>
      </c>
      <c r="G12" t="s">
        <v>9</v>
      </c>
      <c r="H12" s="2">
        <v>0.23797038282771901</v>
      </c>
      <c r="I12" t="s">
        <v>16</v>
      </c>
      <c r="J12" s="2">
        <v>0.224684151647466</v>
      </c>
      <c r="K12" t="s">
        <v>23</v>
      </c>
      <c r="L12" s="2">
        <v>0.135430021367521</v>
      </c>
      <c r="N12" s="2">
        <v>0.20948266457777301</v>
      </c>
      <c r="O12" t="s">
        <v>37</v>
      </c>
      <c r="P12" s="2">
        <v>3.8281250000000003E-2</v>
      </c>
      <c r="R12" t="s">
        <v>162</v>
      </c>
      <c r="S12" t="s">
        <v>163</v>
      </c>
      <c r="T12" t="s">
        <v>164</v>
      </c>
      <c r="U12" t="s">
        <v>165</v>
      </c>
      <c r="V12" t="s">
        <v>85</v>
      </c>
      <c r="W12" t="s">
        <v>1220</v>
      </c>
      <c r="X12" t="s">
        <v>1221</v>
      </c>
      <c r="Y12" t="s">
        <v>1222</v>
      </c>
      <c r="Z12" t="s">
        <v>1223</v>
      </c>
      <c r="AA12" t="s">
        <v>1224</v>
      </c>
    </row>
    <row r="13" spans="1:27" x14ac:dyDescent="0.2">
      <c r="A13">
        <v>4086</v>
      </c>
      <c r="B13">
        <v>4</v>
      </c>
      <c r="C13" t="s">
        <v>1828</v>
      </c>
      <c r="D13" s="1">
        <v>224</v>
      </c>
      <c r="E13" t="s">
        <v>5</v>
      </c>
      <c r="F13" s="2">
        <v>0.9</v>
      </c>
      <c r="G13" t="s">
        <v>9</v>
      </c>
      <c r="H13" s="2">
        <v>0.23797038282771901</v>
      </c>
      <c r="I13" t="s">
        <v>16</v>
      </c>
      <c r="J13" s="2">
        <v>0.224684151647466</v>
      </c>
      <c r="K13" t="s">
        <v>23</v>
      </c>
      <c r="L13" s="2">
        <v>0.135430021367521</v>
      </c>
      <c r="N13" s="2">
        <v>0.20948266457777301</v>
      </c>
      <c r="O13" t="s">
        <v>37</v>
      </c>
      <c r="P13" s="2">
        <v>3.8281250000000003E-2</v>
      </c>
      <c r="R13" t="s">
        <v>158</v>
      </c>
      <c r="S13" t="s">
        <v>159</v>
      </c>
      <c r="T13" t="s">
        <v>160</v>
      </c>
      <c r="U13" t="s">
        <v>161</v>
      </c>
      <c r="V13" t="s">
        <v>85</v>
      </c>
      <c r="W13" t="s">
        <v>1217</v>
      </c>
      <c r="X13" t="s">
        <v>1218</v>
      </c>
      <c r="Y13" t="s">
        <v>1219</v>
      </c>
    </row>
    <row r="14" spans="1:27" x14ac:dyDescent="0.2">
      <c r="A14">
        <v>4087</v>
      </c>
      <c r="B14">
        <v>3</v>
      </c>
      <c r="C14" t="s">
        <v>1828</v>
      </c>
      <c r="D14" s="36">
        <v>224</v>
      </c>
      <c r="E14" t="s">
        <v>5</v>
      </c>
      <c r="F14" s="2">
        <v>0.9</v>
      </c>
      <c r="G14" t="s">
        <v>9</v>
      </c>
      <c r="H14" s="2">
        <v>0.23797038282771901</v>
      </c>
      <c r="I14" t="s">
        <v>16</v>
      </c>
      <c r="J14" s="2">
        <v>0.224684151647466</v>
      </c>
      <c r="K14" t="s">
        <v>23</v>
      </c>
      <c r="L14" s="2">
        <v>0.135430021367521</v>
      </c>
      <c r="N14" s="2">
        <v>0.20948266457777301</v>
      </c>
      <c r="O14" t="s">
        <v>37</v>
      </c>
      <c r="P14" s="2">
        <v>3.8281250000000003E-2</v>
      </c>
      <c r="R14" t="s">
        <v>153</v>
      </c>
      <c r="S14" t="s">
        <v>154</v>
      </c>
      <c r="T14" t="s">
        <v>155</v>
      </c>
      <c r="U14" t="s">
        <v>156</v>
      </c>
      <c r="V14" t="s">
        <v>85</v>
      </c>
      <c r="W14" t="s">
        <v>1211</v>
      </c>
      <c r="X14" t="s">
        <v>1212</v>
      </c>
      <c r="Y14" t="s">
        <v>1213</v>
      </c>
    </row>
    <row r="15" spans="1:27" x14ac:dyDescent="0.2">
      <c r="A15">
        <v>4094</v>
      </c>
      <c r="B15">
        <v>9</v>
      </c>
      <c r="C15" t="s">
        <v>1828</v>
      </c>
      <c r="D15" s="1">
        <v>224</v>
      </c>
      <c r="E15" t="s">
        <v>5</v>
      </c>
      <c r="F15" s="2">
        <v>0.9</v>
      </c>
      <c r="G15" t="s">
        <v>9</v>
      </c>
      <c r="H15" s="2">
        <v>0.23797038282771901</v>
      </c>
      <c r="I15" t="s">
        <v>16</v>
      </c>
      <c r="J15" s="2">
        <v>0.224684151647466</v>
      </c>
      <c r="K15" t="s">
        <v>23</v>
      </c>
      <c r="L15" s="2">
        <v>0.135430021367521</v>
      </c>
      <c r="N15" s="2">
        <v>0.20948266457777301</v>
      </c>
      <c r="O15" t="s">
        <v>37</v>
      </c>
      <c r="P15" s="2">
        <v>3.8281250000000003E-2</v>
      </c>
      <c r="U15" t="s">
        <v>147</v>
      </c>
      <c r="V15" t="s">
        <v>85</v>
      </c>
    </row>
    <row r="16" spans="1:27" x14ac:dyDescent="0.2">
      <c r="A16">
        <v>4101</v>
      </c>
      <c r="B16">
        <v>4</v>
      </c>
      <c r="C16" t="s">
        <v>1828</v>
      </c>
      <c r="D16" s="36">
        <v>224</v>
      </c>
      <c r="E16" t="s">
        <v>5</v>
      </c>
      <c r="F16" s="2">
        <v>0.9</v>
      </c>
      <c r="G16" t="s">
        <v>9</v>
      </c>
      <c r="H16" s="2">
        <v>0.23797038282771901</v>
      </c>
      <c r="I16" t="s">
        <v>16</v>
      </c>
      <c r="J16" s="2">
        <v>0.224684151647466</v>
      </c>
      <c r="K16" t="s">
        <v>23</v>
      </c>
      <c r="L16" s="2">
        <v>0.135430021367521</v>
      </c>
      <c r="N16" s="2">
        <v>0.20948266457777301</v>
      </c>
      <c r="O16" t="s">
        <v>37</v>
      </c>
      <c r="P16" s="2">
        <v>3.8281250000000003E-2</v>
      </c>
      <c r="R16" t="s">
        <v>138</v>
      </c>
      <c r="S16" t="s">
        <v>139</v>
      </c>
      <c r="T16" t="s">
        <v>140</v>
      </c>
      <c r="U16" t="s">
        <v>141</v>
      </c>
      <c r="V16" t="s">
        <v>85</v>
      </c>
      <c r="W16" t="s">
        <v>1202</v>
      </c>
      <c r="X16" t="s">
        <v>1203</v>
      </c>
      <c r="Y16" t="s">
        <v>1204</v>
      </c>
    </row>
    <row r="17" spans="1:25" x14ac:dyDescent="0.2">
      <c r="A17">
        <v>4109</v>
      </c>
      <c r="B17">
        <v>26</v>
      </c>
      <c r="C17" t="s">
        <v>1828</v>
      </c>
      <c r="D17" s="1">
        <v>224</v>
      </c>
      <c r="E17" t="s">
        <v>5</v>
      </c>
      <c r="F17" s="2">
        <v>0.9</v>
      </c>
      <c r="G17" t="s">
        <v>9</v>
      </c>
      <c r="H17" s="2">
        <v>0.23797038282771901</v>
      </c>
      <c r="I17" t="s">
        <v>16</v>
      </c>
      <c r="J17" s="2">
        <v>0.224684151647466</v>
      </c>
      <c r="K17" t="s">
        <v>23</v>
      </c>
      <c r="L17" s="2">
        <v>0.135430021367521</v>
      </c>
      <c r="N17" s="2">
        <v>0.20948266457777301</v>
      </c>
      <c r="O17" t="s">
        <v>37</v>
      </c>
      <c r="P17" s="2">
        <v>3.8281250000000003E-2</v>
      </c>
      <c r="U17" t="s">
        <v>137</v>
      </c>
      <c r="V17" t="s">
        <v>85</v>
      </c>
    </row>
    <row r="18" spans="1:25" x14ac:dyDescent="0.2">
      <c r="A18">
        <v>4114</v>
      </c>
      <c r="B18">
        <v>2</v>
      </c>
      <c r="C18" t="s">
        <v>1828</v>
      </c>
      <c r="D18" s="36">
        <v>224</v>
      </c>
      <c r="E18" t="s">
        <v>5</v>
      </c>
      <c r="F18" s="2">
        <v>0.9</v>
      </c>
      <c r="G18" t="s">
        <v>9</v>
      </c>
      <c r="H18" s="2">
        <v>0.23797038282771901</v>
      </c>
      <c r="I18" t="s">
        <v>16</v>
      </c>
      <c r="J18" s="2">
        <v>0.224684151647466</v>
      </c>
      <c r="K18" t="s">
        <v>23</v>
      </c>
      <c r="L18" s="2">
        <v>0.135430021367521</v>
      </c>
      <c r="N18" s="2">
        <v>0.20948266457777301</v>
      </c>
      <c r="O18" t="s">
        <v>37</v>
      </c>
      <c r="P18" s="2">
        <v>3.8281250000000003E-2</v>
      </c>
      <c r="U18" t="s">
        <v>131</v>
      </c>
      <c r="V18" t="s">
        <v>85</v>
      </c>
    </row>
    <row r="19" spans="1:25" x14ac:dyDescent="0.2">
      <c r="A19">
        <v>4118</v>
      </c>
      <c r="B19">
        <v>4</v>
      </c>
      <c r="C19" t="s">
        <v>1828</v>
      </c>
      <c r="D19" s="1">
        <v>224</v>
      </c>
      <c r="E19" t="s">
        <v>5</v>
      </c>
      <c r="F19" s="2">
        <v>0.9</v>
      </c>
      <c r="G19" t="s">
        <v>9</v>
      </c>
      <c r="H19" s="2">
        <v>0.23797038282771901</v>
      </c>
      <c r="I19" t="s">
        <v>16</v>
      </c>
      <c r="J19" s="2">
        <v>0.224684151647466</v>
      </c>
      <c r="K19" t="s">
        <v>23</v>
      </c>
      <c r="L19" s="2">
        <v>0.135430021367521</v>
      </c>
      <c r="N19" s="2">
        <v>0.20948266457777301</v>
      </c>
      <c r="O19" t="s">
        <v>37</v>
      </c>
      <c r="P19" s="2">
        <v>3.8281250000000003E-2</v>
      </c>
      <c r="R19" t="s">
        <v>119</v>
      </c>
      <c r="S19" t="s">
        <v>120</v>
      </c>
      <c r="T19" t="s">
        <v>121</v>
      </c>
      <c r="U19" t="s">
        <v>122</v>
      </c>
      <c r="V19" t="s">
        <v>85</v>
      </c>
      <c r="W19" t="s">
        <v>119</v>
      </c>
      <c r="X19" t="s">
        <v>1189</v>
      </c>
      <c r="Y19" t="s">
        <v>121</v>
      </c>
    </row>
    <row r="20" spans="1:25" x14ac:dyDescent="0.2">
      <c r="A20">
        <v>4121</v>
      </c>
      <c r="B20">
        <v>2</v>
      </c>
      <c r="C20" t="s">
        <v>1828</v>
      </c>
      <c r="D20" s="36">
        <v>224</v>
      </c>
      <c r="E20" t="s">
        <v>5</v>
      </c>
      <c r="F20" s="2">
        <v>0.9</v>
      </c>
      <c r="G20" t="s">
        <v>9</v>
      </c>
      <c r="H20" s="2">
        <v>0.23797038282771901</v>
      </c>
      <c r="I20" t="s">
        <v>16</v>
      </c>
      <c r="J20" s="2">
        <v>0.224684151647466</v>
      </c>
      <c r="K20" t="s">
        <v>23</v>
      </c>
      <c r="L20" s="2">
        <v>0.135430021367521</v>
      </c>
      <c r="N20" s="2">
        <v>0.20948266457777301</v>
      </c>
      <c r="O20" t="s">
        <v>37</v>
      </c>
      <c r="P20" s="2">
        <v>3.8281250000000003E-2</v>
      </c>
      <c r="R20" t="s">
        <v>115</v>
      </c>
      <c r="S20" t="s">
        <v>116</v>
      </c>
      <c r="T20" t="s">
        <v>117</v>
      </c>
      <c r="U20" t="s">
        <v>118</v>
      </c>
      <c r="V20" t="s">
        <v>85</v>
      </c>
      <c r="W20" t="s">
        <v>1186</v>
      </c>
      <c r="X20" t="s">
        <v>1187</v>
      </c>
      <c r="Y20" t="s">
        <v>1188</v>
      </c>
    </row>
    <row r="21" spans="1:25" x14ac:dyDescent="0.2">
      <c r="A21">
        <v>4122</v>
      </c>
      <c r="B21">
        <v>6</v>
      </c>
      <c r="C21" t="s">
        <v>1828</v>
      </c>
      <c r="D21" s="1">
        <v>224</v>
      </c>
      <c r="E21" t="s">
        <v>5</v>
      </c>
      <c r="F21" s="2">
        <v>0.9</v>
      </c>
      <c r="G21" t="s">
        <v>9</v>
      </c>
      <c r="H21" s="2">
        <v>0.23797038282771901</v>
      </c>
      <c r="I21" t="s">
        <v>16</v>
      </c>
      <c r="J21" s="2">
        <v>0.224684151647466</v>
      </c>
      <c r="K21" t="s">
        <v>23</v>
      </c>
      <c r="L21" s="2">
        <v>0.135430021367521</v>
      </c>
      <c r="N21" s="2">
        <v>0.20948266457777301</v>
      </c>
      <c r="O21" t="s">
        <v>37</v>
      </c>
      <c r="P21" s="2">
        <v>3.8281250000000003E-2</v>
      </c>
      <c r="R21" t="s">
        <v>109</v>
      </c>
      <c r="S21" t="s">
        <v>110</v>
      </c>
      <c r="T21" t="s">
        <v>111</v>
      </c>
      <c r="U21" t="s">
        <v>112</v>
      </c>
      <c r="V21" t="s">
        <v>85</v>
      </c>
      <c r="W21" t="s">
        <v>1183</v>
      </c>
      <c r="X21" t="s">
        <v>1184</v>
      </c>
      <c r="Y21" t="s">
        <v>1185</v>
      </c>
    </row>
    <row r="22" spans="1:25" x14ac:dyDescent="0.2">
      <c r="A22">
        <v>4147</v>
      </c>
      <c r="B22">
        <v>2</v>
      </c>
      <c r="C22" t="s">
        <v>1828</v>
      </c>
      <c r="D22" s="36">
        <v>224</v>
      </c>
      <c r="E22" t="s">
        <v>5</v>
      </c>
      <c r="F22" s="2">
        <v>0.9</v>
      </c>
      <c r="G22" t="s">
        <v>9</v>
      </c>
      <c r="H22" s="2">
        <v>0.23797038282771901</v>
      </c>
      <c r="I22" t="s">
        <v>16</v>
      </c>
      <c r="J22" s="2">
        <v>0.224684151647466</v>
      </c>
      <c r="K22" t="s">
        <v>23</v>
      </c>
      <c r="L22" s="2">
        <v>0.135430021367521</v>
      </c>
      <c r="N22" s="2">
        <v>0.20948266457777301</v>
      </c>
      <c r="O22" t="s">
        <v>37</v>
      </c>
      <c r="P22" s="2">
        <v>3.8281250000000003E-2</v>
      </c>
      <c r="R22" t="s">
        <v>81</v>
      </c>
      <c r="S22" t="s">
        <v>82</v>
      </c>
      <c r="T22" t="s">
        <v>83</v>
      </c>
      <c r="U22" t="s">
        <v>84</v>
      </c>
      <c r="V22" t="s">
        <v>85</v>
      </c>
      <c r="W22" t="s">
        <v>1169</v>
      </c>
      <c r="X22" t="s">
        <v>1170</v>
      </c>
      <c r="Y22" t="s">
        <v>1171</v>
      </c>
    </row>
    <row r="23" spans="1:25" x14ac:dyDescent="0.2">
      <c r="A23">
        <v>4178</v>
      </c>
      <c r="B23">
        <v>3</v>
      </c>
      <c r="C23" t="s">
        <v>1828</v>
      </c>
      <c r="D23" s="1">
        <v>224</v>
      </c>
      <c r="E23" t="s">
        <v>5</v>
      </c>
      <c r="F23" s="2">
        <v>0.9</v>
      </c>
      <c r="G23" t="s">
        <v>9</v>
      </c>
      <c r="H23" s="2">
        <v>0.23797038282771901</v>
      </c>
      <c r="I23" t="s">
        <v>16</v>
      </c>
      <c r="J23" s="2">
        <v>0.224684151647466</v>
      </c>
      <c r="K23" t="s">
        <v>23</v>
      </c>
      <c r="L23" s="2">
        <v>0.135430021367521</v>
      </c>
      <c r="N23" s="2">
        <v>0.20948266457777301</v>
      </c>
      <c r="O23" t="s">
        <v>37</v>
      </c>
      <c r="P23" s="2">
        <v>3.8281250000000003E-2</v>
      </c>
      <c r="R23" t="s">
        <v>1136</v>
      </c>
      <c r="S23" t="s">
        <v>1137</v>
      </c>
      <c r="T23" t="s">
        <v>1138</v>
      </c>
      <c r="U23" t="s">
        <v>1139</v>
      </c>
      <c r="V23" t="s">
        <v>85</v>
      </c>
      <c r="W23" t="s">
        <v>1816</v>
      </c>
      <c r="X23" t="s">
        <v>1817</v>
      </c>
      <c r="Y23" t="s">
        <v>1818</v>
      </c>
    </row>
    <row r="24" spans="1:25" x14ac:dyDescent="0.2">
      <c r="A24">
        <v>4205</v>
      </c>
      <c r="B24">
        <v>5</v>
      </c>
      <c r="C24" t="s">
        <v>1828</v>
      </c>
      <c r="D24" s="36">
        <v>224</v>
      </c>
      <c r="E24" t="s">
        <v>5</v>
      </c>
      <c r="F24" s="2">
        <v>0.9</v>
      </c>
      <c r="G24" t="s">
        <v>9</v>
      </c>
      <c r="H24" s="2">
        <v>0.23797038282771901</v>
      </c>
      <c r="I24" t="s">
        <v>16</v>
      </c>
      <c r="J24" s="2">
        <v>0.224684151647466</v>
      </c>
      <c r="K24" t="s">
        <v>23</v>
      </c>
      <c r="L24" s="2">
        <v>0.135430021367521</v>
      </c>
      <c r="N24" s="2">
        <v>0.20948266457777301</v>
      </c>
      <c r="O24" t="s">
        <v>37</v>
      </c>
      <c r="P24" s="2">
        <v>3.8281250000000003E-2</v>
      </c>
      <c r="U24" t="s">
        <v>1098</v>
      </c>
      <c r="V24" t="s">
        <v>85</v>
      </c>
    </row>
    <row r="25" spans="1:25" x14ac:dyDescent="0.2">
      <c r="A25">
        <v>4220</v>
      </c>
      <c r="B25">
        <v>4</v>
      </c>
      <c r="C25" t="s">
        <v>1828</v>
      </c>
      <c r="D25" s="1">
        <v>224</v>
      </c>
      <c r="E25" t="s">
        <v>5</v>
      </c>
      <c r="F25" s="2">
        <v>0.9</v>
      </c>
      <c r="G25" t="s">
        <v>9</v>
      </c>
      <c r="H25" s="2">
        <v>0.23797038282771901</v>
      </c>
      <c r="I25" t="s">
        <v>16</v>
      </c>
      <c r="J25" s="2">
        <v>0.224684151647466</v>
      </c>
      <c r="K25" t="s">
        <v>23</v>
      </c>
      <c r="L25" s="2">
        <v>0.135430021367521</v>
      </c>
      <c r="N25" s="2">
        <v>0.20948266457777301</v>
      </c>
      <c r="O25" t="s">
        <v>37</v>
      </c>
      <c r="P25" s="2">
        <v>3.8281250000000003E-2</v>
      </c>
      <c r="R25" t="s">
        <v>1080</v>
      </c>
      <c r="S25" t="s">
        <v>1081</v>
      </c>
      <c r="T25" t="s">
        <v>1082</v>
      </c>
      <c r="U25" t="s">
        <v>1083</v>
      </c>
      <c r="V25" t="s">
        <v>85</v>
      </c>
      <c r="W25" t="s">
        <v>1788</v>
      </c>
      <c r="X25" t="s">
        <v>1789</v>
      </c>
      <c r="Y25" t="s">
        <v>1790</v>
      </c>
    </row>
    <row r="26" spans="1:25" x14ac:dyDescent="0.2">
      <c r="A26">
        <v>4304</v>
      </c>
      <c r="B26">
        <v>2</v>
      </c>
      <c r="C26" t="s">
        <v>1828</v>
      </c>
      <c r="D26" s="36">
        <v>224</v>
      </c>
      <c r="E26" t="s">
        <v>5</v>
      </c>
      <c r="F26" s="2">
        <v>0.9</v>
      </c>
      <c r="G26" t="s">
        <v>9</v>
      </c>
      <c r="H26" s="2">
        <v>0.23797038282771901</v>
      </c>
      <c r="I26" t="s">
        <v>16</v>
      </c>
      <c r="J26" s="2">
        <v>0.224684151647466</v>
      </c>
      <c r="K26" t="s">
        <v>23</v>
      </c>
      <c r="L26" s="2">
        <v>0.135430021367521</v>
      </c>
      <c r="N26" s="2">
        <v>0.20948266457777301</v>
      </c>
      <c r="O26" t="s">
        <v>37</v>
      </c>
      <c r="P26" s="2">
        <v>3.8281250000000003E-2</v>
      </c>
      <c r="R26" t="s">
        <v>987</v>
      </c>
      <c r="S26" t="s">
        <v>988</v>
      </c>
      <c r="T26" t="s">
        <v>989</v>
      </c>
      <c r="U26" t="s">
        <v>990</v>
      </c>
      <c r="V26" t="s">
        <v>85</v>
      </c>
      <c r="W26" t="s">
        <v>1720</v>
      </c>
      <c r="X26" t="s">
        <v>1751</v>
      </c>
      <c r="Y26" t="s">
        <v>1722</v>
      </c>
    </row>
    <row r="27" spans="1:25" x14ac:dyDescent="0.2">
      <c r="A27">
        <v>4337</v>
      </c>
      <c r="B27">
        <v>2</v>
      </c>
      <c r="C27" t="s">
        <v>1828</v>
      </c>
      <c r="D27" s="1">
        <v>224</v>
      </c>
      <c r="E27" t="s">
        <v>5</v>
      </c>
      <c r="F27" s="2">
        <v>0.9</v>
      </c>
      <c r="G27" t="s">
        <v>9</v>
      </c>
      <c r="H27" s="2">
        <v>0.23797038282771901</v>
      </c>
      <c r="I27" t="s">
        <v>16</v>
      </c>
      <c r="J27" s="2">
        <v>0.224684151647466</v>
      </c>
      <c r="K27" t="s">
        <v>23</v>
      </c>
      <c r="L27" s="2">
        <v>0.135430021367521</v>
      </c>
      <c r="N27" s="2">
        <v>0.20948266457777301</v>
      </c>
      <c r="O27" t="s">
        <v>37</v>
      </c>
      <c r="P27" s="2">
        <v>3.8281250000000003E-2</v>
      </c>
      <c r="R27" t="s">
        <v>931</v>
      </c>
      <c r="S27" t="s">
        <v>932</v>
      </c>
      <c r="T27" t="s">
        <v>933</v>
      </c>
      <c r="U27" t="s">
        <v>934</v>
      </c>
      <c r="V27" t="s">
        <v>85</v>
      </c>
      <c r="W27" t="s">
        <v>1720</v>
      </c>
      <c r="X27" t="s">
        <v>1721</v>
      </c>
      <c r="Y27" t="s">
        <v>1722</v>
      </c>
    </row>
    <row r="28" spans="1:25" x14ac:dyDescent="0.2">
      <c r="A28">
        <v>4356</v>
      </c>
      <c r="B28">
        <v>2</v>
      </c>
      <c r="C28" t="s">
        <v>1828</v>
      </c>
      <c r="D28" s="36">
        <v>224</v>
      </c>
      <c r="E28" t="s">
        <v>5</v>
      </c>
      <c r="F28" s="2">
        <v>0.9</v>
      </c>
      <c r="G28" t="s">
        <v>9</v>
      </c>
      <c r="H28" s="2">
        <v>0.23797038282771901</v>
      </c>
      <c r="I28" t="s">
        <v>16</v>
      </c>
      <c r="J28" s="2">
        <v>0.224684151647466</v>
      </c>
      <c r="K28" t="s">
        <v>23</v>
      </c>
      <c r="L28" s="2">
        <v>0.135430021367521</v>
      </c>
      <c r="N28" s="2">
        <v>0.20948266457777301</v>
      </c>
      <c r="O28" t="s">
        <v>37</v>
      </c>
      <c r="P28" s="2">
        <v>3.8281250000000003E-2</v>
      </c>
      <c r="R28" t="s">
        <v>439</v>
      </c>
      <c r="S28" t="s">
        <v>440</v>
      </c>
      <c r="T28" t="s">
        <v>441</v>
      </c>
      <c r="U28" t="s">
        <v>442</v>
      </c>
      <c r="V28" t="s">
        <v>85</v>
      </c>
      <c r="W28" t="s">
        <v>1418</v>
      </c>
      <c r="X28" t="s">
        <v>1419</v>
      </c>
      <c r="Y28" t="s">
        <v>1420</v>
      </c>
    </row>
    <row r="29" spans="1:25" x14ac:dyDescent="0.2">
      <c r="A29">
        <v>4362</v>
      </c>
      <c r="B29">
        <v>2</v>
      </c>
      <c r="C29" t="s">
        <v>1828</v>
      </c>
      <c r="D29" s="1">
        <v>224</v>
      </c>
      <c r="E29" t="s">
        <v>5</v>
      </c>
      <c r="F29" s="2">
        <v>0.9</v>
      </c>
      <c r="G29" t="s">
        <v>9</v>
      </c>
      <c r="H29" s="2">
        <v>0.23797038282771901</v>
      </c>
      <c r="I29" t="s">
        <v>16</v>
      </c>
      <c r="J29" s="2">
        <v>0.224684151647466</v>
      </c>
      <c r="K29" t="s">
        <v>23</v>
      </c>
      <c r="L29" s="2">
        <v>0.135430021367521</v>
      </c>
      <c r="N29" s="2">
        <v>0.20948266457777301</v>
      </c>
      <c r="O29" t="s">
        <v>37</v>
      </c>
      <c r="P29" s="2">
        <v>3.8281250000000003E-2</v>
      </c>
      <c r="U29" t="s">
        <v>660</v>
      </c>
      <c r="V29" t="s">
        <v>85</v>
      </c>
    </row>
    <row r="30" spans="1:25" x14ac:dyDescent="0.2">
      <c r="A30">
        <v>4367</v>
      </c>
      <c r="B30">
        <v>2</v>
      </c>
      <c r="C30" t="s">
        <v>1828</v>
      </c>
      <c r="D30" s="36">
        <v>224</v>
      </c>
      <c r="E30" t="s">
        <v>5</v>
      </c>
      <c r="F30" s="2">
        <v>0.9</v>
      </c>
      <c r="G30" t="s">
        <v>9</v>
      </c>
      <c r="H30" s="2">
        <v>0.23797038282771901</v>
      </c>
      <c r="I30" t="s">
        <v>16</v>
      </c>
      <c r="J30" s="2">
        <v>0.224684151647466</v>
      </c>
      <c r="K30" t="s">
        <v>23</v>
      </c>
      <c r="L30" s="2">
        <v>0.135430021367521</v>
      </c>
      <c r="N30" s="2">
        <v>0.20948266457777301</v>
      </c>
      <c r="O30" t="s">
        <v>37</v>
      </c>
      <c r="P30" s="2">
        <v>3.8281250000000003E-2</v>
      </c>
      <c r="R30" t="s">
        <v>636</v>
      </c>
      <c r="S30" t="s">
        <v>637</v>
      </c>
      <c r="T30" t="s">
        <v>638</v>
      </c>
      <c r="U30" t="s">
        <v>639</v>
      </c>
      <c r="V30" t="s">
        <v>85</v>
      </c>
      <c r="W30" t="s">
        <v>1562</v>
      </c>
      <c r="X30" t="s">
        <v>1563</v>
      </c>
      <c r="Y30" t="s">
        <v>1564</v>
      </c>
    </row>
    <row r="31" spans="1:25" x14ac:dyDescent="0.2">
      <c r="A31">
        <v>4438</v>
      </c>
      <c r="B31">
        <v>3</v>
      </c>
      <c r="C31" t="s">
        <v>1828</v>
      </c>
      <c r="D31" s="1">
        <v>224</v>
      </c>
      <c r="E31" t="s">
        <v>5</v>
      </c>
      <c r="F31" s="2">
        <v>0.9</v>
      </c>
      <c r="G31" t="s">
        <v>9</v>
      </c>
      <c r="H31" s="2">
        <v>0.23797038282771901</v>
      </c>
      <c r="I31" t="s">
        <v>16</v>
      </c>
      <c r="J31" s="2">
        <v>0.224684151647466</v>
      </c>
      <c r="K31" t="s">
        <v>23</v>
      </c>
      <c r="L31" s="2">
        <v>0.135430021367521</v>
      </c>
      <c r="N31" s="2">
        <v>0.20948266457777301</v>
      </c>
      <c r="O31" t="s">
        <v>37</v>
      </c>
      <c r="P31" s="2">
        <v>3.8281250000000003E-2</v>
      </c>
      <c r="R31" t="s">
        <v>785</v>
      </c>
      <c r="S31" t="s">
        <v>786</v>
      </c>
      <c r="T31" t="s">
        <v>787</v>
      </c>
      <c r="U31" t="s">
        <v>788</v>
      </c>
      <c r="V31" t="s">
        <v>85</v>
      </c>
      <c r="W31" t="s">
        <v>764</v>
      </c>
      <c r="X31" t="s">
        <v>1641</v>
      </c>
      <c r="Y31" t="s">
        <v>766</v>
      </c>
    </row>
    <row r="32" spans="1:25" x14ac:dyDescent="0.2">
      <c r="A32">
        <v>4477</v>
      </c>
      <c r="B32">
        <v>3</v>
      </c>
      <c r="C32" t="s">
        <v>1828</v>
      </c>
      <c r="D32" s="36">
        <v>224</v>
      </c>
      <c r="E32" t="s">
        <v>5</v>
      </c>
      <c r="F32" s="2">
        <v>0.9</v>
      </c>
      <c r="G32" t="s">
        <v>9</v>
      </c>
      <c r="H32" s="2">
        <v>0.23797038282771901</v>
      </c>
      <c r="I32" t="s">
        <v>16</v>
      </c>
      <c r="J32" s="2">
        <v>0.224684151647466</v>
      </c>
      <c r="K32" t="s">
        <v>23</v>
      </c>
      <c r="L32" s="2">
        <v>0.135430021367521</v>
      </c>
      <c r="N32" s="2">
        <v>0.20948266457777301</v>
      </c>
      <c r="O32" t="s">
        <v>37</v>
      </c>
      <c r="P32" s="2">
        <v>3.8281250000000003E-2</v>
      </c>
      <c r="R32" t="s">
        <v>764</v>
      </c>
      <c r="S32" t="s">
        <v>765</v>
      </c>
      <c r="T32" t="s">
        <v>766</v>
      </c>
      <c r="U32" t="s">
        <v>767</v>
      </c>
      <c r="V32" t="s">
        <v>85</v>
      </c>
      <c r="W32" t="s">
        <v>764</v>
      </c>
      <c r="X32" t="s">
        <v>1629</v>
      </c>
      <c r="Y32" t="s">
        <v>766</v>
      </c>
    </row>
    <row r="33" spans="1:27" x14ac:dyDescent="0.2">
      <c r="A33">
        <v>4623</v>
      </c>
      <c r="B33">
        <v>2</v>
      </c>
      <c r="C33" t="s">
        <v>1828</v>
      </c>
      <c r="D33" s="1">
        <v>224</v>
      </c>
      <c r="E33" t="s">
        <v>5</v>
      </c>
      <c r="F33" s="2">
        <v>0.9</v>
      </c>
      <c r="G33" t="s">
        <v>9</v>
      </c>
      <c r="H33" s="2">
        <v>0.23797038282771901</v>
      </c>
      <c r="I33" t="s">
        <v>16</v>
      </c>
      <c r="J33" s="2">
        <v>0.224684151647466</v>
      </c>
      <c r="K33" t="s">
        <v>23</v>
      </c>
      <c r="L33" s="2">
        <v>0.135430021367521</v>
      </c>
      <c r="N33" s="2">
        <v>0.20948266457777301</v>
      </c>
      <c r="O33" t="s">
        <v>37</v>
      </c>
      <c r="P33" s="2">
        <v>3.8281250000000003E-2</v>
      </c>
      <c r="R33" t="s">
        <v>704</v>
      </c>
      <c r="S33" t="s">
        <v>705</v>
      </c>
      <c r="T33" t="s">
        <v>706</v>
      </c>
      <c r="U33" t="s">
        <v>707</v>
      </c>
      <c r="V33" t="s">
        <v>85</v>
      </c>
      <c r="W33" t="s">
        <v>1604</v>
      </c>
      <c r="X33" t="s">
        <v>1605</v>
      </c>
      <c r="Y33" t="s">
        <v>1606</v>
      </c>
    </row>
    <row r="34" spans="1:27" x14ac:dyDescent="0.2">
      <c r="A34">
        <v>4702</v>
      </c>
      <c r="B34">
        <v>2</v>
      </c>
      <c r="C34" t="s">
        <v>1828</v>
      </c>
      <c r="D34" s="36">
        <v>224</v>
      </c>
      <c r="E34" t="s">
        <v>5</v>
      </c>
      <c r="F34" s="2">
        <v>0.9</v>
      </c>
      <c r="G34" t="s">
        <v>9</v>
      </c>
      <c r="H34" s="2">
        <v>0.23797038282771901</v>
      </c>
      <c r="I34" t="s">
        <v>16</v>
      </c>
      <c r="J34" s="2">
        <v>0.224684151647466</v>
      </c>
      <c r="K34" t="s">
        <v>23</v>
      </c>
      <c r="L34" s="2">
        <v>0.135430021367521</v>
      </c>
      <c r="N34" s="2">
        <v>0.20948266457777301</v>
      </c>
      <c r="O34" t="s">
        <v>37</v>
      </c>
      <c r="P34" s="2">
        <v>3.8281250000000003E-2</v>
      </c>
      <c r="R34" t="s">
        <v>648</v>
      </c>
      <c r="S34" t="s">
        <v>649</v>
      </c>
      <c r="T34" t="s">
        <v>650</v>
      </c>
      <c r="U34" t="s">
        <v>651</v>
      </c>
      <c r="V34" t="s">
        <v>85</v>
      </c>
      <c r="W34" t="s">
        <v>1571</v>
      </c>
      <c r="X34" t="s">
        <v>1572</v>
      </c>
      <c r="Y34" t="s">
        <v>1573</v>
      </c>
    </row>
    <row r="35" spans="1:27" x14ac:dyDescent="0.2">
      <c r="A35">
        <v>12379</v>
      </c>
      <c r="B35">
        <v>59</v>
      </c>
      <c r="C35" t="s">
        <v>1828</v>
      </c>
      <c r="D35" s="1">
        <v>2032</v>
      </c>
      <c r="E35" t="s">
        <v>6</v>
      </c>
      <c r="F35" s="2">
        <v>0</v>
      </c>
      <c r="G35" t="s">
        <v>6</v>
      </c>
      <c r="H35" s="2">
        <v>0</v>
      </c>
      <c r="I35" t="s">
        <v>6</v>
      </c>
      <c r="J35" s="2">
        <v>0</v>
      </c>
      <c r="K35" t="s">
        <v>6</v>
      </c>
      <c r="L35" s="2">
        <v>0</v>
      </c>
      <c r="M35" t="s">
        <v>6</v>
      </c>
      <c r="N35" s="2">
        <v>0</v>
      </c>
      <c r="O35" t="s">
        <v>6</v>
      </c>
      <c r="P35" s="2">
        <v>0</v>
      </c>
      <c r="U35" t="s">
        <v>564</v>
      </c>
      <c r="V35" t="s">
        <v>565</v>
      </c>
    </row>
    <row r="36" spans="1:27" x14ac:dyDescent="0.2">
      <c r="A36">
        <v>12381</v>
      </c>
      <c r="B36">
        <v>13</v>
      </c>
      <c r="C36" t="s">
        <v>1828</v>
      </c>
      <c r="D36" s="36">
        <v>2032</v>
      </c>
      <c r="E36" t="s">
        <v>6</v>
      </c>
      <c r="F36" s="2">
        <v>0</v>
      </c>
      <c r="G36" t="s">
        <v>6</v>
      </c>
      <c r="H36" s="2">
        <v>0</v>
      </c>
      <c r="I36" t="s">
        <v>6</v>
      </c>
      <c r="J36" s="2">
        <v>0</v>
      </c>
      <c r="K36" t="s">
        <v>6</v>
      </c>
      <c r="L36" s="2">
        <v>0</v>
      </c>
      <c r="M36" t="s">
        <v>6</v>
      </c>
      <c r="N36" s="2">
        <v>0</v>
      </c>
      <c r="O36" t="s">
        <v>6</v>
      </c>
      <c r="P36" s="2">
        <v>0</v>
      </c>
      <c r="U36" t="s">
        <v>727</v>
      </c>
      <c r="V36" t="s">
        <v>565</v>
      </c>
      <c r="Z36" t="s">
        <v>1546</v>
      </c>
      <c r="AA36" t="s">
        <v>1547</v>
      </c>
    </row>
    <row r="37" spans="1:27" x14ac:dyDescent="0.2">
      <c r="A37">
        <v>12964</v>
      </c>
      <c r="B37">
        <v>8</v>
      </c>
      <c r="C37" t="s">
        <v>1828</v>
      </c>
      <c r="D37" s="1">
        <v>100</v>
      </c>
      <c r="E37" t="s">
        <v>5</v>
      </c>
      <c r="F37" s="2">
        <v>0.83695652173913004</v>
      </c>
      <c r="G37" t="s">
        <v>9</v>
      </c>
      <c r="H37" s="2">
        <v>0.53336107701096203</v>
      </c>
      <c r="I37" t="s">
        <v>15</v>
      </c>
      <c r="J37" s="2">
        <v>0.46857878804389003</v>
      </c>
      <c r="K37" t="s">
        <v>21</v>
      </c>
      <c r="L37" s="2">
        <v>0.398930703164112</v>
      </c>
      <c r="M37" t="s">
        <v>29</v>
      </c>
      <c r="N37" s="2">
        <v>0.28126769302398602</v>
      </c>
      <c r="O37" t="s">
        <v>35</v>
      </c>
      <c r="P37" s="2">
        <v>0.28054305534282598</v>
      </c>
      <c r="R37" t="s">
        <v>184</v>
      </c>
      <c r="S37" t="s">
        <v>185</v>
      </c>
      <c r="T37" t="s">
        <v>186</v>
      </c>
      <c r="U37" t="s">
        <v>187</v>
      </c>
      <c r="V37" t="s">
        <v>53</v>
      </c>
      <c r="W37" t="s">
        <v>1236</v>
      </c>
      <c r="X37" t="s">
        <v>1237</v>
      </c>
      <c r="Y37" t="s">
        <v>1238</v>
      </c>
    </row>
    <row r="38" spans="1:27" x14ac:dyDescent="0.2">
      <c r="A38">
        <v>14195</v>
      </c>
      <c r="B38">
        <v>80</v>
      </c>
      <c r="C38" t="s">
        <v>1828</v>
      </c>
      <c r="D38" s="36">
        <v>100</v>
      </c>
      <c r="E38" t="s">
        <v>5</v>
      </c>
      <c r="F38" s="2">
        <v>0.83695652173913004</v>
      </c>
      <c r="G38" t="s">
        <v>9</v>
      </c>
      <c r="H38" s="2">
        <v>0.53336107701096203</v>
      </c>
      <c r="I38" t="s">
        <v>15</v>
      </c>
      <c r="J38" s="2">
        <v>0.46857878804389003</v>
      </c>
      <c r="K38" t="s">
        <v>21</v>
      </c>
      <c r="L38" s="2">
        <v>0.398930703164112</v>
      </c>
      <c r="M38" t="s">
        <v>29</v>
      </c>
      <c r="N38" s="2">
        <v>0.28126769302398602</v>
      </c>
      <c r="O38" t="s">
        <v>35</v>
      </c>
      <c r="P38" s="2">
        <v>0.28054305534282598</v>
      </c>
      <c r="U38" t="s">
        <v>174</v>
      </c>
      <c r="V38" t="s">
        <v>53</v>
      </c>
      <c r="Z38" t="s">
        <v>1229</v>
      </c>
      <c r="AA38" t="s">
        <v>1229</v>
      </c>
    </row>
    <row r="39" spans="1:27" x14ac:dyDescent="0.2">
      <c r="A39">
        <v>14219</v>
      </c>
      <c r="B39">
        <v>80</v>
      </c>
      <c r="C39" t="s">
        <v>1828</v>
      </c>
      <c r="D39" s="1">
        <v>100</v>
      </c>
      <c r="E39" t="s">
        <v>5</v>
      </c>
      <c r="F39" s="2">
        <v>0.83695652173913004</v>
      </c>
      <c r="G39" t="s">
        <v>9</v>
      </c>
      <c r="H39" s="2">
        <v>0.53336107701096203</v>
      </c>
      <c r="I39" t="s">
        <v>15</v>
      </c>
      <c r="J39" s="2">
        <v>0.46857878804389003</v>
      </c>
      <c r="K39" t="s">
        <v>21</v>
      </c>
      <c r="L39" s="2">
        <v>0.398930703164112</v>
      </c>
      <c r="M39" t="s">
        <v>29</v>
      </c>
      <c r="N39" s="2">
        <v>0.28126769302398602</v>
      </c>
      <c r="O39" t="s">
        <v>35</v>
      </c>
      <c r="P39" s="2">
        <v>0.28054305534282598</v>
      </c>
      <c r="R39" t="s">
        <v>133</v>
      </c>
      <c r="S39" t="s">
        <v>134</v>
      </c>
      <c r="T39" t="s">
        <v>135</v>
      </c>
      <c r="U39" t="s">
        <v>136</v>
      </c>
      <c r="V39" t="s">
        <v>53</v>
      </c>
      <c r="W39" t="s">
        <v>133</v>
      </c>
      <c r="X39" t="s">
        <v>1199</v>
      </c>
      <c r="Y39" t="s">
        <v>135</v>
      </c>
      <c r="Z39" t="s">
        <v>1200</v>
      </c>
      <c r="AA39" t="s">
        <v>1201</v>
      </c>
    </row>
    <row r="40" spans="1:27" x14ac:dyDescent="0.2">
      <c r="A40">
        <v>14221</v>
      </c>
      <c r="B40">
        <v>1</v>
      </c>
      <c r="C40" t="s">
        <v>1828</v>
      </c>
      <c r="D40" s="36">
        <v>100</v>
      </c>
      <c r="E40" t="s">
        <v>5</v>
      </c>
      <c r="F40" s="2">
        <v>0.83695652173913004</v>
      </c>
      <c r="G40" t="s">
        <v>9</v>
      </c>
      <c r="H40" s="2">
        <v>0.53336107701096203</v>
      </c>
      <c r="I40" t="s">
        <v>15</v>
      </c>
      <c r="J40" s="2">
        <v>0.46857878804389003</v>
      </c>
      <c r="K40" t="s">
        <v>21</v>
      </c>
      <c r="L40" s="2">
        <v>0.398930703164112</v>
      </c>
      <c r="M40" t="s">
        <v>29</v>
      </c>
      <c r="N40" s="2">
        <v>0.28126769302398602</v>
      </c>
      <c r="O40" t="s">
        <v>35</v>
      </c>
      <c r="P40" s="2">
        <v>0.28054305534282598</v>
      </c>
      <c r="U40" t="s">
        <v>132</v>
      </c>
      <c r="V40" t="s">
        <v>53</v>
      </c>
      <c r="W40" t="s">
        <v>1196</v>
      </c>
      <c r="X40" t="s">
        <v>1197</v>
      </c>
      <c r="Y40" t="s">
        <v>1198</v>
      </c>
    </row>
    <row r="41" spans="1:27" x14ac:dyDescent="0.2">
      <c r="A41">
        <v>14230</v>
      </c>
      <c r="B41">
        <v>80</v>
      </c>
      <c r="C41" t="s">
        <v>1828</v>
      </c>
      <c r="D41" s="1">
        <v>100</v>
      </c>
      <c r="E41" t="s">
        <v>5</v>
      </c>
      <c r="F41" s="2">
        <v>0.83695652173913004</v>
      </c>
      <c r="G41" t="s">
        <v>9</v>
      </c>
      <c r="H41" s="2">
        <v>0.53336107701096203</v>
      </c>
      <c r="I41" t="s">
        <v>15</v>
      </c>
      <c r="J41" s="2">
        <v>0.46857878804389003</v>
      </c>
      <c r="K41" t="s">
        <v>21</v>
      </c>
      <c r="L41" s="2">
        <v>0.398930703164112</v>
      </c>
      <c r="M41" t="s">
        <v>29</v>
      </c>
      <c r="N41" s="2">
        <v>0.28126769302398602</v>
      </c>
      <c r="O41" t="s">
        <v>35</v>
      </c>
      <c r="P41" s="2">
        <v>0.28054305534282598</v>
      </c>
      <c r="R41" t="s">
        <v>123</v>
      </c>
      <c r="S41" t="s">
        <v>124</v>
      </c>
      <c r="T41" t="s">
        <v>125</v>
      </c>
      <c r="U41" t="s">
        <v>126</v>
      </c>
      <c r="V41" t="s">
        <v>53</v>
      </c>
      <c r="W41" t="s">
        <v>1190</v>
      </c>
      <c r="X41" t="s">
        <v>1191</v>
      </c>
      <c r="Y41" t="s">
        <v>1192</v>
      </c>
      <c r="Z41" t="s">
        <v>1153</v>
      </c>
      <c r="AA41" t="s">
        <v>1153</v>
      </c>
    </row>
    <row r="42" spans="1:27" x14ac:dyDescent="0.2">
      <c r="A42">
        <v>14232</v>
      </c>
      <c r="B42">
        <v>18</v>
      </c>
      <c r="C42" t="s">
        <v>1828</v>
      </c>
      <c r="D42" s="36">
        <v>100</v>
      </c>
      <c r="E42" t="s">
        <v>5</v>
      </c>
      <c r="F42" s="2">
        <v>0.83695652173913004</v>
      </c>
      <c r="G42" t="s">
        <v>9</v>
      </c>
      <c r="H42" s="2">
        <v>0.53336107701096203</v>
      </c>
      <c r="I42" t="s">
        <v>15</v>
      </c>
      <c r="J42" s="2">
        <v>0.46857878804389003</v>
      </c>
      <c r="K42" t="s">
        <v>21</v>
      </c>
      <c r="L42" s="2">
        <v>0.398930703164112</v>
      </c>
      <c r="M42" t="s">
        <v>29</v>
      </c>
      <c r="N42" s="2">
        <v>0.28126769302398602</v>
      </c>
      <c r="O42" t="s">
        <v>35</v>
      </c>
      <c r="P42" s="2">
        <v>0.28054305534282598</v>
      </c>
      <c r="R42" t="s">
        <v>54</v>
      </c>
      <c r="S42">
        <v>1</v>
      </c>
      <c r="T42" t="s">
        <v>55</v>
      </c>
      <c r="U42" t="s">
        <v>722</v>
      </c>
      <c r="V42" t="s">
        <v>53</v>
      </c>
      <c r="W42" t="s">
        <v>54</v>
      </c>
      <c r="X42">
        <v>1</v>
      </c>
      <c r="Y42" t="s">
        <v>55</v>
      </c>
      <c r="Z42" t="s">
        <v>1174</v>
      </c>
      <c r="AA42" t="s">
        <v>1174</v>
      </c>
    </row>
    <row r="43" spans="1:27" x14ac:dyDescent="0.2">
      <c r="A43">
        <v>14241</v>
      </c>
      <c r="B43">
        <v>41</v>
      </c>
      <c r="C43" t="s">
        <v>1828</v>
      </c>
      <c r="D43" s="1">
        <v>100</v>
      </c>
      <c r="E43" t="s">
        <v>5</v>
      </c>
      <c r="F43" s="2">
        <v>0.83695652173913004</v>
      </c>
      <c r="G43" t="s">
        <v>9</v>
      </c>
      <c r="H43" s="2">
        <v>0.53336107701096203</v>
      </c>
      <c r="I43" t="s">
        <v>15</v>
      </c>
      <c r="J43" s="2">
        <v>0.46857878804389003</v>
      </c>
      <c r="K43" t="s">
        <v>21</v>
      </c>
      <c r="L43" s="2">
        <v>0.398930703164112</v>
      </c>
      <c r="M43" t="s">
        <v>29</v>
      </c>
      <c r="N43" s="2">
        <v>0.28126769302398602</v>
      </c>
      <c r="O43" t="s">
        <v>35</v>
      </c>
      <c r="P43" s="2">
        <v>0.28054305534282598</v>
      </c>
      <c r="R43" t="s">
        <v>105</v>
      </c>
      <c r="S43" t="s">
        <v>106</v>
      </c>
      <c r="T43" t="s">
        <v>107</v>
      </c>
      <c r="U43" t="s">
        <v>108</v>
      </c>
      <c r="V43" t="s">
        <v>53</v>
      </c>
      <c r="W43" t="s">
        <v>1180</v>
      </c>
      <c r="X43" t="s">
        <v>1181</v>
      </c>
      <c r="Y43" t="s">
        <v>1182</v>
      </c>
      <c r="Z43" t="s">
        <v>1174</v>
      </c>
      <c r="AA43" t="s">
        <v>1174</v>
      </c>
    </row>
    <row r="44" spans="1:27" x14ac:dyDescent="0.2">
      <c r="A44">
        <v>14242</v>
      </c>
      <c r="B44">
        <v>25</v>
      </c>
      <c r="C44" t="s">
        <v>1828</v>
      </c>
      <c r="D44" s="36">
        <v>100</v>
      </c>
      <c r="E44" t="s">
        <v>5</v>
      </c>
      <c r="F44" s="2">
        <v>0.83695652173913004</v>
      </c>
      <c r="G44" t="s">
        <v>9</v>
      </c>
      <c r="H44" s="2">
        <v>0.53336107701096203</v>
      </c>
      <c r="I44" t="s">
        <v>15</v>
      </c>
      <c r="J44" s="2">
        <v>0.46857878804389003</v>
      </c>
      <c r="K44" t="s">
        <v>21</v>
      </c>
      <c r="L44" s="2">
        <v>0.398930703164112</v>
      </c>
      <c r="M44" t="s">
        <v>29</v>
      </c>
      <c r="N44" s="2">
        <v>0.28126769302398602</v>
      </c>
      <c r="O44" t="s">
        <v>35</v>
      </c>
      <c r="P44" s="2">
        <v>0.28054305534282598</v>
      </c>
      <c r="R44" t="s">
        <v>90</v>
      </c>
      <c r="S44" t="s">
        <v>102</v>
      </c>
      <c r="T44" t="s">
        <v>92</v>
      </c>
      <c r="U44" t="s">
        <v>103</v>
      </c>
      <c r="V44" t="s">
        <v>53</v>
      </c>
      <c r="W44" t="s">
        <v>90</v>
      </c>
      <c r="X44" t="s">
        <v>1179</v>
      </c>
      <c r="Y44" t="s">
        <v>92</v>
      </c>
      <c r="Z44" t="s">
        <v>1153</v>
      </c>
      <c r="AA44" t="s">
        <v>1153</v>
      </c>
    </row>
    <row r="45" spans="1:27" x14ac:dyDescent="0.2">
      <c r="A45">
        <v>14243</v>
      </c>
      <c r="B45">
        <v>34</v>
      </c>
      <c r="C45" t="s">
        <v>1828</v>
      </c>
      <c r="D45" s="1">
        <v>100</v>
      </c>
      <c r="E45" t="s">
        <v>5</v>
      </c>
      <c r="F45" s="2">
        <v>0.83695652173913004</v>
      </c>
      <c r="G45" t="s">
        <v>9</v>
      </c>
      <c r="H45" s="2">
        <v>0.53336107701096203</v>
      </c>
      <c r="I45" t="s">
        <v>15</v>
      </c>
      <c r="J45" s="2">
        <v>0.46857878804389003</v>
      </c>
      <c r="K45" t="s">
        <v>21</v>
      </c>
      <c r="L45" s="2">
        <v>0.398930703164112</v>
      </c>
      <c r="M45" t="s">
        <v>29</v>
      </c>
      <c r="N45" s="2">
        <v>0.28126769302398602</v>
      </c>
      <c r="O45" t="s">
        <v>35</v>
      </c>
      <c r="P45" s="2">
        <v>0.28054305534282598</v>
      </c>
      <c r="R45" t="s">
        <v>50</v>
      </c>
      <c r="S45">
        <v>1</v>
      </c>
      <c r="T45" t="s">
        <v>51</v>
      </c>
      <c r="U45" t="s">
        <v>101</v>
      </c>
      <c r="V45" t="s">
        <v>53</v>
      </c>
      <c r="W45" t="s">
        <v>50</v>
      </c>
      <c r="X45">
        <v>0</v>
      </c>
      <c r="Y45" t="s">
        <v>51</v>
      </c>
      <c r="Z45" t="s">
        <v>1153</v>
      </c>
      <c r="AA45" t="s">
        <v>1153</v>
      </c>
    </row>
    <row r="46" spans="1:27" x14ac:dyDescent="0.2">
      <c r="A46">
        <v>14245</v>
      </c>
      <c r="B46">
        <v>57</v>
      </c>
      <c r="C46" t="s">
        <v>1828</v>
      </c>
      <c r="D46" s="36">
        <v>100</v>
      </c>
      <c r="E46" t="s">
        <v>5</v>
      </c>
      <c r="F46" s="2">
        <v>0.83695652173913004</v>
      </c>
      <c r="G46" t="s">
        <v>9</v>
      </c>
      <c r="H46" s="2">
        <v>0.53336107701096203</v>
      </c>
      <c r="I46" t="s">
        <v>15</v>
      </c>
      <c r="J46" s="2">
        <v>0.46857878804389003</v>
      </c>
      <c r="K46" t="s">
        <v>21</v>
      </c>
      <c r="L46" s="2">
        <v>0.398930703164112</v>
      </c>
      <c r="M46" t="s">
        <v>29</v>
      </c>
      <c r="N46" s="2">
        <v>0.28126769302398602</v>
      </c>
      <c r="O46" t="s">
        <v>35</v>
      </c>
      <c r="P46" s="2">
        <v>0.28054305534282598</v>
      </c>
      <c r="R46" t="s">
        <v>97</v>
      </c>
      <c r="S46" t="s">
        <v>98</v>
      </c>
      <c r="T46" t="s">
        <v>99</v>
      </c>
      <c r="U46" t="s">
        <v>100</v>
      </c>
      <c r="V46" t="s">
        <v>53</v>
      </c>
      <c r="W46" t="s">
        <v>840</v>
      </c>
      <c r="X46" t="s">
        <v>1178</v>
      </c>
      <c r="Y46" t="s">
        <v>842</v>
      </c>
      <c r="Z46" t="s">
        <v>1153</v>
      </c>
      <c r="AA46" t="s">
        <v>1153</v>
      </c>
    </row>
    <row r="47" spans="1:27" x14ac:dyDescent="0.2">
      <c r="A47">
        <v>14246</v>
      </c>
      <c r="B47">
        <v>31</v>
      </c>
      <c r="C47" t="s">
        <v>1828</v>
      </c>
      <c r="D47" s="1">
        <v>100</v>
      </c>
      <c r="E47" t="s">
        <v>5</v>
      </c>
      <c r="F47" s="2">
        <v>0.83695652173913004</v>
      </c>
      <c r="G47" t="s">
        <v>9</v>
      </c>
      <c r="H47" s="2">
        <v>0.53336107701096203</v>
      </c>
      <c r="I47" t="s">
        <v>15</v>
      </c>
      <c r="J47" s="2">
        <v>0.46857878804389003</v>
      </c>
      <c r="K47" t="s">
        <v>21</v>
      </c>
      <c r="L47" s="2">
        <v>0.398930703164112</v>
      </c>
      <c r="M47" t="s">
        <v>29</v>
      </c>
      <c r="N47" s="2">
        <v>0.28126769302398602</v>
      </c>
      <c r="O47" t="s">
        <v>35</v>
      </c>
      <c r="P47" s="2">
        <v>0.28054305534282598</v>
      </c>
      <c r="R47" t="s">
        <v>90</v>
      </c>
      <c r="S47" t="s">
        <v>95</v>
      </c>
      <c r="T47" t="s">
        <v>92</v>
      </c>
      <c r="U47" t="s">
        <v>96</v>
      </c>
      <c r="V47" t="s">
        <v>53</v>
      </c>
      <c r="W47" t="s">
        <v>90</v>
      </c>
      <c r="X47" t="s">
        <v>1177</v>
      </c>
      <c r="Y47" t="s">
        <v>92</v>
      </c>
      <c r="Z47" t="s">
        <v>1153</v>
      </c>
      <c r="AA47" t="s">
        <v>1153</v>
      </c>
    </row>
    <row r="48" spans="1:27" x14ac:dyDescent="0.2">
      <c r="A48">
        <v>14247</v>
      </c>
      <c r="B48">
        <v>45</v>
      </c>
      <c r="C48" t="s">
        <v>1828</v>
      </c>
      <c r="D48" s="36">
        <v>100</v>
      </c>
      <c r="E48" t="s">
        <v>5</v>
      </c>
      <c r="F48" s="2">
        <v>0.83695652173913004</v>
      </c>
      <c r="G48" t="s">
        <v>9</v>
      </c>
      <c r="H48" s="2">
        <v>0.53336107701096203</v>
      </c>
      <c r="I48" t="s">
        <v>15</v>
      </c>
      <c r="J48" s="2">
        <v>0.46857878804389003</v>
      </c>
      <c r="K48" t="s">
        <v>21</v>
      </c>
      <c r="L48" s="2">
        <v>0.398930703164112</v>
      </c>
      <c r="M48" t="s">
        <v>29</v>
      </c>
      <c r="N48" s="2">
        <v>0.28126769302398602</v>
      </c>
      <c r="O48" t="s">
        <v>35</v>
      </c>
      <c r="P48" s="2">
        <v>0.28054305534282598</v>
      </c>
      <c r="U48" t="s">
        <v>94</v>
      </c>
      <c r="V48" t="s">
        <v>53</v>
      </c>
      <c r="Z48" t="s">
        <v>1175</v>
      </c>
      <c r="AA48" t="s">
        <v>1176</v>
      </c>
    </row>
    <row r="49" spans="1:27" x14ac:dyDescent="0.2">
      <c r="A49">
        <v>14248</v>
      </c>
      <c r="B49">
        <v>42</v>
      </c>
      <c r="C49" t="s">
        <v>1828</v>
      </c>
      <c r="D49" s="1">
        <v>100</v>
      </c>
      <c r="E49" t="s">
        <v>5</v>
      </c>
      <c r="F49" s="2">
        <v>0.83695652173913004</v>
      </c>
      <c r="G49" t="s">
        <v>9</v>
      </c>
      <c r="H49" s="2">
        <v>0.53336107701096203</v>
      </c>
      <c r="I49" t="s">
        <v>15</v>
      </c>
      <c r="J49" s="2">
        <v>0.46857878804389003</v>
      </c>
      <c r="K49" t="s">
        <v>21</v>
      </c>
      <c r="L49" s="2">
        <v>0.398930703164112</v>
      </c>
      <c r="M49" t="s">
        <v>29</v>
      </c>
      <c r="N49" s="2">
        <v>0.28126769302398602</v>
      </c>
      <c r="O49" t="s">
        <v>35</v>
      </c>
      <c r="P49" s="2">
        <v>0.28054305534282598</v>
      </c>
      <c r="R49" t="s">
        <v>90</v>
      </c>
      <c r="S49" t="s">
        <v>91</v>
      </c>
      <c r="T49" t="s">
        <v>92</v>
      </c>
      <c r="U49" t="s">
        <v>93</v>
      </c>
      <c r="V49" t="s">
        <v>53</v>
      </c>
      <c r="W49" t="s">
        <v>90</v>
      </c>
      <c r="X49" t="s">
        <v>1173</v>
      </c>
      <c r="Y49" t="s">
        <v>92</v>
      </c>
      <c r="Z49" t="s">
        <v>1174</v>
      </c>
      <c r="AA49" t="s">
        <v>1174</v>
      </c>
    </row>
    <row r="50" spans="1:27" x14ac:dyDescent="0.2">
      <c r="A50">
        <v>14249</v>
      </c>
      <c r="B50">
        <v>58</v>
      </c>
      <c r="C50" t="s">
        <v>1828</v>
      </c>
      <c r="D50" s="36">
        <v>100</v>
      </c>
      <c r="E50" t="s">
        <v>5</v>
      </c>
      <c r="F50" s="2">
        <v>0.83695652173913004</v>
      </c>
      <c r="G50" t="s">
        <v>9</v>
      </c>
      <c r="H50" s="2">
        <v>0.53336107701096203</v>
      </c>
      <c r="I50" t="s">
        <v>15</v>
      </c>
      <c r="J50" s="2">
        <v>0.46857878804389003</v>
      </c>
      <c r="K50" t="s">
        <v>21</v>
      </c>
      <c r="L50" s="2">
        <v>0.398930703164112</v>
      </c>
      <c r="M50" t="s">
        <v>29</v>
      </c>
      <c r="N50" s="2">
        <v>0.28126769302398602</v>
      </c>
      <c r="O50" t="s">
        <v>35</v>
      </c>
      <c r="P50" s="2">
        <v>0.28054305534282598</v>
      </c>
      <c r="R50" t="s">
        <v>86</v>
      </c>
      <c r="S50" t="s">
        <v>87</v>
      </c>
      <c r="T50" t="s">
        <v>88</v>
      </c>
      <c r="U50" t="s">
        <v>89</v>
      </c>
      <c r="V50" t="s">
        <v>53</v>
      </c>
      <c r="W50" t="s">
        <v>840</v>
      </c>
      <c r="X50" t="s">
        <v>1172</v>
      </c>
      <c r="Y50" t="s">
        <v>842</v>
      </c>
      <c r="Z50" t="s">
        <v>1153</v>
      </c>
      <c r="AA50" t="s">
        <v>1153</v>
      </c>
    </row>
    <row r="51" spans="1:27" x14ac:dyDescent="0.2">
      <c r="A51">
        <v>14250</v>
      </c>
      <c r="B51">
        <v>2</v>
      </c>
      <c r="C51" t="s">
        <v>1828</v>
      </c>
      <c r="D51" s="1">
        <v>100</v>
      </c>
      <c r="E51" t="s">
        <v>5</v>
      </c>
      <c r="F51" s="2">
        <v>0.83695652173913004</v>
      </c>
      <c r="G51" t="s">
        <v>9</v>
      </c>
      <c r="H51" s="2">
        <v>0.53336107701096203</v>
      </c>
      <c r="I51" t="s">
        <v>15</v>
      </c>
      <c r="J51" s="2">
        <v>0.46857878804389003</v>
      </c>
      <c r="K51" t="s">
        <v>21</v>
      </c>
      <c r="L51" s="2">
        <v>0.398930703164112</v>
      </c>
      <c r="M51" t="s">
        <v>29</v>
      </c>
      <c r="N51" s="2">
        <v>0.28126769302398602</v>
      </c>
      <c r="O51" t="s">
        <v>35</v>
      </c>
      <c r="P51" s="2">
        <v>0.28054305534282598</v>
      </c>
      <c r="R51" t="s">
        <v>77</v>
      </c>
      <c r="S51" t="s">
        <v>78</v>
      </c>
      <c r="T51" t="s">
        <v>79</v>
      </c>
      <c r="U51" t="s">
        <v>80</v>
      </c>
      <c r="V51" t="s">
        <v>53</v>
      </c>
      <c r="W51" t="s">
        <v>1166</v>
      </c>
      <c r="X51" t="s">
        <v>1167</v>
      </c>
      <c r="Y51" t="s">
        <v>1168</v>
      </c>
    </row>
    <row r="52" spans="1:27" x14ac:dyDescent="0.2">
      <c r="A52">
        <v>14251</v>
      </c>
      <c r="B52">
        <v>10</v>
      </c>
      <c r="C52" t="s">
        <v>1828</v>
      </c>
      <c r="D52" s="36">
        <v>100</v>
      </c>
      <c r="E52" t="s">
        <v>5</v>
      </c>
      <c r="F52" s="2">
        <v>0.83695652173913004</v>
      </c>
      <c r="G52" t="s">
        <v>9</v>
      </c>
      <c r="H52" s="2">
        <v>0.53336107701096203</v>
      </c>
      <c r="I52" t="s">
        <v>15</v>
      </c>
      <c r="J52" s="2">
        <v>0.46857878804389003</v>
      </c>
      <c r="K52" t="s">
        <v>21</v>
      </c>
      <c r="L52" s="2">
        <v>0.398930703164112</v>
      </c>
      <c r="M52" t="s">
        <v>29</v>
      </c>
      <c r="N52" s="2">
        <v>0.28126769302398602</v>
      </c>
      <c r="O52" t="s">
        <v>35</v>
      </c>
      <c r="P52" s="2">
        <v>0.28054305534282598</v>
      </c>
      <c r="R52" t="s">
        <v>73</v>
      </c>
      <c r="S52" t="s">
        <v>74</v>
      </c>
      <c r="T52" t="s">
        <v>75</v>
      </c>
      <c r="U52" t="s">
        <v>76</v>
      </c>
      <c r="V52" t="s">
        <v>53</v>
      </c>
      <c r="W52" t="s">
        <v>1163</v>
      </c>
      <c r="X52" t="s">
        <v>1164</v>
      </c>
      <c r="Y52" t="s">
        <v>1165</v>
      </c>
    </row>
    <row r="53" spans="1:27" x14ac:dyDescent="0.2">
      <c r="A53">
        <v>14252</v>
      </c>
      <c r="B53">
        <v>6</v>
      </c>
      <c r="C53" t="s">
        <v>1828</v>
      </c>
      <c r="D53" s="1">
        <v>100</v>
      </c>
      <c r="E53" t="s">
        <v>5</v>
      </c>
      <c r="F53" s="2">
        <v>0.83695652173913004</v>
      </c>
      <c r="G53" t="s">
        <v>9</v>
      </c>
      <c r="H53" s="2">
        <v>0.53336107701096203</v>
      </c>
      <c r="I53" t="s">
        <v>15</v>
      </c>
      <c r="J53" s="2">
        <v>0.46857878804389003</v>
      </c>
      <c r="K53" t="s">
        <v>21</v>
      </c>
      <c r="L53" s="2">
        <v>0.398930703164112</v>
      </c>
      <c r="M53" t="s">
        <v>29</v>
      </c>
      <c r="N53" s="2">
        <v>0.28126769302398602</v>
      </c>
      <c r="O53" t="s">
        <v>35</v>
      </c>
      <c r="P53" s="2">
        <v>0.28054305534282598</v>
      </c>
      <c r="R53" t="s">
        <v>69</v>
      </c>
      <c r="S53" t="s">
        <v>70</v>
      </c>
      <c r="T53" t="s">
        <v>71</v>
      </c>
      <c r="U53" t="s">
        <v>72</v>
      </c>
      <c r="V53" t="s">
        <v>53</v>
      </c>
      <c r="W53" t="s">
        <v>1160</v>
      </c>
      <c r="X53" t="s">
        <v>1161</v>
      </c>
      <c r="Y53" t="s">
        <v>1162</v>
      </c>
    </row>
    <row r="54" spans="1:27" x14ac:dyDescent="0.2">
      <c r="A54">
        <v>14253</v>
      </c>
      <c r="B54">
        <v>8</v>
      </c>
      <c r="C54" t="s">
        <v>1828</v>
      </c>
      <c r="D54" s="36">
        <v>100</v>
      </c>
      <c r="E54" t="s">
        <v>5</v>
      </c>
      <c r="F54" s="2">
        <v>0.83695652173913004</v>
      </c>
      <c r="G54" t="s">
        <v>9</v>
      </c>
      <c r="H54" s="2">
        <v>0.53336107701096203</v>
      </c>
      <c r="I54" t="s">
        <v>15</v>
      </c>
      <c r="J54" s="2">
        <v>0.46857878804389003</v>
      </c>
      <c r="K54" t="s">
        <v>21</v>
      </c>
      <c r="L54" s="2">
        <v>0.398930703164112</v>
      </c>
      <c r="M54" t="s">
        <v>29</v>
      </c>
      <c r="N54" s="2">
        <v>0.28126769302398602</v>
      </c>
      <c r="O54" t="s">
        <v>35</v>
      </c>
      <c r="P54" s="2">
        <v>0.28054305534282598</v>
      </c>
      <c r="R54" t="s">
        <v>65</v>
      </c>
      <c r="S54" t="s">
        <v>66</v>
      </c>
      <c r="T54" t="s">
        <v>67</v>
      </c>
      <c r="U54" t="s">
        <v>68</v>
      </c>
      <c r="V54" t="s">
        <v>53</v>
      </c>
      <c r="W54" t="s">
        <v>1157</v>
      </c>
      <c r="X54" t="s">
        <v>1158</v>
      </c>
      <c r="Y54" t="s">
        <v>1159</v>
      </c>
    </row>
    <row r="55" spans="1:27" x14ac:dyDescent="0.2">
      <c r="A55">
        <v>14258</v>
      </c>
      <c r="B55">
        <v>3</v>
      </c>
      <c r="C55" t="s">
        <v>1828</v>
      </c>
      <c r="D55" s="1">
        <v>100</v>
      </c>
      <c r="E55" t="s">
        <v>5</v>
      </c>
      <c r="F55" s="2">
        <v>0.83695652173913004</v>
      </c>
      <c r="G55" t="s">
        <v>9</v>
      </c>
      <c r="H55" s="2">
        <v>0.53336107701096203</v>
      </c>
      <c r="I55" t="s">
        <v>15</v>
      </c>
      <c r="J55" s="2">
        <v>0.46857878804389003</v>
      </c>
      <c r="K55" t="s">
        <v>21</v>
      </c>
      <c r="L55" s="2">
        <v>0.398930703164112</v>
      </c>
      <c r="M55" t="s">
        <v>29</v>
      </c>
      <c r="N55" s="2">
        <v>0.28126769302398602</v>
      </c>
      <c r="O55" t="s">
        <v>35</v>
      </c>
      <c r="P55" s="2">
        <v>0.28054305534282598</v>
      </c>
      <c r="R55" t="s">
        <v>54</v>
      </c>
      <c r="S55">
        <v>1</v>
      </c>
      <c r="T55" t="s">
        <v>55</v>
      </c>
      <c r="U55" t="s">
        <v>56</v>
      </c>
      <c r="V55" t="s">
        <v>53</v>
      </c>
      <c r="W55" t="s">
        <v>54</v>
      </c>
      <c r="X55">
        <v>1</v>
      </c>
      <c r="Y55" t="s">
        <v>55</v>
      </c>
    </row>
    <row r="56" spans="1:27" x14ac:dyDescent="0.2">
      <c r="A56">
        <v>14259</v>
      </c>
      <c r="B56">
        <v>12</v>
      </c>
      <c r="C56" t="s">
        <v>1828</v>
      </c>
      <c r="D56" s="36">
        <v>100</v>
      </c>
      <c r="E56" t="s">
        <v>5</v>
      </c>
      <c r="F56" s="2">
        <v>0.83695652173913004</v>
      </c>
      <c r="G56" t="s">
        <v>9</v>
      </c>
      <c r="H56" s="2">
        <v>0.53336107701096203</v>
      </c>
      <c r="I56" t="s">
        <v>15</v>
      </c>
      <c r="J56" s="2">
        <v>0.46857878804389003</v>
      </c>
      <c r="K56" t="s">
        <v>21</v>
      </c>
      <c r="L56" s="2">
        <v>0.398930703164112</v>
      </c>
      <c r="M56" t="s">
        <v>29</v>
      </c>
      <c r="N56" s="2">
        <v>0.28126769302398602</v>
      </c>
      <c r="O56" t="s">
        <v>35</v>
      </c>
      <c r="P56" s="2">
        <v>0.28054305534282598</v>
      </c>
      <c r="R56" t="s">
        <v>50</v>
      </c>
      <c r="S56">
        <v>1</v>
      </c>
      <c r="T56" t="s">
        <v>51</v>
      </c>
      <c r="U56" s="3" t="s">
        <v>52</v>
      </c>
      <c r="V56" t="s">
        <v>53</v>
      </c>
      <c r="W56" t="s">
        <v>50</v>
      </c>
      <c r="X56">
        <v>0</v>
      </c>
      <c r="Y56" t="s">
        <v>51</v>
      </c>
    </row>
    <row r="57" spans="1:27" x14ac:dyDescent="0.2">
      <c r="A57">
        <v>14261</v>
      </c>
      <c r="B57">
        <v>7</v>
      </c>
      <c r="C57" t="s">
        <v>1828</v>
      </c>
      <c r="D57" s="1">
        <v>100</v>
      </c>
      <c r="E57" t="s">
        <v>5</v>
      </c>
      <c r="F57" s="2">
        <v>0.83695652173913004</v>
      </c>
      <c r="G57" t="s">
        <v>9</v>
      </c>
      <c r="H57" s="2">
        <v>0.53336107701096203</v>
      </c>
      <c r="I57" t="s">
        <v>15</v>
      </c>
      <c r="J57" s="2">
        <v>0.46857878804389003</v>
      </c>
      <c r="K57" t="s">
        <v>21</v>
      </c>
      <c r="L57" s="2">
        <v>0.398930703164112</v>
      </c>
      <c r="M57" t="s">
        <v>29</v>
      </c>
      <c r="N57" s="2">
        <v>0.28126769302398602</v>
      </c>
      <c r="O57" t="s">
        <v>35</v>
      </c>
      <c r="P57" s="2">
        <v>0.28054305534282598</v>
      </c>
      <c r="R57" t="s">
        <v>50</v>
      </c>
      <c r="S57">
        <v>1</v>
      </c>
      <c r="T57" t="s">
        <v>51</v>
      </c>
      <c r="U57" t="s">
        <v>175</v>
      </c>
      <c r="V57" t="s">
        <v>53</v>
      </c>
      <c r="W57" t="s">
        <v>50</v>
      </c>
      <c r="X57">
        <v>0</v>
      </c>
      <c r="Y57" t="s">
        <v>51</v>
      </c>
    </row>
    <row r="58" spans="1:27" x14ac:dyDescent="0.2">
      <c r="A58">
        <v>14262</v>
      </c>
      <c r="B58">
        <v>1</v>
      </c>
      <c r="C58" t="s">
        <v>1828</v>
      </c>
      <c r="D58" s="36">
        <v>100</v>
      </c>
      <c r="E58" t="s">
        <v>5</v>
      </c>
      <c r="F58" s="2">
        <v>0.83695652173913004</v>
      </c>
      <c r="G58" t="s">
        <v>9</v>
      </c>
      <c r="H58" s="2">
        <v>0.53336107701096203</v>
      </c>
      <c r="I58" t="s">
        <v>15</v>
      </c>
      <c r="J58" s="2">
        <v>0.46857878804389003</v>
      </c>
      <c r="K58" t="s">
        <v>21</v>
      </c>
      <c r="L58" s="2">
        <v>0.398930703164112</v>
      </c>
      <c r="M58" t="s">
        <v>29</v>
      </c>
      <c r="N58" s="2">
        <v>0.28126769302398602</v>
      </c>
      <c r="O58" t="s">
        <v>35</v>
      </c>
      <c r="P58" s="2">
        <v>0.28054305534282598</v>
      </c>
      <c r="R58" t="s">
        <v>1132</v>
      </c>
      <c r="S58" t="s">
        <v>1133</v>
      </c>
      <c r="T58" t="s">
        <v>1134</v>
      </c>
      <c r="U58" t="s">
        <v>1135</v>
      </c>
      <c r="V58" t="s">
        <v>53</v>
      </c>
      <c r="W58" t="s">
        <v>1813</v>
      </c>
      <c r="X58" t="s">
        <v>1814</v>
      </c>
      <c r="Y58" t="s">
        <v>1815</v>
      </c>
    </row>
    <row r="59" spans="1:27" x14ac:dyDescent="0.2">
      <c r="A59">
        <v>14263</v>
      </c>
      <c r="B59">
        <v>3</v>
      </c>
      <c r="C59" t="s">
        <v>1828</v>
      </c>
      <c r="D59" s="1">
        <v>100</v>
      </c>
      <c r="E59" t="s">
        <v>5</v>
      </c>
      <c r="F59" s="2">
        <v>0.83695652173913004</v>
      </c>
      <c r="G59" t="s">
        <v>9</v>
      </c>
      <c r="H59" s="2">
        <v>0.53336107701096203</v>
      </c>
      <c r="I59" t="s">
        <v>15</v>
      </c>
      <c r="J59" s="2">
        <v>0.46857878804389003</v>
      </c>
      <c r="K59" t="s">
        <v>21</v>
      </c>
      <c r="L59" s="2">
        <v>0.398930703164112</v>
      </c>
      <c r="M59" t="s">
        <v>29</v>
      </c>
      <c r="N59" s="2">
        <v>0.28126769302398602</v>
      </c>
      <c r="O59" t="s">
        <v>35</v>
      </c>
      <c r="P59" s="2">
        <v>0.28054305534282598</v>
      </c>
      <c r="R59" t="s">
        <v>90</v>
      </c>
      <c r="S59" t="s">
        <v>1130</v>
      </c>
      <c r="T59" t="s">
        <v>92</v>
      </c>
      <c r="U59" t="s">
        <v>1131</v>
      </c>
      <c r="V59" t="s">
        <v>53</v>
      </c>
      <c r="W59" t="s">
        <v>90</v>
      </c>
      <c r="X59" t="s">
        <v>1812</v>
      </c>
      <c r="Y59" t="s">
        <v>92</v>
      </c>
    </row>
    <row r="60" spans="1:27" x14ac:dyDescent="0.2">
      <c r="A60">
        <v>14264</v>
      </c>
      <c r="B60">
        <v>14</v>
      </c>
      <c r="C60" t="s">
        <v>1828</v>
      </c>
      <c r="D60" s="36">
        <v>100</v>
      </c>
      <c r="E60" t="s">
        <v>5</v>
      </c>
      <c r="F60" s="2">
        <v>0.83695652173913004</v>
      </c>
      <c r="G60" t="s">
        <v>9</v>
      </c>
      <c r="H60" s="2">
        <v>0.53336107701096203</v>
      </c>
      <c r="I60" t="s">
        <v>15</v>
      </c>
      <c r="J60" s="2">
        <v>0.46857878804389003</v>
      </c>
      <c r="K60" t="s">
        <v>21</v>
      </c>
      <c r="L60" s="2">
        <v>0.398930703164112</v>
      </c>
      <c r="M60" t="s">
        <v>29</v>
      </c>
      <c r="N60" s="2">
        <v>0.28126769302398602</v>
      </c>
      <c r="O60" t="s">
        <v>35</v>
      </c>
      <c r="P60" s="2">
        <v>0.28054305534282598</v>
      </c>
      <c r="R60" t="s">
        <v>1118</v>
      </c>
      <c r="S60" t="s">
        <v>1119</v>
      </c>
      <c r="T60" t="s">
        <v>1120</v>
      </c>
      <c r="U60" t="s">
        <v>1121</v>
      </c>
      <c r="V60" t="s">
        <v>53</v>
      </c>
      <c r="W60" t="s">
        <v>1803</v>
      </c>
      <c r="X60" t="s">
        <v>1804</v>
      </c>
      <c r="Y60" t="s">
        <v>1805</v>
      </c>
    </row>
    <row r="61" spans="1:27" x14ac:dyDescent="0.2">
      <c r="A61">
        <v>14269</v>
      </c>
      <c r="B61">
        <v>80</v>
      </c>
      <c r="C61" t="s">
        <v>1828</v>
      </c>
      <c r="D61" s="1">
        <v>100</v>
      </c>
      <c r="E61" t="s">
        <v>5</v>
      </c>
      <c r="F61" s="2">
        <v>0.83695652173913004</v>
      </c>
      <c r="G61" t="s">
        <v>9</v>
      </c>
      <c r="H61" s="2">
        <v>0.53336107701096203</v>
      </c>
      <c r="I61" t="s">
        <v>15</v>
      </c>
      <c r="J61" s="2">
        <v>0.46857878804389003</v>
      </c>
      <c r="K61" t="s">
        <v>21</v>
      </c>
      <c r="L61" s="2">
        <v>0.398930703164112</v>
      </c>
      <c r="M61" t="s">
        <v>29</v>
      </c>
      <c r="N61" s="2">
        <v>0.28126769302398602</v>
      </c>
      <c r="O61" t="s">
        <v>35</v>
      </c>
      <c r="P61" s="2">
        <v>0.28054305534282598</v>
      </c>
      <c r="R61" t="s">
        <v>57</v>
      </c>
      <c r="S61">
        <v>1</v>
      </c>
      <c r="T61" t="s">
        <v>58</v>
      </c>
      <c r="U61" t="s">
        <v>1108</v>
      </c>
      <c r="V61" t="s">
        <v>53</v>
      </c>
      <c r="W61" t="s">
        <v>57</v>
      </c>
      <c r="X61">
        <v>1</v>
      </c>
      <c r="Y61" t="s">
        <v>58</v>
      </c>
      <c r="Z61" t="s">
        <v>1153</v>
      </c>
      <c r="AA61" t="s">
        <v>1153</v>
      </c>
    </row>
    <row r="62" spans="1:27" x14ac:dyDescent="0.2">
      <c r="A62">
        <v>14271</v>
      </c>
      <c r="B62">
        <v>18</v>
      </c>
      <c r="C62" t="s">
        <v>1828</v>
      </c>
      <c r="D62" s="36">
        <v>100</v>
      </c>
      <c r="E62" t="s">
        <v>5</v>
      </c>
      <c r="F62" s="2">
        <v>0.83695652173913004</v>
      </c>
      <c r="G62" t="s">
        <v>9</v>
      </c>
      <c r="H62" s="2">
        <v>0.53336107701096203</v>
      </c>
      <c r="I62" t="s">
        <v>15</v>
      </c>
      <c r="J62" s="2">
        <v>0.46857878804389003</v>
      </c>
      <c r="K62" t="s">
        <v>21</v>
      </c>
      <c r="L62" s="2">
        <v>0.398930703164112</v>
      </c>
      <c r="M62" t="s">
        <v>29</v>
      </c>
      <c r="N62" s="2">
        <v>0.28126769302398602</v>
      </c>
      <c r="O62" t="s">
        <v>35</v>
      </c>
      <c r="P62" s="2">
        <v>0.28054305534282598</v>
      </c>
      <c r="R62" t="s">
        <v>50</v>
      </c>
      <c r="S62">
        <v>1</v>
      </c>
      <c r="T62" t="s">
        <v>51</v>
      </c>
      <c r="U62" t="s">
        <v>104</v>
      </c>
      <c r="V62" t="s">
        <v>53</v>
      </c>
      <c r="W62" t="s">
        <v>50</v>
      </c>
      <c r="X62">
        <v>0</v>
      </c>
      <c r="Y62" t="s">
        <v>51</v>
      </c>
      <c r="Z62" t="s">
        <v>1174</v>
      </c>
      <c r="AA62" t="s">
        <v>1174</v>
      </c>
    </row>
    <row r="63" spans="1:27" x14ac:dyDescent="0.2">
      <c r="A63">
        <v>14273</v>
      </c>
      <c r="B63">
        <v>80</v>
      </c>
      <c r="C63" t="s">
        <v>1828</v>
      </c>
      <c r="D63" s="1">
        <v>100</v>
      </c>
      <c r="E63" t="s">
        <v>5</v>
      </c>
      <c r="F63" s="2">
        <v>0.83695652173913004</v>
      </c>
      <c r="G63" t="s">
        <v>9</v>
      </c>
      <c r="H63" s="2">
        <v>0.53336107701096203</v>
      </c>
      <c r="I63" t="s">
        <v>15</v>
      </c>
      <c r="J63" s="2">
        <v>0.46857878804389003</v>
      </c>
      <c r="K63" t="s">
        <v>21</v>
      </c>
      <c r="L63" s="2">
        <v>0.398930703164112</v>
      </c>
      <c r="M63" t="s">
        <v>29</v>
      </c>
      <c r="N63" s="2">
        <v>0.28126769302398602</v>
      </c>
      <c r="O63" t="s">
        <v>35</v>
      </c>
      <c r="P63" s="2">
        <v>0.28054305534282598</v>
      </c>
      <c r="U63" t="s">
        <v>1106</v>
      </c>
      <c r="V63" t="s">
        <v>53</v>
      </c>
      <c r="Z63" t="s">
        <v>1229</v>
      </c>
      <c r="AA63" t="s">
        <v>1229</v>
      </c>
    </row>
    <row r="64" spans="1:27" x14ac:dyDescent="0.2">
      <c r="A64">
        <v>14275</v>
      </c>
      <c r="B64">
        <v>66</v>
      </c>
      <c r="C64" t="s">
        <v>1828</v>
      </c>
      <c r="D64" s="36">
        <v>100</v>
      </c>
      <c r="E64" t="s">
        <v>5</v>
      </c>
      <c r="F64" s="2">
        <v>0.83695652173913004</v>
      </c>
      <c r="G64" t="s">
        <v>9</v>
      </c>
      <c r="H64" s="2">
        <v>0.53336107701096203</v>
      </c>
      <c r="I64" t="s">
        <v>15</v>
      </c>
      <c r="J64" s="2">
        <v>0.46857878804389003</v>
      </c>
      <c r="K64" t="s">
        <v>21</v>
      </c>
      <c r="L64" s="2">
        <v>0.398930703164112</v>
      </c>
      <c r="M64" t="s">
        <v>29</v>
      </c>
      <c r="N64" s="2">
        <v>0.28126769302398602</v>
      </c>
      <c r="O64" t="s">
        <v>35</v>
      </c>
      <c r="P64" s="2">
        <v>0.28054305534282598</v>
      </c>
      <c r="R64" t="s">
        <v>1100</v>
      </c>
      <c r="S64" t="s">
        <v>1101</v>
      </c>
      <c r="T64" t="s">
        <v>1102</v>
      </c>
      <c r="U64" t="s">
        <v>1103</v>
      </c>
      <c r="V64" t="s">
        <v>53</v>
      </c>
      <c r="W64" t="s">
        <v>1794</v>
      </c>
      <c r="X64" t="s">
        <v>1795</v>
      </c>
      <c r="Y64" t="s">
        <v>1796</v>
      </c>
      <c r="Z64" t="s">
        <v>1153</v>
      </c>
      <c r="AA64" t="s">
        <v>1153</v>
      </c>
    </row>
    <row r="65" spans="1:27" x14ac:dyDescent="0.2">
      <c r="A65">
        <v>14276</v>
      </c>
      <c r="B65">
        <v>78</v>
      </c>
      <c r="C65" t="s">
        <v>1828</v>
      </c>
      <c r="D65" s="1">
        <v>100</v>
      </c>
      <c r="E65" t="s">
        <v>5</v>
      </c>
      <c r="F65" s="2">
        <v>0.83695652173913004</v>
      </c>
      <c r="G65" t="s">
        <v>9</v>
      </c>
      <c r="H65" s="2">
        <v>0.53336107701096203</v>
      </c>
      <c r="I65" t="s">
        <v>15</v>
      </c>
      <c r="J65" s="2">
        <v>0.46857878804389003</v>
      </c>
      <c r="K65" t="s">
        <v>21</v>
      </c>
      <c r="L65" s="2">
        <v>0.398930703164112</v>
      </c>
      <c r="M65" t="s">
        <v>29</v>
      </c>
      <c r="N65" s="2">
        <v>0.28126769302398602</v>
      </c>
      <c r="O65" t="s">
        <v>35</v>
      </c>
      <c r="P65" s="2">
        <v>0.28054305534282598</v>
      </c>
      <c r="R65" t="s">
        <v>57</v>
      </c>
      <c r="S65">
        <v>1</v>
      </c>
      <c r="T65" t="s">
        <v>58</v>
      </c>
      <c r="U65" t="s">
        <v>59</v>
      </c>
      <c r="V65" t="s">
        <v>53</v>
      </c>
      <c r="W65" t="s">
        <v>57</v>
      </c>
      <c r="X65">
        <v>1</v>
      </c>
      <c r="Y65" t="s">
        <v>58</v>
      </c>
      <c r="Z65" t="s">
        <v>1153</v>
      </c>
      <c r="AA65" t="s">
        <v>1153</v>
      </c>
    </row>
    <row r="66" spans="1:27" x14ac:dyDescent="0.2">
      <c r="A66">
        <v>14278</v>
      </c>
      <c r="B66">
        <v>14</v>
      </c>
      <c r="C66" t="s">
        <v>1828</v>
      </c>
      <c r="D66" s="36">
        <v>100</v>
      </c>
      <c r="E66" t="s">
        <v>5</v>
      </c>
      <c r="F66" s="2">
        <v>0.83695652173913004</v>
      </c>
      <c r="G66" t="s">
        <v>9</v>
      </c>
      <c r="H66" s="2">
        <v>0.53336107701096203</v>
      </c>
      <c r="I66" t="s">
        <v>15</v>
      </c>
      <c r="J66" s="2">
        <v>0.46857878804389003</v>
      </c>
      <c r="K66" t="s">
        <v>21</v>
      </c>
      <c r="L66" s="2">
        <v>0.398930703164112</v>
      </c>
      <c r="M66" t="s">
        <v>29</v>
      </c>
      <c r="N66" s="2">
        <v>0.28126769302398602</v>
      </c>
      <c r="O66" t="s">
        <v>35</v>
      </c>
      <c r="P66" s="2">
        <v>0.28054305534282598</v>
      </c>
      <c r="U66" t="s">
        <v>1096</v>
      </c>
      <c r="V66" t="s">
        <v>53</v>
      </c>
      <c r="Z66" t="s">
        <v>1174</v>
      </c>
      <c r="AA66" t="s">
        <v>1174</v>
      </c>
    </row>
    <row r="67" spans="1:27" x14ac:dyDescent="0.2">
      <c r="A67">
        <v>14279</v>
      </c>
      <c r="B67">
        <v>5</v>
      </c>
      <c r="C67" t="s">
        <v>1828</v>
      </c>
      <c r="D67" s="1">
        <v>100</v>
      </c>
      <c r="E67" t="s">
        <v>5</v>
      </c>
      <c r="F67" s="2">
        <v>0.83695652173913004</v>
      </c>
      <c r="G67" t="s">
        <v>9</v>
      </c>
      <c r="H67" s="2">
        <v>0.53336107701096203</v>
      </c>
      <c r="I67" t="s">
        <v>15</v>
      </c>
      <c r="J67" s="2">
        <v>0.46857878804389003</v>
      </c>
      <c r="K67" t="s">
        <v>21</v>
      </c>
      <c r="L67" s="2">
        <v>0.398930703164112</v>
      </c>
      <c r="M67" t="s">
        <v>29</v>
      </c>
      <c r="N67" s="2">
        <v>0.28126769302398602</v>
      </c>
      <c r="O67" t="s">
        <v>35</v>
      </c>
      <c r="P67" s="2">
        <v>0.28054305534282598</v>
      </c>
      <c r="U67" t="s">
        <v>1095</v>
      </c>
      <c r="V67" t="s">
        <v>53</v>
      </c>
    </row>
    <row r="68" spans="1:27" x14ac:dyDescent="0.2">
      <c r="A68">
        <v>14281</v>
      </c>
      <c r="B68">
        <v>24</v>
      </c>
      <c r="C68" t="s">
        <v>1828</v>
      </c>
      <c r="D68" s="36">
        <v>100</v>
      </c>
      <c r="E68" t="s">
        <v>5</v>
      </c>
      <c r="F68" s="2">
        <v>0.83695652173913004</v>
      </c>
      <c r="G68" t="s">
        <v>9</v>
      </c>
      <c r="H68" s="2">
        <v>0.53336107701096203</v>
      </c>
      <c r="I68" t="s">
        <v>15</v>
      </c>
      <c r="J68" s="2">
        <v>0.46857878804389003</v>
      </c>
      <c r="K68" t="s">
        <v>21</v>
      </c>
      <c r="L68" s="2">
        <v>0.398930703164112</v>
      </c>
      <c r="M68" t="s">
        <v>29</v>
      </c>
      <c r="N68" s="2">
        <v>0.28126769302398602</v>
      </c>
      <c r="O68" t="s">
        <v>35</v>
      </c>
      <c r="P68" s="2">
        <v>0.28054305534282598</v>
      </c>
      <c r="R68" t="s">
        <v>1091</v>
      </c>
      <c r="S68" t="s">
        <v>1092</v>
      </c>
      <c r="T68" t="s">
        <v>1093</v>
      </c>
      <c r="U68" t="s">
        <v>1094</v>
      </c>
      <c r="V68" t="s">
        <v>53</v>
      </c>
      <c r="W68" t="s">
        <v>857</v>
      </c>
      <c r="X68" t="s">
        <v>1793</v>
      </c>
      <c r="Y68" t="s">
        <v>859</v>
      </c>
      <c r="Z68" t="s">
        <v>1153</v>
      </c>
      <c r="AA68" t="s">
        <v>1153</v>
      </c>
    </row>
    <row r="69" spans="1:27" x14ac:dyDescent="0.2">
      <c r="A69">
        <v>14283</v>
      </c>
      <c r="B69">
        <v>13</v>
      </c>
      <c r="C69" t="s">
        <v>1828</v>
      </c>
      <c r="D69" s="1">
        <v>100</v>
      </c>
      <c r="E69" t="s">
        <v>5</v>
      </c>
      <c r="F69" s="2">
        <v>0.83695652173913004</v>
      </c>
      <c r="G69" t="s">
        <v>9</v>
      </c>
      <c r="H69" s="2">
        <v>0.53336107701096203</v>
      </c>
      <c r="I69" t="s">
        <v>15</v>
      </c>
      <c r="J69" s="2">
        <v>0.46857878804389003</v>
      </c>
      <c r="K69" t="s">
        <v>21</v>
      </c>
      <c r="L69" s="2">
        <v>0.398930703164112</v>
      </c>
      <c r="M69" t="s">
        <v>29</v>
      </c>
      <c r="N69" s="2">
        <v>0.28126769302398602</v>
      </c>
      <c r="O69" t="s">
        <v>35</v>
      </c>
      <c r="P69" s="2">
        <v>0.28054305534282598</v>
      </c>
      <c r="R69" t="s">
        <v>50</v>
      </c>
      <c r="S69">
        <v>1</v>
      </c>
      <c r="T69" t="s">
        <v>51</v>
      </c>
      <c r="U69" t="s">
        <v>1079</v>
      </c>
      <c r="V69" t="s">
        <v>53</v>
      </c>
      <c r="W69" t="s">
        <v>50</v>
      </c>
      <c r="X69">
        <v>1</v>
      </c>
      <c r="Y69" t="s">
        <v>51</v>
      </c>
      <c r="Z69" t="s">
        <v>1174</v>
      </c>
      <c r="AA69" t="s">
        <v>1174</v>
      </c>
    </row>
    <row r="70" spans="1:27" x14ac:dyDescent="0.2">
      <c r="A70">
        <v>14284</v>
      </c>
      <c r="B70">
        <v>7</v>
      </c>
      <c r="C70" t="s">
        <v>1829</v>
      </c>
      <c r="D70" s="36">
        <v>100</v>
      </c>
      <c r="E70" t="s">
        <v>5</v>
      </c>
      <c r="F70" s="2">
        <v>0.83695652173913004</v>
      </c>
      <c r="G70" t="s">
        <v>9</v>
      </c>
      <c r="H70" s="2">
        <v>0.53336107701096203</v>
      </c>
      <c r="I70" t="s">
        <v>15</v>
      </c>
      <c r="J70" s="2">
        <v>0.46857878804389003</v>
      </c>
      <c r="K70" t="s">
        <v>21</v>
      </c>
      <c r="L70" s="2">
        <v>0.398930703164112</v>
      </c>
      <c r="M70" t="s">
        <v>29</v>
      </c>
      <c r="N70" s="2">
        <v>0.28126769302398602</v>
      </c>
      <c r="O70" t="s">
        <v>35</v>
      </c>
      <c r="P70" s="2">
        <v>0.28054305534282598</v>
      </c>
      <c r="Q70" t="s">
        <v>44</v>
      </c>
      <c r="R70" t="s">
        <v>1073</v>
      </c>
      <c r="S70" t="s">
        <v>1074</v>
      </c>
      <c r="T70" t="s">
        <v>1075</v>
      </c>
      <c r="U70" t="s">
        <v>1076</v>
      </c>
      <c r="V70" t="s">
        <v>53</v>
      </c>
      <c r="W70" t="s">
        <v>1782</v>
      </c>
      <c r="X70" t="s">
        <v>1785</v>
      </c>
      <c r="Y70" t="s">
        <v>1784</v>
      </c>
    </row>
    <row r="71" spans="1:27" x14ac:dyDescent="0.2">
      <c r="A71">
        <v>14285</v>
      </c>
      <c r="B71">
        <v>11</v>
      </c>
      <c r="C71" t="s">
        <v>1828</v>
      </c>
      <c r="D71" s="1">
        <v>100</v>
      </c>
      <c r="E71" t="s">
        <v>5</v>
      </c>
      <c r="F71" s="2">
        <v>0.83695652173913004</v>
      </c>
      <c r="G71" t="s">
        <v>9</v>
      </c>
      <c r="H71" s="2">
        <v>0.53336107701096203</v>
      </c>
      <c r="I71" t="s">
        <v>15</v>
      </c>
      <c r="J71" s="2">
        <v>0.46857878804389003</v>
      </c>
      <c r="K71" t="s">
        <v>21</v>
      </c>
      <c r="L71" s="2">
        <v>0.398930703164112</v>
      </c>
      <c r="M71" t="s">
        <v>29</v>
      </c>
      <c r="N71" s="2">
        <v>0.28126769302398602</v>
      </c>
      <c r="O71" t="s">
        <v>35</v>
      </c>
      <c r="P71" s="2">
        <v>0.28054305534282598</v>
      </c>
      <c r="U71" t="s">
        <v>1078</v>
      </c>
      <c r="V71" t="s">
        <v>53</v>
      </c>
      <c r="Z71" t="s">
        <v>1174</v>
      </c>
      <c r="AA71" t="s">
        <v>1174</v>
      </c>
    </row>
    <row r="72" spans="1:27" x14ac:dyDescent="0.2">
      <c r="A72">
        <v>14287</v>
      </c>
      <c r="B72">
        <v>5</v>
      </c>
      <c r="C72" t="s">
        <v>1828</v>
      </c>
      <c r="D72" s="36">
        <v>100</v>
      </c>
      <c r="E72" t="s">
        <v>5</v>
      </c>
      <c r="F72" s="2">
        <v>0.83695652173913004</v>
      </c>
      <c r="G72" t="s">
        <v>9</v>
      </c>
      <c r="H72" s="2">
        <v>0.53336107701096203</v>
      </c>
      <c r="I72" t="s">
        <v>15</v>
      </c>
      <c r="J72" s="2">
        <v>0.46857878804389003</v>
      </c>
      <c r="K72" t="s">
        <v>21</v>
      </c>
      <c r="L72" s="2">
        <v>0.398930703164112</v>
      </c>
      <c r="M72" t="s">
        <v>29</v>
      </c>
      <c r="N72" s="2">
        <v>0.28126769302398602</v>
      </c>
      <c r="O72" t="s">
        <v>35</v>
      </c>
      <c r="P72" s="2">
        <v>0.28054305534282598</v>
      </c>
      <c r="R72" t="s">
        <v>1068</v>
      </c>
      <c r="S72" t="s">
        <v>1069</v>
      </c>
      <c r="T72" t="s">
        <v>1070</v>
      </c>
      <c r="U72" t="s">
        <v>1071</v>
      </c>
      <c r="V72" t="s">
        <v>53</v>
      </c>
      <c r="W72" t="s">
        <v>1782</v>
      </c>
      <c r="X72" t="s">
        <v>1783</v>
      </c>
      <c r="Y72" t="s">
        <v>1784</v>
      </c>
    </row>
    <row r="73" spans="1:27" x14ac:dyDescent="0.2">
      <c r="A73">
        <v>14288</v>
      </c>
      <c r="B73">
        <v>26</v>
      </c>
      <c r="C73" t="s">
        <v>1828</v>
      </c>
      <c r="D73" s="1">
        <v>100</v>
      </c>
      <c r="E73" t="s">
        <v>5</v>
      </c>
      <c r="F73" s="2">
        <v>0.83695652173913004</v>
      </c>
      <c r="G73" t="s">
        <v>9</v>
      </c>
      <c r="H73" s="2">
        <v>0.53336107701096203</v>
      </c>
      <c r="I73" t="s">
        <v>15</v>
      </c>
      <c r="J73" s="2">
        <v>0.46857878804389003</v>
      </c>
      <c r="K73" t="s">
        <v>21</v>
      </c>
      <c r="L73" s="2">
        <v>0.398930703164112</v>
      </c>
      <c r="M73" t="s">
        <v>29</v>
      </c>
      <c r="N73" s="2">
        <v>0.28126769302398602</v>
      </c>
      <c r="O73" t="s">
        <v>35</v>
      </c>
      <c r="P73" s="2">
        <v>0.28054305534282598</v>
      </c>
      <c r="R73" t="s">
        <v>1059</v>
      </c>
      <c r="S73" t="s">
        <v>1060</v>
      </c>
      <c r="T73" t="s">
        <v>1061</v>
      </c>
      <c r="U73" t="s">
        <v>1062</v>
      </c>
      <c r="V73" t="s">
        <v>53</v>
      </c>
      <c r="W73" t="s">
        <v>1777</v>
      </c>
      <c r="X73" t="s">
        <v>1778</v>
      </c>
      <c r="Y73" t="s">
        <v>1779</v>
      </c>
      <c r="Z73" t="s">
        <v>1153</v>
      </c>
      <c r="AA73" t="s">
        <v>1153</v>
      </c>
    </row>
    <row r="74" spans="1:27" x14ac:dyDescent="0.2">
      <c r="A74">
        <v>14289</v>
      </c>
      <c r="B74">
        <v>14</v>
      </c>
      <c r="C74" t="s">
        <v>1828</v>
      </c>
      <c r="D74" s="36">
        <v>100</v>
      </c>
      <c r="E74" t="s">
        <v>5</v>
      </c>
      <c r="F74" s="2">
        <v>0.83695652173913004</v>
      </c>
      <c r="G74" t="s">
        <v>9</v>
      </c>
      <c r="H74" s="2">
        <v>0.53336107701096203</v>
      </c>
      <c r="I74" t="s">
        <v>15</v>
      </c>
      <c r="J74" s="2">
        <v>0.46857878804389003</v>
      </c>
      <c r="K74" t="s">
        <v>21</v>
      </c>
      <c r="L74" s="2">
        <v>0.398930703164112</v>
      </c>
      <c r="M74" t="s">
        <v>29</v>
      </c>
      <c r="N74" s="2">
        <v>0.28126769302398602</v>
      </c>
      <c r="O74" t="s">
        <v>35</v>
      </c>
      <c r="P74" s="2">
        <v>0.28054305534282598</v>
      </c>
      <c r="R74" t="s">
        <v>57</v>
      </c>
      <c r="S74">
        <v>1</v>
      </c>
      <c r="T74" t="s">
        <v>58</v>
      </c>
      <c r="U74" t="s">
        <v>703</v>
      </c>
      <c r="V74" t="s">
        <v>53</v>
      </c>
      <c r="W74" t="s">
        <v>57</v>
      </c>
      <c r="X74">
        <v>1</v>
      </c>
      <c r="Y74" t="s">
        <v>58</v>
      </c>
      <c r="Z74" t="s">
        <v>1174</v>
      </c>
      <c r="AA74" t="s">
        <v>1174</v>
      </c>
    </row>
    <row r="75" spans="1:27" x14ac:dyDescent="0.2">
      <c r="A75">
        <v>14290</v>
      </c>
      <c r="B75">
        <v>18</v>
      </c>
      <c r="C75" t="s">
        <v>1828</v>
      </c>
      <c r="D75" s="1">
        <v>100</v>
      </c>
      <c r="E75" t="s">
        <v>5</v>
      </c>
      <c r="F75" s="2">
        <v>0.83695652173913004</v>
      </c>
      <c r="G75" t="s">
        <v>9</v>
      </c>
      <c r="H75" s="2">
        <v>0.53336107701096203</v>
      </c>
      <c r="I75" t="s">
        <v>15</v>
      </c>
      <c r="J75" s="2">
        <v>0.46857878804389003</v>
      </c>
      <c r="K75" t="s">
        <v>21</v>
      </c>
      <c r="L75" s="2">
        <v>0.398930703164112</v>
      </c>
      <c r="M75" t="s">
        <v>29</v>
      </c>
      <c r="N75" s="2">
        <v>0.28126769302398602</v>
      </c>
      <c r="O75" t="s">
        <v>35</v>
      </c>
      <c r="P75" s="2">
        <v>0.28054305534282598</v>
      </c>
      <c r="U75" t="s">
        <v>1055</v>
      </c>
      <c r="V75" t="s">
        <v>53</v>
      </c>
      <c r="Z75" t="s">
        <v>1174</v>
      </c>
      <c r="AA75" t="s">
        <v>1174</v>
      </c>
    </row>
    <row r="76" spans="1:27" x14ac:dyDescent="0.2">
      <c r="A76">
        <v>14293</v>
      </c>
      <c r="B76">
        <v>45</v>
      </c>
      <c r="C76" t="s">
        <v>1828</v>
      </c>
      <c r="D76" s="36">
        <v>100</v>
      </c>
      <c r="E76" t="s">
        <v>5</v>
      </c>
      <c r="F76" s="2">
        <v>0.83695652173913004</v>
      </c>
      <c r="G76" t="s">
        <v>9</v>
      </c>
      <c r="H76" s="2">
        <v>0.53336107701096203</v>
      </c>
      <c r="I76" t="s">
        <v>15</v>
      </c>
      <c r="J76" s="2">
        <v>0.46857878804389003</v>
      </c>
      <c r="K76" t="s">
        <v>21</v>
      </c>
      <c r="L76" s="2">
        <v>0.398930703164112</v>
      </c>
      <c r="M76" t="s">
        <v>29</v>
      </c>
      <c r="N76" s="2">
        <v>0.28126769302398602</v>
      </c>
      <c r="O76" t="s">
        <v>35</v>
      </c>
      <c r="P76" s="2">
        <v>0.28054305534282598</v>
      </c>
      <c r="U76" t="s">
        <v>1013</v>
      </c>
      <c r="V76" t="s">
        <v>53</v>
      </c>
      <c r="Z76" t="s">
        <v>1153</v>
      </c>
      <c r="AA76" t="s">
        <v>1153</v>
      </c>
    </row>
    <row r="77" spans="1:27" x14ac:dyDescent="0.2">
      <c r="A77">
        <v>14297</v>
      </c>
      <c r="B77">
        <v>4</v>
      </c>
      <c r="C77" t="s">
        <v>1828</v>
      </c>
      <c r="D77" s="1">
        <v>100</v>
      </c>
      <c r="E77" t="s">
        <v>5</v>
      </c>
      <c r="F77" s="2">
        <v>0.83695652173913004</v>
      </c>
      <c r="G77" t="s">
        <v>9</v>
      </c>
      <c r="H77" s="2">
        <v>0.53336107701096203</v>
      </c>
      <c r="I77" t="s">
        <v>15</v>
      </c>
      <c r="J77" s="2">
        <v>0.46857878804389003</v>
      </c>
      <c r="K77" t="s">
        <v>21</v>
      </c>
      <c r="L77" s="2">
        <v>0.398930703164112</v>
      </c>
      <c r="M77" t="s">
        <v>29</v>
      </c>
      <c r="N77" s="2">
        <v>0.28126769302398602</v>
      </c>
      <c r="O77" t="s">
        <v>35</v>
      </c>
      <c r="P77" s="2">
        <v>0.28054305534282598</v>
      </c>
      <c r="U77" t="s">
        <v>1049</v>
      </c>
      <c r="V77" t="s">
        <v>53</v>
      </c>
    </row>
    <row r="78" spans="1:27" x14ac:dyDescent="0.2">
      <c r="A78">
        <v>14304</v>
      </c>
      <c r="B78">
        <v>9</v>
      </c>
      <c r="C78" t="s">
        <v>1828</v>
      </c>
      <c r="D78" s="36">
        <v>100</v>
      </c>
      <c r="E78" t="s">
        <v>5</v>
      </c>
      <c r="F78" s="2">
        <v>0.83695652173913004</v>
      </c>
      <c r="G78" t="s">
        <v>9</v>
      </c>
      <c r="H78" s="2">
        <v>0.53336107701096203</v>
      </c>
      <c r="I78" t="s">
        <v>15</v>
      </c>
      <c r="J78" s="2">
        <v>0.46857878804389003</v>
      </c>
      <c r="K78" t="s">
        <v>21</v>
      </c>
      <c r="L78" s="2">
        <v>0.398930703164112</v>
      </c>
      <c r="M78" t="s">
        <v>29</v>
      </c>
      <c r="N78" s="2">
        <v>0.28126769302398602</v>
      </c>
      <c r="O78" t="s">
        <v>35</v>
      </c>
      <c r="P78" s="2">
        <v>0.28054305534282598</v>
      </c>
      <c r="U78" t="s">
        <v>1040</v>
      </c>
      <c r="V78" t="s">
        <v>53</v>
      </c>
    </row>
    <row r="79" spans="1:27" x14ac:dyDescent="0.2">
      <c r="A79">
        <v>14305</v>
      </c>
      <c r="B79">
        <v>29</v>
      </c>
      <c r="C79" t="s">
        <v>1828</v>
      </c>
      <c r="D79" s="1">
        <v>100</v>
      </c>
      <c r="E79" t="s">
        <v>5</v>
      </c>
      <c r="F79" s="2">
        <v>0.83695652173913004</v>
      </c>
      <c r="G79" t="s">
        <v>9</v>
      </c>
      <c r="H79" s="2">
        <v>0.53336107701096203</v>
      </c>
      <c r="I79" t="s">
        <v>15</v>
      </c>
      <c r="J79" s="2">
        <v>0.46857878804389003</v>
      </c>
      <c r="K79" t="s">
        <v>21</v>
      </c>
      <c r="L79" s="2">
        <v>0.398930703164112</v>
      </c>
      <c r="M79" t="s">
        <v>29</v>
      </c>
      <c r="N79" s="2">
        <v>0.28126769302398602</v>
      </c>
      <c r="O79" t="s">
        <v>35</v>
      </c>
      <c r="P79" s="2">
        <v>0.28054305534282598</v>
      </c>
      <c r="R79" t="s">
        <v>974</v>
      </c>
      <c r="S79" t="s">
        <v>975</v>
      </c>
      <c r="T79" t="s">
        <v>976</v>
      </c>
      <c r="U79" t="s">
        <v>977</v>
      </c>
      <c r="V79" t="s">
        <v>53</v>
      </c>
      <c r="W79" t="s">
        <v>1500</v>
      </c>
      <c r="X79" t="s">
        <v>1744</v>
      </c>
      <c r="Y79" t="s">
        <v>1502</v>
      </c>
      <c r="Z79" t="s">
        <v>1153</v>
      </c>
      <c r="AA79" t="s">
        <v>1153</v>
      </c>
    </row>
    <row r="80" spans="1:27" x14ac:dyDescent="0.2">
      <c r="A80">
        <v>14328</v>
      </c>
      <c r="B80">
        <v>8</v>
      </c>
      <c r="C80" t="s">
        <v>1828</v>
      </c>
      <c r="D80" s="36">
        <v>100</v>
      </c>
      <c r="E80" t="s">
        <v>5</v>
      </c>
      <c r="F80" s="2">
        <v>0.83695652173913004</v>
      </c>
      <c r="G80" t="s">
        <v>9</v>
      </c>
      <c r="H80" s="2">
        <v>0.53336107701096203</v>
      </c>
      <c r="I80" t="s">
        <v>15</v>
      </c>
      <c r="J80" s="2">
        <v>0.46857878804389003</v>
      </c>
      <c r="K80" t="s">
        <v>21</v>
      </c>
      <c r="L80" s="2">
        <v>0.398930703164112</v>
      </c>
      <c r="M80" t="s">
        <v>29</v>
      </c>
      <c r="N80" s="2">
        <v>0.28126769302398602</v>
      </c>
      <c r="O80" t="s">
        <v>35</v>
      </c>
      <c r="P80" s="2">
        <v>0.28054305534282598</v>
      </c>
      <c r="R80" t="s">
        <v>57</v>
      </c>
      <c r="S80">
        <v>1</v>
      </c>
      <c r="T80" t="s">
        <v>58</v>
      </c>
      <c r="U80" t="s">
        <v>1032</v>
      </c>
      <c r="V80" t="s">
        <v>53</v>
      </c>
      <c r="W80" t="s">
        <v>57</v>
      </c>
      <c r="X80">
        <v>1</v>
      </c>
      <c r="Y80" t="s">
        <v>58</v>
      </c>
    </row>
    <row r="81" spans="1:27" x14ac:dyDescent="0.2">
      <c r="A81">
        <v>14334</v>
      </c>
      <c r="B81">
        <v>3</v>
      </c>
      <c r="C81" t="s">
        <v>1828</v>
      </c>
      <c r="D81" s="1">
        <v>100</v>
      </c>
      <c r="E81" t="s">
        <v>5</v>
      </c>
      <c r="F81" s="2">
        <v>0.83695652173913004</v>
      </c>
      <c r="G81" t="s">
        <v>9</v>
      </c>
      <c r="H81" s="2">
        <v>0.53336107701096203</v>
      </c>
      <c r="I81" t="s">
        <v>15</v>
      </c>
      <c r="J81" s="2">
        <v>0.46857878804389003</v>
      </c>
      <c r="K81" t="s">
        <v>21</v>
      </c>
      <c r="L81" s="2">
        <v>0.398930703164112</v>
      </c>
      <c r="M81" t="s">
        <v>29</v>
      </c>
      <c r="N81" s="2">
        <v>0.28126769302398602</v>
      </c>
      <c r="O81" t="s">
        <v>35</v>
      </c>
      <c r="P81" s="2">
        <v>0.28054305534282598</v>
      </c>
      <c r="R81" t="s">
        <v>1022</v>
      </c>
      <c r="S81" t="s">
        <v>1023</v>
      </c>
      <c r="T81" t="s">
        <v>1024</v>
      </c>
      <c r="U81" t="s">
        <v>1025</v>
      </c>
      <c r="V81" t="s">
        <v>53</v>
      </c>
      <c r="W81" t="s">
        <v>90</v>
      </c>
      <c r="X81" t="s">
        <v>1765</v>
      </c>
      <c r="Y81" t="s">
        <v>92</v>
      </c>
    </row>
    <row r="82" spans="1:27" x14ac:dyDescent="0.2">
      <c r="A82">
        <v>14356</v>
      </c>
      <c r="B82">
        <v>2</v>
      </c>
      <c r="C82" t="s">
        <v>1828</v>
      </c>
      <c r="D82" s="36">
        <v>100</v>
      </c>
      <c r="E82" t="s">
        <v>5</v>
      </c>
      <c r="F82" s="2">
        <v>0.83695652173913004</v>
      </c>
      <c r="G82" t="s">
        <v>9</v>
      </c>
      <c r="H82" s="2">
        <v>0.53336107701096203</v>
      </c>
      <c r="I82" t="s">
        <v>15</v>
      </c>
      <c r="J82" s="2">
        <v>0.46857878804389003</v>
      </c>
      <c r="K82" t="s">
        <v>21</v>
      </c>
      <c r="L82" s="2">
        <v>0.398930703164112</v>
      </c>
      <c r="M82" t="s">
        <v>29</v>
      </c>
      <c r="N82" s="2">
        <v>0.28126769302398602</v>
      </c>
      <c r="O82" t="s">
        <v>35</v>
      </c>
      <c r="P82" s="2">
        <v>0.28054305534282598</v>
      </c>
      <c r="R82" t="s">
        <v>995</v>
      </c>
      <c r="S82" t="s">
        <v>996</v>
      </c>
      <c r="T82" t="s">
        <v>997</v>
      </c>
      <c r="U82" t="s">
        <v>998</v>
      </c>
      <c r="V82" t="s">
        <v>53</v>
      </c>
      <c r="W82" t="s">
        <v>857</v>
      </c>
      <c r="X82" t="s">
        <v>1755</v>
      </c>
      <c r="Y82" t="s">
        <v>859</v>
      </c>
    </row>
    <row r="83" spans="1:27" x14ac:dyDescent="0.2">
      <c r="A83">
        <v>14382</v>
      </c>
      <c r="B83">
        <v>4</v>
      </c>
      <c r="C83" t="s">
        <v>1828</v>
      </c>
      <c r="D83" s="1">
        <v>100</v>
      </c>
      <c r="E83" t="s">
        <v>5</v>
      </c>
      <c r="F83" s="2">
        <v>0.83695652173913004</v>
      </c>
      <c r="G83" t="s">
        <v>9</v>
      </c>
      <c r="H83" s="2">
        <v>0.53336107701096203</v>
      </c>
      <c r="I83" t="s">
        <v>15</v>
      </c>
      <c r="J83" s="2">
        <v>0.46857878804389003</v>
      </c>
      <c r="K83" t="s">
        <v>21</v>
      </c>
      <c r="L83" s="2">
        <v>0.398930703164112</v>
      </c>
      <c r="M83" t="s">
        <v>29</v>
      </c>
      <c r="N83" s="2">
        <v>0.28126769302398602</v>
      </c>
      <c r="O83" t="s">
        <v>35</v>
      </c>
      <c r="P83" s="2">
        <v>0.28054305534282598</v>
      </c>
      <c r="R83" t="s">
        <v>959</v>
      </c>
      <c r="S83" t="s">
        <v>960</v>
      </c>
      <c r="T83" t="s">
        <v>961</v>
      </c>
      <c r="U83" t="s">
        <v>962</v>
      </c>
      <c r="V83" t="s">
        <v>53</v>
      </c>
      <c r="W83" t="s">
        <v>1735</v>
      </c>
      <c r="X83" t="s">
        <v>1736</v>
      </c>
      <c r="Y83" t="s">
        <v>1737</v>
      </c>
    </row>
    <row r="84" spans="1:27" x14ac:dyDescent="0.2">
      <c r="A84">
        <v>14383</v>
      </c>
      <c r="B84">
        <v>17</v>
      </c>
      <c r="C84" t="s">
        <v>1828</v>
      </c>
      <c r="D84" s="36">
        <v>100</v>
      </c>
      <c r="E84" t="s">
        <v>5</v>
      </c>
      <c r="F84" s="2">
        <v>0.83695652173913004</v>
      </c>
      <c r="G84" t="s">
        <v>9</v>
      </c>
      <c r="H84" s="2">
        <v>0.53336107701096203</v>
      </c>
      <c r="I84" t="s">
        <v>15</v>
      </c>
      <c r="J84" s="2">
        <v>0.46857878804389003</v>
      </c>
      <c r="K84" t="s">
        <v>21</v>
      </c>
      <c r="L84" s="2">
        <v>0.398930703164112</v>
      </c>
      <c r="M84" t="s">
        <v>29</v>
      </c>
      <c r="N84" s="2">
        <v>0.28126769302398602</v>
      </c>
      <c r="O84" t="s">
        <v>35</v>
      </c>
      <c r="P84" s="2">
        <v>0.28054305534282598</v>
      </c>
      <c r="R84" t="s">
        <v>955</v>
      </c>
      <c r="S84" t="s">
        <v>956</v>
      </c>
      <c r="T84" t="s">
        <v>957</v>
      </c>
      <c r="U84" t="s">
        <v>958</v>
      </c>
      <c r="V84" t="s">
        <v>53</v>
      </c>
      <c r="W84" t="s">
        <v>1500</v>
      </c>
      <c r="X84" t="s">
        <v>1734</v>
      </c>
      <c r="Y84" t="s">
        <v>1502</v>
      </c>
      <c r="Z84" t="s">
        <v>1174</v>
      </c>
      <c r="AA84" t="s">
        <v>1174</v>
      </c>
    </row>
    <row r="85" spans="1:27" x14ac:dyDescent="0.2">
      <c r="A85">
        <v>14384</v>
      </c>
      <c r="B85">
        <v>2</v>
      </c>
      <c r="C85" t="s">
        <v>1828</v>
      </c>
      <c r="D85" s="1">
        <v>100</v>
      </c>
      <c r="E85" t="s">
        <v>5</v>
      </c>
      <c r="F85" s="2">
        <v>0.83695652173913004</v>
      </c>
      <c r="G85" t="s">
        <v>9</v>
      </c>
      <c r="H85" s="2">
        <v>0.53336107701096203</v>
      </c>
      <c r="I85" t="s">
        <v>15</v>
      </c>
      <c r="J85" s="2">
        <v>0.46857878804389003</v>
      </c>
      <c r="K85" t="s">
        <v>21</v>
      </c>
      <c r="L85" s="2">
        <v>0.398930703164112</v>
      </c>
      <c r="M85" t="s">
        <v>29</v>
      </c>
      <c r="N85" s="2">
        <v>0.28126769302398602</v>
      </c>
      <c r="O85" t="s">
        <v>35</v>
      </c>
      <c r="P85" s="2">
        <v>0.28054305534282598</v>
      </c>
      <c r="R85" t="s">
        <v>951</v>
      </c>
      <c r="S85" t="s">
        <v>952</v>
      </c>
      <c r="T85" t="s">
        <v>953</v>
      </c>
      <c r="U85" t="s">
        <v>954</v>
      </c>
      <c r="V85" t="s">
        <v>53</v>
      </c>
      <c r="W85" t="s">
        <v>1163</v>
      </c>
      <c r="X85" t="s">
        <v>1733</v>
      </c>
      <c r="Y85" t="s">
        <v>1165</v>
      </c>
    </row>
    <row r="86" spans="1:27" x14ac:dyDescent="0.2">
      <c r="A86">
        <v>14385</v>
      </c>
      <c r="B86">
        <v>5</v>
      </c>
      <c r="C86" t="s">
        <v>1828</v>
      </c>
      <c r="D86" s="36">
        <v>100</v>
      </c>
      <c r="E86" t="s">
        <v>5</v>
      </c>
      <c r="F86" s="2">
        <v>0.83695652173913004</v>
      </c>
      <c r="G86" t="s">
        <v>9</v>
      </c>
      <c r="H86" s="2">
        <v>0.53336107701096203</v>
      </c>
      <c r="I86" t="s">
        <v>15</v>
      </c>
      <c r="J86" s="2">
        <v>0.46857878804389003</v>
      </c>
      <c r="K86" t="s">
        <v>21</v>
      </c>
      <c r="L86" s="2">
        <v>0.398930703164112</v>
      </c>
      <c r="M86" t="s">
        <v>29</v>
      </c>
      <c r="N86" s="2">
        <v>0.28126769302398602</v>
      </c>
      <c r="O86" t="s">
        <v>35</v>
      </c>
      <c r="P86" s="2">
        <v>0.28054305534282598</v>
      </c>
      <c r="R86" t="s">
        <v>947</v>
      </c>
      <c r="S86" t="s">
        <v>948</v>
      </c>
      <c r="T86" t="s">
        <v>949</v>
      </c>
      <c r="U86" t="s">
        <v>950</v>
      </c>
      <c r="V86" t="s">
        <v>53</v>
      </c>
      <c r="W86" t="s">
        <v>1730</v>
      </c>
      <c r="X86" t="s">
        <v>1731</v>
      </c>
      <c r="Y86" t="s">
        <v>1732</v>
      </c>
    </row>
    <row r="87" spans="1:27" x14ac:dyDescent="0.2">
      <c r="A87">
        <v>14387</v>
      </c>
      <c r="B87">
        <v>5</v>
      </c>
      <c r="C87" t="s">
        <v>1828</v>
      </c>
      <c r="D87" s="1">
        <v>100</v>
      </c>
      <c r="E87" t="s">
        <v>5</v>
      </c>
      <c r="F87" s="2">
        <v>0.83695652173913004</v>
      </c>
      <c r="G87" t="s">
        <v>9</v>
      </c>
      <c r="H87" s="2">
        <v>0.53336107701096203</v>
      </c>
      <c r="I87" t="s">
        <v>15</v>
      </c>
      <c r="J87" s="2">
        <v>0.46857878804389003</v>
      </c>
      <c r="K87" t="s">
        <v>21</v>
      </c>
      <c r="L87" s="2">
        <v>0.398930703164112</v>
      </c>
      <c r="M87" t="s">
        <v>29</v>
      </c>
      <c r="N87" s="2">
        <v>0.28126769302398602</v>
      </c>
      <c r="O87" t="s">
        <v>35</v>
      </c>
      <c r="P87" s="2">
        <v>0.28054305534282598</v>
      </c>
      <c r="R87" t="s">
        <v>935</v>
      </c>
      <c r="S87" t="s">
        <v>936</v>
      </c>
      <c r="T87" t="s">
        <v>937</v>
      </c>
      <c r="U87" t="s">
        <v>938</v>
      </c>
      <c r="V87" t="s">
        <v>53</v>
      </c>
      <c r="W87" t="s">
        <v>1723</v>
      </c>
      <c r="X87" t="s">
        <v>1724</v>
      </c>
      <c r="Y87" t="s">
        <v>1725</v>
      </c>
    </row>
    <row r="88" spans="1:27" x14ac:dyDescent="0.2">
      <c r="A88">
        <v>14389</v>
      </c>
      <c r="B88">
        <v>3</v>
      </c>
      <c r="C88" t="s">
        <v>1828</v>
      </c>
      <c r="D88" s="36">
        <v>100</v>
      </c>
      <c r="E88" t="s">
        <v>5</v>
      </c>
      <c r="F88" s="2">
        <v>0.83695652173913004</v>
      </c>
      <c r="G88" t="s">
        <v>9</v>
      </c>
      <c r="H88" s="2">
        <v>0.53336107701096203</v>
      </c>
      <c r="I88" t="s">
        <v>15</v>
      </c>
      <c r="J88" s="2">
        <v>0.46857878804389003</v>
      </c>
      <c r="K88" t="s">
        <v>21</v>
      </c>
      <c r="L88" s="2">
        <v>0.398930703164112</v>
      </c>
      <c r="M88" t="s">
        <v>29</v>
      </c>
      <c r="N88" s="2">
        <v>0.28126769302398602</v>
      </c>
      <c r="O88" t="s">
        <v>35</v>
      </c>
      <c r="P88" s="2">
        <v>0.28054305534282598</v>
      </c>
      <c r="R88" t="s">
        <v>927</v>
      </c>
      <c r="S88" t="s">
        <v>928</v>
      </c>
      <c r="T88" t="s">
        <v>929</v>
      </c>
      <c r="U88" t="s">
        <v>930</v>
      </c>
      <c r="V88" t="s">
        <v>53</v>
      </c>
      <c r="W88" t="s">
        <v>1717</v>
      </c>
      <c r="X88" t="s">
        <v>1718</v>
      </c>
      <c r="Y88" t="s">
        <v>1719</v>
      </c>
    </row>
    <row r="89" spans="1:27" x14ac:dyDescent="0.2">
      <c r="A89">
        <v>14390</v>
      </c>
      <c r="B89">
        <v>18</v>
      </c>
      <c r="C89" t="s">
        <v>1828</v>
      </c>
      <c r="D89" s="1">
        <v>100</v>
      </c>
      <c r="E89" t="s">
        <v>5</v>
      </c>
      <c r="F89" s="2">
        <v>0.83695652173913004</v>
      </c>
      <c r="G89" t="s">
        <v>9</v>
      </c>
      <c r="H89" s="2">
        <v>0.53336107701096203</v>
      </c>
      <c r="I89" t="s">
        <v>15</v>
      </c>
      <c r="J89" s="2">
        <v>0.46857878804389003</v>
      </c>
      <c r="K89" t="s">
        <v>21</v>
      </c>
      <c r="L89" s="2">
        <v>0.398930703164112</v>
      </c>
      <c r="M89" t="s">
        <v>29</v>
      </c>
      <c r="N89" s="2">
        <v>0.28126769302398602</v>
      </c>
      <c r="O89" t="s">
        <v>35</v>
      </c>
      <c r="P89" s="2">
        <v>0.28054305534282598</v>
      </c>
      <c r="R89" t="s">
        <v>567</v>
      </c>
      <c r="S89" t="s">
        <v>568</v>
      </c>
      <c r="T89" t="s">
        <v>569</v>
      </c>
      <c r="U89" t="s">
        <v>570</v>
      </c>
      <c r="V89" t="s">
        <v>53</v>
      </c>
      <c r="W89" t="s">
        <v>1507</v>
      </c>
      <c r="X89" t="s">
        <v>1508</v>
      </c>
      <c r="Y89" t="s">
        <v>1509</v>
      </c>
      <c r="Z89" t="s">
        <v>1174</v>
      </c>
      <c r="AA89" t="s">
        <v>1174</v>
      </c>
    </row>
    <row r="90" spans="1:27" x14ac:dyDescent="0.2">
      <c r="A90">
        <v>14391</v>
      </c>
      <c r="B90">
        <v>4</v>
      </c>
      <c r="C90" t="s">
        <v>1828</v>
      </c>
      <c r="D90" s="36">
        <v>100</v>
      </c>
      <c r="E90" t="s">
        <v>5</v>
      </c>
      <c r="F90" s="2">
        <v>0.83695652173913004</v>
      </c>
      <c r="G90" t="s">
        <v>9</v>
      </c>
      <c r="H90" s="2">
        <v>0.53336107701096203</v>
      </c>
      <c r="I90" t="s">
        <v>15</v>
      </c>
      <c r="J90" s="2">
        <v>0.46857878804389003</v>
      </c>
      <c r="K90" t="s">
        <v>21</v>
      </c>
      <c r="L90" s="2">
        <v>0.398930703164112</v>
      </c>
      <c r="M90" t="s">
        <v>29</v>
      </c>
      <c r="N90" s="2">
        <v>0.28126769302398602</v>
      </c>
      <c r="O90" t="s">
        <v>35</v>
      </c>
      <c r="P90" s="2">
        <v>0.28054305534282598</v>
      </c>
      <c r="R90" t="s">
        <v>919</v>
      </c>
      <c r="S90" t="s">
        <v>920</v>
      </c>
      <c r="T90" t="s">
        <v>921</v>
      </c>
      <c r="U90" t="s">
        <v>922</v>
      </c>
      <c r="V90" t="s">
        <v>53</v>
      </c>
      <c r="W90" t="s">
        <v>1711</v>
      </c>
      <c r="X90" t="s">
        <v>1712</v>
      </c>
      <c r="Y90" t="s">
        <v>1713</v>
      </c>
    </row>
    <row r="91" spans="1:27" x14ac:dyDescent="0.2">
      <c r="A91">
        <v>14392</v>
      </c>
      <c r="B91">
        <v>15</v>
      </c>
      <c r="C91" t="s">
        <v>1828</v>
      </c>
      <c r="D91" s="1">
        <v>100</v>
      </c>
      <c r="E91" t="s">
        <v>5</v>
      </c>
      <c r="F91" s="2">
        <v>0.83695652173913004</v>
      </c>
      <c r="G91" t="s">
        <v>9</v>
      </c>
      <c r="H91" s="2">
        <v>0.53336107701096203</v>
      </c>
      <c r="I91" t="s">
        <v>15</v>
      </c>
      <c r="J91" s="2">
        <v>0.46857878804389003</v>
      </c>
      <c r="K91" t="s">
        <v>21</v>
      </c>
      <c r="L91" s="2">
        <v>0.398930703164112</v>
      </c>
      <c r="M91" t="s">
        <v>29</v>
      </c>
      <c r="N91" s="2">
        <v>0.28126769302398602</v>
      </c>
      <c r="O91" t="s">
        <v>35</v>
      </c>
      <c r="P91" s="2">
        <v>0.28054305534282598</v>
      </c>
      <c r="R91" t="s">
        <v>915</v>
      </c>
      <c r="S91" t="s">
        <v>916</v>
      </c>
      <c r="T91" t="s">
        <v>917</v>
      </c>
      <c r="U91" t="s">
        <v>918</v>
      </c>
      <c r="V91" t="s">
        <v>53</v>
      </c>
      <c r="W91" t="s">
        <v>1500</v>
      </c>
      <c r="X91" t="s">
        <v>1710</v>
      </c>
      <c r="Y91" t="s">
        <v>1502</v>
      </c>
      <c r="Z91" t="s">
        <v>1174</v>
      </c>
      <c r="AA91" t="s">
        <v>1174</v>
      </c>
    </row>
    <row r="92" spans="1:27" x14ac:dyDescent="0.2">
      <c r="A92">
        <v>14394</v>
      </c>
      <c r="B92">
        <v>3</v>
      </c>
      <c r="C92" t="s">
        <v>1828</v>
      </c>
      <c r="D92" s="36">
        <v>100</v>
      </c>
      <c r="E92" t="s">
        <v>5</v>
      </c>
      <c r="F92" s="2">
        <v>0.83695652173913004</v>
      </c>
      <c r="G92" t="s">
        <v>9</v>
      </c>
      <c r="H92" s="2">
        <v>0.53336107701096203</v>
      </c>
      <c r="I92" t="s">
        <v>15</v>
      </c>
      <c r="J92" s="2">
        <v>0.46857878804389003</v>
      </c>
      <c r="K92" t="s">
        <v>21</v>
      </c>
      <c r="L92" s="2">
        <v>0.398930703164112</v>
      </c>
      <c r="M92" t="s">
        <v>29</v>
      </c>
      <c r="N92" s="2">
        <v>0.28126769302398602</v>
      </c>
      <c r="O92" t="s">
        <v>35</v>
      </c>
      <c r="P92" s="2">
        <v>0.28054305534282598</v>
      </c>
      <c r="R92" t="s">
        <v>903</v>
      </c>
      <c r="S92" t="s">
        <v>904</v>
      </c>
      <c r="T92" t="s">
        <v>905</v>
      </c>
      <c r="U92" t="s">
        <v>906</v>
      </c>
      <c r="V92" t="s">
        <v>53</v>
      </c>
      <c r="W92" t="s">
        <v>1703</v>
      </c>
      <c r="X92" t="s">
        <v>1704</v>
      </c>
      <c r="Y92" t="s">
        <v>1705</v>
      </c>
    </row>
    <row r="93" spans="1:27" x14ac:dyDescent="0.2">
      <c r="A93">
        <v>14395</v>
      </c>
      <c r="B93">
        <v>4</v>
      </c>
      <c r="C93" t="s">
        <v>1829</v>
      </c>
      <c r="D93" s="1">
        <v>100</v>
      </c>
      <c r="E93" t="s">
        <v>5</v>
      </c>
      <c r="F93" s="2">
        <v>0.83695652173913004</v>
      </c>
      <c r="G93" t="s">
        <v>9</v>
      </c>
      <c r="H93" s="2">
        <v>0.53336107701096203</v>
      </c>
      <c r="I93" t="s">
        <v>15</v>
      </c>
      <c r="J93" s="2">
        <v>0.46857878804389003</v>
      </c>
      <c r="K93" t="s">
        <v>21</v>
      </c>
      <c r="L93" s="2">
        <v>0.398930703164112</v>
      </c>
      <c r="M93" t="s">
        <v>29</v>
      </c>
      <c r="N93" s="2">
        <v>0.28126769302398602</v>
      </c>
      <c r="O93" t="s">
        <v>35</v>
      </c>
      <c r="P93" s="2">
        <v>0.28054305534282598</v>
      </c>
      <c r="Q93" t="s">
        <v>44</v>
      </c>
      <c r="R93" t="s">
        <v>898</v>
      </c>
      <c r="S93" t="s">
        <v>899</v>
      </c>
      <c r="T93" t="s">
        <v>900</v>
      </c>
      <c r="U93" t="s">
        <v>901</v>
      </c>
      <c r="V93" t="s">
        <v>53</v>
      </c>
      <c r="W93" t="s">
        <v>1700</v>
      </c>
      <c r="X93" t="s">
        <v>1701</v>
      </c>
      <c r="Y93" t="s">
        <v>1702</v>
      </c>
    </row>
    <row r="94" spans="1:27" x14ac:dyDescent="0.2">
      <c r="A94">
        <v>14396</v>
      </c>
      <c r="B94">
        <v>9</v>
      </c>
      <c r="C94" t="s">
        <v>1828</v>
      </c>
      <c r="D94" s="36">
        <v>100</v>
      </c>
      <c r="E94" t="s">
        <v>5</v>
      </c>
      <c r="F94" s="2">
        <v>0.83695652173913004</v>
      </c>
      <c r="G94" t="s">
        <v>9</v>
      </c>
      <c r="H94" s="2">
        <v>0.53336107701096203</v>
      </c>
      <c r="I94" t="s">
        <v>15</v>
      </c>
      <c r="J94" s="2">
        <v>0.46857878804389003</v>
      </c>
      <c r="K94" t="s">
        <v>21</v>
      </c>
      <c r="L94" s="2">
        <v>0.398930703164112</v>
      </c>
      <c r="M94" t="s">
        <v>29</v>
      </c>
      <c r="N94" s="2">
        <v>0.28126769302398602</v>
      </c>
      <c r="O94" t="s">
        <v>35</v>
      </c>
      <c r="P94" s="2">
        <v>0.28054305534282598</v>
      </c>
      <c r="R94" t="s">
        <v>552</v>
      </c>
      <c r="S94" t="s">
        <v>553</v>
      </c>
      <c r="T94" t="s">
        <v>554</v>
      </c>
      <c r="U94" t="s">
        <v>555</v>
      </c>
      <c r="V94" t="s">
        <v>53</v>
      </c>
      <c r="W94" t="s">
        <v>1500</v>
      </c>
      <c r="X94" t="s">
        <v>1501</v>
      </c>
      <c r="Y94" t="s">
        <v>1502</v>
      </c>
    </row>
    <row r="95" spans="1:27" x14ac:dyDescent="0.2">
      <c r="A95">
        <v>14400</v>
      </c>
      <c r="B95">
        <v>12</v>
      </c>
      <c r="C95" t="s">
        <v>1828</v>
      </c>
      <c r="D95" s="1">
        <v>100</v>
      </c>
      <c r="E95" t="s">
        <v>5</v>
      </c>
      <c r="F95" s="2">
        <v>0.83695652173913004</v>
      </c>
      <c r="G95" t="s">
        <v>9</v>
      </c>
      <c r="H95" s="2">
        <v>0.53336107701096203</v>
      </c>
      <c r="I95" t="s">
        <v>15</v>
      </c>
      <c r="J95" s="2">
        <v>0.46857878804389003</v>
      </c>
      <c r="K95" t="s">
        <v>21</v>
      </c>
      <c r="L95" s="2">
        <v>0.398930703164112</v>
      </c>
      <c r="M95" t="s">
        <v>29</v>
      </c>
      <c r="N95" s="2">
        <v>0.28126769302398602</v>
      </c>
      <c r="O95" t="s">
        <v>35</v>
      </c>
      <c r="P95" s="2">
        <v>0.28054305534282598</v>
      </c>
      <c r="R95" t="s">
        <v>537</v>
      </c>
      <c r="S95" t="s">
        <v>538</v>
      </c>
      <c r="T95" t="s">
        <v>539</v>
      </c>
      <c r="U95" t="s">
        <v>540</v>
      </c>
      <c r="V95" t="s">
        <v>53</v>
      </c>
      <c r="W95" t="s">
        <v>1491</v>
      </c>
      <c r="X95" t="s">
        <v>1492</v>
      </c>
      <c r="Y95" t="s">
        <v>1493</v>
      </c>
    </row>
    <row r="96" spans="1:27" x14ac:dyDescent="0.2">
      <c r="A96">
        <v>14401</v>
      </c>
      <c r="B96">
        <v>2</v>
      </c>
      <c r="C96" t="s">
        <v>1828</v>
      </c>
      <c r="D96" s="36">
        <v>100</v>
      </c>
      <c r="E96" t="s">
        <v>5</v>
      </c>
      <c r="F96" s="2">
        <v>0.83695652173913004</v>
      </c>
      <c r="G96" t="s">
        <v>9</v>
      </c>
      <c r="H96" s="2">
        <v>0.53336107701096203</v>
      </c>
      <c r="I96" t="s">
        <v>15</v>
      </c>
      <c r="J96" s="2">
        <v>0.46857878804389003</v>
      </c>
      <c r="K96" t="s">
        <v>21</v>
      </c>
      <c r="L96" s="2">
        <v>0.398930703164112</v>
      </c>
      <c r="M96" t="s">
        <v>29</v>
      </c>
      <c r="N96" s="2">
        <v>0.28126769302398602</v>
      </c>
      <c r="O96" t="s">
        <v>35</v>
      </c>
      <c r="P96" s="2">
        <v>0.28054305534282598</v>
      </c>
      <c r="R96" t="s">
        <v>541</v>
      </c>
      <c r="S96" t="s">
        <v>542</v>
      </c>
      <c r="T96" t="s">
        <v>543</v>
      </c>
      <c r="U96" t="s">
        <v>544</v>
      </c>
      <c r="V96" t="s">
        <v>53</v>
      </c>
      <c r="W96" t="s">
        <v>1494</v>
      </c>
      <c r="X96" t="s">
        <v>1495</v>
      </c>
      <c r="Y96" t="s">
        <v>1496</v>
      </c>
    </row>
    <row r="97" spans="1:27" x14ac:dyDescent="0.2">
      <c r="A97">
        <v>14402</v>
      </c>
      <c r="B97">
        <v>4</v>
      </c>
      <c r="C97" t="s">
        <v>1828</v>
      </c>
      <c r="D97" s="1">
        <v>100</v>
      </c>
      <c r="E97" t="s">
        <v>5</v>
      </c>
      <c r="F97" s="2">
        <v>0.83695652173913004</v>
      </c>
      <c r="G97" t="s">
        <v>9</v>
      </c>
      <c r="H97" s="2">
        <v>0.53336107701096203</v>
      </c>
      <c r="I97" t="s">
        <v>15</v>
      </c>
      <c r="J97" s="2">
        <v>0.46857878804389003</v>
      </c>
      <c r="K97" t="s">
        <v>21</v>
      </c>
      <c r="L97" s="2">
        <v>0.398930703164112</v>
      </c>
      <c r="M97" t="s">
        <v>29</v>
      </c>
      <c r="N97" s="2">
        <v>0.28126769302398602</v>
      </c>
      <c r="O97" t="s">
        <v>35</v>
      </c>
      <c r="P97" s="2">
        <v>0.28054305534282598</v>
      </c>
      <c r="R97" t="s">
        <v>537</v>
      </c>
      <c r="S97" t="s">
        <v>886</v>
      </c>
      <c r="T97" t="s">
        <v>539</v>
      </c>
      <c r="U97" t="s">
        <v>887</v>
      </c>
      <c r="V97" t="s">
        <v>53</v>
      </c>
      <c r="W97" t="s">
        <v>1491</v>
      </c>
      <c r="X97" t="s">
        <v>1692</v>
      </c>
      <c r="Y97" t="s">
        <v>1493</v>
      </c>
    </row>
    <row r="98" spans="1:27" x14ac:dyDescent="0.2">
      <c r="A98">
        <v>14403</v>
      </c>
      <c r="B98">
        <v>5</v>
      </c>
      <c r="C98" t="s">
        <v>1828</v>
      </c>
      <c r="D98" s="36">
        <v>100</v>
      </c>
      <c r="E98" t="s">
        <v>5</v>
      </c>
      <c r="F98" s="2">
        <v>0.83695652173913004</v>
      </c>
      <c r="G98" t="s">
        <v>9</v>
      </c>
      <c r="H98" s="2">
        <v>0.53336107701096203</v>
      </c>
      <c r="I98" t="s">
        <v>15</v>
      </c>
      <c r="J98" s="2">
        <v>0.46857878804389003</v>
      </c>
      <c r="K98" t="s">
        <v>21</v>
      </c>
      <c r="L98" s="2">
        <v>0.398930703164112</v>
      </c>
      <c r="M98" t="s">
        <v>29</v>
      </c>
      <c r="N98" s="2">
        <v>0.28126769302398602</v>
      </c>
      <c r="O98" t="s">
        <v>35</v>
      </c>
      <c r="P98" s="2">
        <v>0.28054305534282598</v>
      </c>
      <c r="R98" t="s">
        <v>882</v>
      </c>
      <c r="S98" t="s">
        <v>883</v>
      </c>
      <c r="T98" t="s">
        <v>884</v>
      </c>
      <c r="U98" t="s">
        <v>885</v>
      </c>
      <c r="V98" t="s">
        <v>53</v>
      </c>
      <c r="W98" t="s">
        <v>1689</v>
      </c>
      <c r="X98" t="s">
        <v>1690</v>
      </c>
      <c r="Y98" t="s">
        <v>1691</v>
      </c>
    </row>
    <row r="99" spans="1:27" x14ac:dyDescent="0.2">
      <c r="A99">
        <v>14406</v>
      </c>
      <c r="B99">
        <v>3</v>
      </c>
      <c r="C99" t="s">
        <v>1828</v>
      </c>
      <c r="D99" s="1">
        <v>100</v>
      </c>
      <c r="E99" t="s">
        <v>5</v>
      </c>
      <c r="F99" s="2">
        <v>0.83695652173913004</v>
      </c>
      <c r="G99" t="s">
        <v>9</v>
      </c>
      <c r="H99" s="2">
        <v>0.53336107701096203</v>
      </c>
      <c r="I99" t="s">
        <v>15</v>
      </c>
      <c r="J99" s="2">
        <v>0.46857878804389003</v>
      </c>
      <c r="K99" t="s">
        <v>21</v>
      </c>
      <c r="L99" s="2">
        <v>0.398930703164112</v>
      </c>
      <c r="M99" t="s">
        <v>29</v>
      </c>
      <c r="N99" s="2">
        <v>0.28126769302398602</v>
      </c>
      <c r="O99" t="s">
        <v>35</v>
      </c>
      <c r="P99" s="2">
        <v>0.28054305534282598</v>
      </c>
      <c r="R99" t="s">
        <v>872</v>
      </c>
      <c r="S99" t="s">
        <v>873</v>
      </c>
      <c r="T99" t="s">
        <v>874</v>
      </c>
      <c r="U99" t="s">
        <v>875</v>
      </c>
      <c r="V99" t="s">
        <v>53</v>
      </c>
      <c r="W99" t="s">
        <v>1683</v>
      </c>
      <c r="X99" t="s">
        <v>1684</v>
      </c>
      <c r="Y99" t="s">
        <v>1685</v>
      </c>
    </row>
    <row r="100" spans="1:27" x14ac:dyDescent="0.2">
      <c r="A100">
        <v>14407</v>
      </c>
      <c r="B100">
        <v>8</v>
      </c>
      <c r="C100" t="s">
        <v>1828</v>
      </c>
      <c r="D100" s="36">
        <v>100</v>
      </c>
      <c r="E100" t="s">
        <v>5</v>
      </c>
      <c r="F100" s="2">
        <v>0.83695652173913004</v>
      </c>
      <c r="G100" t="s">
        <v>9</v>
      </c>
      <c r="H100" s="2">
        <v>0.53336107701096203</v>
      </c>
      <c r="I100" t="s">
        <v>15</v>
      </c>
      <c r="J100" s="2">
        <v>0.46857878804389003</v>
      </c>
      <c r="K100" t="s">
        <v>21</v>
      </c>
      <c r="L100" s="2">
        <v>0.398930703164112</v>
      </c>
      <c r="M100" t="s">
        <v>29</v>
      </c>
      <c r="N100" s="2">
        <v>0.28126769302398602</v>
      </c>
      <c r="O100" t="s">
        <v>35</v>
      </c>
      <c r="P100" s="2">
        <v>0.28054305534282598</v>
      </c>
      <c r="U100" t="s">
        <v>871</v>
      </c>
      <c r="V100" t="s">
        <v>53</v>
      </c>
    </row>
    <row r="101" spans="1:27" x14ac:dyDescent="0.2">
      <c r="A101">
        <v>14413</v>
      </c>
      <c r="B101">
        <v>3</v>
      </c>
      <c r="C101" t="s">
        <v>1828</v>
      </c>
      <c r="D101" s="1">
        <v>100</v>
      </c>
      <c r="E101" t="s">
        <v>5</v>
      </c>
      <c r="F101" s="2">
        <v>0.83695652173913004</v>
      </c>
      <c r="G101" t="s">
        <v>9</v>
      </c>
      <c r="H101" s="2">
        <v>0.53336107701096203</v>
      </c>
      <c r="I101" t="s">
        <v>15</v>
      </c>
      <c r="J101" s="2">
        <v>0.46857878804389003</v>
      </c>
      <c r="K101" t="s">
        <v>21</v>
      </c>
      <c r="L101" s="2">
        <v>0.398930703164112</v>
      </c>
      <c r="M101" t="s">
        <v>29</v>
      </c>
      <c r="N101" s="2">
        <v>0.28126769302398602</v>
      </c>
      <c r="O101" t="s">
        <v>35</v>
      </c>
      <c r="P101" s="2">
        <v>0.28054305534282598</v>
      </c>
      <c r="R101" t="s">
        <v>861</v>
      </c>
      <c r="S101" t="s">
        <v>862</v>
      </c>
      <c r="T101" t="s">
        <v>863</v>
      </c>
      <c r="U101" t="s">
        <v>864</v>
      </c>
      <c r="V101" t="s">
        <v>53</v>
      </c>
      <c r="W101" t="s">
        <v>1679</v>
      </c>
      <c r="X101" t="s">
        <v>1680</v>
      </c>
      <c r="Y101" t="s">
        <v>1681</v>
      </c>
    </row>
    <row r="102" spans="1:27" x14ac:dyDescent="0.2">
      <c r="A102">
        <v>14414</v>
      </c>
      <c r="B102">
        <v>2</v>
      </c>
      <c r="C102" t="s">
        <v>1828</v>
      </c>
      <c r="D102" s="36">
        <v>100</v>
      </c>
      <c r="E102" t="s">
        <v>5</v>
      </c>
      <c r="F102" s="2">
        <v>0.83695652173913004</v>
      </c>
      <c r="G102" t="s">
        <v>9</v>
      </c>
      <c r="H102" s="2">
        <v>0.53336107701096203</v>
      </c>
      <c r="I102" t="s">
        <v>15</v>
      </c>
      <c r="J102" s="2">
        <v>0.46857878804389003</v>
      </c>
      <c r="K102" t="s">
        <v>21</v>
      </c>
      <c r="L102" s="2">
        <v>0.398930703164112</v>
      </c>
      <c r="M102" t="s">
        <v>29</v>
      </c>
      <c r="N102" s="2">
        <v>0.28126769302398602</v>
      </c>
      <c r="O102" t="s">
        <v>35</v>
      </c>
      <c r="P102" s="2">
        <v>0.28054305534282598</v>
      </c>
      <c r="R102" t="s">
        <v>857</v>
      </c>
      <c r="S102" t="s">
        <v>858</v>
      </c>
      <c r="T102" t="s">
        <v>859</v>
      </c>
      <c r="U102" t="s">
        <v>860</v>
      </c>
      <c r="V102" t="s">
        <v>53</v>
      </c>
      <c r="W102" t="s">
        <v>857</v>
      </c>
      <c r="X102" t="s">
        <v>1678</v>
      </c>
      <c r="Y102" t="s">
        <v>859</v>
      </c>
    </row>
    <row r="103" spans="1:27" x14ac:dyDescent="0.2">
      <c r="A103">
        <v>14416</v>
      </c>
      <c r="B103">
        <v>4</v>
      </c>
      <c r="C103" t="s">
        <v>1828</v>
      </c>
      <c r="D103" s="1">
        <v>100</v>
      </c>
      <c r="E103" t="s">
        <v>5</v>
      </c>
      <c r="F103" s="2">
        <v>0.83695652173913004</v>
      </c>
      <c r="G103" t="s">
        <v>9</v>
      </c>
      <c r="H103" s="2">
        <v>0.53336107701096203</v>
      </c>
      <c r="I103" t="s">
        <v>15</v>
      </c>
      <c r="J103" s="2">
        <v>0.46857878804389003</v>
      </c>
      <c r="K103" t="s">
        <v>21</v>
      </c>
      <c r="L103" s="2">
        <v>0.398930703164112</v>
      </c>
      <c r="M103" t="s">
        <v>29</v>
      </c>
      <c r="N103" s="2">
        <v>0.28126769302398602</v>
      </c>
      <c r="O103" t="s">
        <v>35</v>
      </c>
      <c r="P103" s="2">
        <v>0.28054305534282598</v>
      </c>
      <c r="R103" t="s">
        <v>853</v>
      </c>
      <c r="S103" t="s">
        <v>854</v>
      </c>
      <c r="T103" t="s">
        <v>855</v>
      </c>
      <c r="U103" t="s">
        <v>856</v>
      </c>
      <c r="V103" t="s">
        <v>53</v>
      </c>
      <c r="W103" t="s">
        <v>1675</v>
      </c>
      <c r="X103" t="s">
        <v>1676</v>
      </c>
      <c r="Y103" t="s">
        <v>1677</v>
      </c>
    </row>
    <row r="104" spans="1:27" x14ac:dyDescent="0.2">
      <c r="A104">
        <v>14417</v>
      </c>
      <c r="B104">
        <v>13</v>
      </c>
      <c r="C104" t="s">
        <v>1828</v>
      </c>
      <c r="D104" s="36">
        <v>100</v>
      </c>
      <c r="E104" t="s">
        <v>5</v>
      </c>
      <c r="F104" s="2">
        <v>0.83695652173913004</v>
      </c>
      <c r="G104" t="s">
        <v>9</v>
      </c>
      <c r="H104" s="2">
        <v>0.53336107701096203</v>
      </c>
      <c r="I104" t="s">
        <v>15</v>
      </c>
      <c r="J104" s="2">
        <v>0.46857878804389003</v>
      </c>
      <c r="K104" t="s">
        <v>21</v>
      </c>
      <c r="L104" s="2">
        <v>0.398930703164112</v>
      </c>
      <c r="M104" t="s">
        <v>29</v>
      </c>
      <c r="N104" s="2">
        <v>0.28126769302398602</v>
      </c>
      <c r="O104" t="s">
        <v>35</v>
      </c>
      <c r="P104" s="2">
        <v>0.28054305534282598</v>
      </c>
      <c r="R104" t="s">
        <v>57</v>
      </c>
      <c r="S104">
        <v>1</v>
      </c>
      <c r="T104" t="s">
        <v>58</v>
      </c>
      <c r="U104" t="s">
        <v>848</v>
      </c>
      <c r="V104" t="s">
        <v>53</v>
      </c>
      <c r="W104" t="s">
        <v>57</v>
      </c>
      <c r="X104">
        <v>1</v>
      </c>
      <c r="Y104" t="s">
        <v>58</v>
      </c>
      <c r="Z104" t="s">
        <v>1174</v>
      </c>
      <c r="AA104" t="s">
        <v>1174</v>
      </c>
    </row>
    <row r="105" spans="1:27" x14ac:dyDescent="0.2">
      <c r="A105">
        <v>14418</v>
      </c>
      <c r="B105">
        <v>6</v>
      </c>
      <c r="C105" t="s">
        <v>1828</v>
      </c>
      <c r="D105" s="1">
        <v>100</v>
      </c>
      <c r="E105" t="s">
        <v>5</v>
      </c>
      <c r="F105" s="2">
        <v>0.83695652173913004</v>
      </c>
      <c r="G105" t="s">
        <v>9</v>
      </c>
      <c r="H105" s="2">
        <v>0.53336107701096203</v>
      </c>
      <c r="I105" t="s">
        <v>15</v>
      </c>
      <c r="J105" s="2">
        <v>0.46857878804389003</v>
      </c>
      <c r="K105" t="s">
        <v>21</v>
      </c>
      <c r="L105" s="2">
        <v>0.398930703164112</v>
      </c>
      <c r="M105" t="s">
        <v>29</v>
      </c>
      <c r="N105" s="2">
        <v>0.28126769302398602</v>
      </c>
      <c r="O105" t="s">
        <v>35</v>
      </c>
      <c r="P105" s="2">
        <v>0.28054305534282598</v>
      </c>
      <c r="R105" t="s">
        <v>840</v>
      </c>
      <c r="S105" t="s">
        <v>841</v>
      </c>
      <c r="T105" t="s">
        <v>842</v>
      </c>
      <c r="U105" t="s">
        <v>843</v>
      </c>
      <c r="V105" t="s">
        <v>53</v>
      </c>
      <c r="W105" t="s">
        <v>1664</v>
      </c>
      <c r="X105" t="s">
        <v>1665</v>
      </c>
      <c r="Y105" t="s">
        <v>1666</v>
      </c>
    </row>
    <row r="106" spans="1:27" x14ac:dyDescent="0.2">
      <c r="A106">
        <v>14419</v>
      </c>
      <c r="B106">
        <v>5</v>
      </c>
      <c r="C106" t="s">
        <v>1828</v>
      </c>
      <c r="D106" s="36">
        <v>100</v>
      </c>
      <c r="E106" t="s">
        <v>5</v>
      </c>
      <c r="F106" s="2">
        <v>0.83695652173913004</v>
      </c>
      <c r="G106" t="s">
        <v>9</v>
      </c>
      <c r="H106" s="2">
        <v>0.53336107701096203</v>
      </c>
      <c r="I106" t="s">
        <v>15</v>
      </c>
      <c r="J106" s="2">
        <v>0.46857878804389003</v>
      </c>
      <c r="K106" t="s">
        <v>21</v>
      </c>
      <c r="L106" s="2">
        <v>0.398930703164112</v>
      </c>
      <c r="M106" t="s">
        <v>29</v>
      </c>
      <c r="N106" s="2">
        <v>0.28126769302398602</v>
      </c>
      <c r="O106" t="s">
        <v>35</v>
      </c>
      <c r="P106" s="2">
        <v>0.28054305534282598</v>
      </c>
      <c r="R106" t="s">
        <v>836</v>
      </c>
      <c r="S106" t="s">
        <v>837</v>
      </c>
      <c r="T106" t="s">
        <v>838</v>
      </c>
      <c r="U106" t="s">
        <v>839</v>
      </c>
      <c r="V106" t="s">
        <v>53</v>
      </c>
      <c r="W106" t="s">
        <v>1661</v>
      </c>
      <c r="X106" t="s">
        <v>1662</v>
      </c>
      <c r="Y106" t="s">
        <v>1663</v>
      </c>
    </row>
    <row r="107" spans="1:27" x14ac:dyDescent="0.2">
      <c r="A107">
        <v>14427</v>
      </c>
      <c r="B107">
        <v>2</v>
      </c>
      <c r="C107" t="s">
        <v>1828</v>
      </c>
      <c r="D107" s="1">
        <v>100</v>
      </c>
      <c r="E107" t="s">
        <v>5</v>
      </c>
      <c r="F107" s="2">
        <v>0.83695652173913004</v>
      </c>
      <c r="G107" t="s">
        <v>9</v>
      </c>
      <c r="H107" s="2">
        <v>0.53336107701096203</v>
      </c>
      <c r="I107" t="s">
        <v>15</v>
      </c>
      <c r="J107" s="2">
        <v>0.46857878804389003</v>
      </c>
      <c r="K107" t="s">
        <v>21</v>
      </c>
      <c r="L107" s="2">
        <v>0.398930703164112</v>
      </c>
      <c r="M107" t="s">
        <v>29</v>
      </c>
      <c r="N107" s="2">
        <v>0.28126769302398602</v>
      </c>
      <c r="O107" t="s">
        <v>35</v>
      </c>
      <c r="P107" s="2">
        <v>0.28054305534282598</v>
      </c>
      <c r="R107" t="s">
        <v>827</v>
      </c>
      <c r="S107" t="s">
        <v>828</v>
      </c>
      <c r="T107" t="s">
        <v>829</v>
      </c>
      <c r="U107" t="s">
        <v>830</v>
      </c>
      <c r="V107" t="s">
        <v>53</v>
      </c>
      <c r="W107" t="s">
        <v>840</v>
      </c>
      <c r="X107" t="s">
        <v>1659</v>
      </c>
      <c r="Y107" t="s">
        <v>842</v>
      </c>
    </row>
    <row r="108" spans="1:27" x14ac:dyDescent="0.2">
      <c r="A108">
        <v>14431</v>
      </c>
      <c r="B108">
        <v>2</v>
      </c>
      <c r="C108" t="s">
        <v>1828</v>
      </c>
      <c r="D108" s="36">
        <v>100</v>
      </c>
      <c r="E108" t="s">
        <v>5</v>
      </c>
      <c r="F108" s="2">
        <v>0.83695652173913004</v>
      </c>
      <c r="G108" t="s">
        <v>9</v>
      </c>
      <c r="H108" s="2">
        <v>0.53336107701096203</v>
      </c>
      <c r="I108" t="s">
        <v>15</v>
      </c>
      <c r="J108" s="2">
        <v>0.46857878804389003</v>
      </c>
      <c r="K108" t="s">
        <v>21</v>
      </c>
      <c r="L108" s="2">
        <v>0.398930703164112</v>
      </c>
      <c r="M108" t="s">
        <v>29</v>
      </c>
      <c r="N108" s="2">
        <v>0.28126769302398602</v>
      </c>
      <c r="O108" t="s">
        <v>35</v>
      </c>
      <c r="P108" s="2">
        <v>0.28054305534282598</v>
      </c>
      <c r="R108" t="s">
        <v>823</v>
      </c>
      <c r="S108" t="s">
        <v>824</v>
      </c>
      <c r="T108" t="s">
        <v>825</v>
      </c>
      <c r="U108" t="s">
        <v>826</v>
      </c>
      <c r="V108" t="s">
        <v>53</v>
      </c>
      <c r="W108" t="s">
        <v>1656</v>
      </c>
      <c r="X108" t="s">
        <v>1657</v>
      </c>
      <c r="Y108" t="s">
        <v>1658</v>
      </c>
    </row>
    <row r="109" spans="1:27" x14ac:dyDescent="0.2">
      <c r="A109">
        <v>14432</v>
      </c>
      <c r="B109">
        <v>2</v>
      </c>
      <c r="C109" t="s">
        <v>1828</v>
      </c>
      <c r="D109" s="1">
        <v>100</v>
      </c>
      <c r="E109" t="s">
        <v>5</v>
      </c>
      <c r="F109" s="2">
        <v>0.83695652173913004</v>
      </c>
      <c r="G109" t="s">
        <v>9</v>
      </c>
      <c r="H109" s="2">
        <v>0.53336107701096203</v>
      </c>
      <c r="I109" t="s">
        <v>15</v>
      </c>
      <c r="J109" s="2">
        <v>0.46857878804389003</v>
      </c>
      <c r="K109" t="s">
        <v>21</v>
      </c>
      <c r="L109" s="2">
        <v>0.398930703164112</v>
      </c>
      <c r="M109" t="s">
        <v>29</v>
      </c>
      <c r="N109" s="2">
        <v>0.28126769302398602</v>
      </c>
      <c r="O109" t="s">
        <v>35</v>
      </c>
      <c r="P109" s="2">
        <v>0.28054305534282598</v>
      </c>
      <c r="R109" t="s">
        <v>419</v>
      </c>
      <c r="S109" t="s">
        <v>420</v>
      </c>
      <c r="T109" t="s">
        <v>421</v>
      </c>
      <c r="U109" t="s">
        <v>422</v>
      </c>
      <c r="V109" t="s">
        <v>53</v>
      </c>
      <c r="W109" t="s">
        <v>1406</v>
      </c>
      <c r="X109" t="s">
        <v>1407</v>
      </c>
      <c r="Y109" t="s">
        <v>1408</v>
      </c>
    </row>
    <row r="110" spans="1:27" x14ac:dyDescent="0.2">
      <c r="A110">
        <v>14440</v>
      </c>
      <c r="B110">
        <v>2</v>
      </c>
      <c r="C110" t="s">
        <v>1828</v>
      </c>
      <c r="D110" s="36">
        <v>100</v>
      </c>
      <c r="E110" t="s">
        <v>5</v>
      </c>
      <c r="F110" s="2">
        <v>0.83695652173913004</v>
      </c>
      <c r="G110" t="s">
        <v>9</v>
      </c>
      <c r="H110" s="2">
        <v>0.53336107701096203</v>
      </c>
      <c r="I110" t="s">
        <v>15</v>
      </c>
      <c r="J110" s="2">
        <v>0.46857878804389003</v>
      </c>
      <c r="K110" t="s">
        <v>21</v>
      </c>
      <c r="L110" s="2">
        <v>0.398930703164112</v>
      </c>
      <c r="M110" t="s">
        <v>29</v>
      </c>
      <c r="N110" s="2">
        <v>0.28126769302398602</v>
      </c>
      <c r="O110" t="s">
        <v>35</v>
      </c>
      <c r="P110" s="2">
        <v>0.28054305534282598</v>
      </c>
      <c r="R110" t="s">
        <v>815</v>
      </c>
      <c r="S110" t="s">
        <v>816</v>
      </c>
      <c r="T110" t="s">
        <v>817</v>
      </c>
      <c r="U110" t="s">
        <v>818</v>
      </c>
      <c r="V110" t="s">
        <v>53</v>
      </c>
      <c r="W110" t="s">
        <v>1653</v>
      </c>
      <c r="X110" t="s">
        <v>1654</v>
      </c>
      <c r="Y110" t="s">
        <v>1655</v>
      </c>
    </row>
    <row r="111" spans="1:27" x14ac:dyDescent="0.2">
      <c r="A111">
        <v>14456</v>
      </c>
      <c r="B111">
        <v>2</v>
      </c>
      <c r="C111" t="s">
        <v>1828</v>
      </c>
      <c r="D111" s="1">
        <v>100</v>
      </c>
      <c r="E111" t="s">
        <v>5</v>
      </c>
      <c r="F111" s="2">
        <v>0.83695652173913004</v>
      </c>
      <c r="G111" t="s">
        <v>9</v>
      </c>
      <c r="H111" s="2">
        <v>0.53336107701096203</v>
      </c>
      <c r="I111" t="s">
        <v>15</v>
      </c>
      <c r="J111" s="2">
        <v>0.46857878804389003</v>
      </c>
      <c r="K111" t="s">
        <v>21</v>
      </c>
      <c r="L111" s="2">
        <v>0.398930703164112</v>
      </c>
      <c r="M111" t="s">
        <v>29</v>
      </c>
      <c r="N111" s="2">
        <v>0.28126769302398602</v>
      </c>
      <c r="O111" t="s">
        <v>35</v>
      </c>
      <c r="P111" s="2">
        <v>0.28054305534282598</v>
      </c>
      <c r="R111" t="s">
        <v>801</v>
      </c>
      <c r="S111" t="s">
        <v>802</v>
      </c>
      <c r="T111" t="s">
        <v>803</v>
      </c>
      <c r="U111" t="s">
        <v>804</v>
      </c>
      <c r="V111" t="s">
        <v>53</v>
      </c>
      <c r="W111" t="s">
        <v>857</v>
      </c>
      <c r="X111" t="s">
        <v>1647</v>
      </c>
      <c r="Y111" t="s">
        <v>859</v>
      </c>
    </row>
    <row r="112" spans="1:27" x14ac:dyDescent="0.2">
      <c r="A112">
        <v>14462</v>
      </c>
      <c r="B112">
        <v>2</v>
      </c>
      <c r="C112" t="s">
        <v>1828</v>
      </c>
      <c r="D112" s="36">
        <v>100</v>
      </c>
      <c r="E112" t="s">
        <v>5</v>
      </c>
      <c r="F112" s="2">
        <v>0.83695652173913004</v>
      </c>
      <c r="G112" t="s">
        <v>9</v>
      </c>
      <c r="H112" s="2">
        <v>0.53336107701096203</v>
      </c>
      <c r="I112" t="s">
        <v>15</v>
      </c>
      <c r="J112" s="2">
        <v>0.46857878804389003</v>
      </c>
      <c r="K112" t="s">
        <v>21</v>
      </c>
      <c r="L112" s="2">
        <v>0.398930703164112</v>
      </c>
      <c r="M112" t="s">
        <v>29</v>
      </c>
      <c r="N112" s="2">
        <v>0.28126769302398602</v>
      </c>
      <c r="O112" t="s">
        <v>35</v>
      </c>
      <c r="P112" s="2">
        <v>0.28054305534282598</v>
      </c>
      <c r="R112" t="s">
        <v>797</v>
      </c>
      <c r="S112" t="s">
        <v>798</v>
      </c>
      <c r="T112" t="s">
        <v>799</v>
      </c>
      <c r="U112" t="s">
        <v>800</v>
      </c>
      <c r="V112" t="s">
        <v>53</v>
      </c>
      <c r="W112" t="s">
        <v>1644</v>
      </c>
      <c r="X112" t="s">
        <v>1645</v>
      </c>
      <c r="Y112" t="s">
        <v>1646</v>
      </c>
    </row>
    <row r="113" spans="1:25" x14ac:dyDescent="0.2">
      <c r="A113">
        <v>14468</v>
      </c>
      <c r="B113">
        <v>2</v>
      </c>
      <c r="C113" t="s">
        <v>1828</v>
      </c>
      <c r="D113" s="1">
        <v>100</v>
      </c>
      <c r="E113" t="s">
        <v>5</v>
      </c>
      <c r="F113" s="2">
        <v>0.83695652173913004</v>
      </c>
      <c r="G113" t="s">
        <v>9</v>
      </c>
      <c r="H113" s="2">
        <v>0.53336107701096203</v>
      </c>
      <c r="I113" t="s">
        <v>15</v>
      </c>
      <c r="J113" s="2">
        <v>0.46857878804389003</v>
      </c>
      <c r="K113" t="s">
        <v>21</v>
      </c>
      <c r="L113" s="2">
        <v>0.398930703164112</v>
      </c>
      <c r="M113" t="s">
        <v>29</v>
      </c>
      <c r="N113" s="2">
        <v>0.28126769302398602</v>
      </c>
      <c r="O113" t="s">
        <v>35</v>
      </c>
      <c r="P113" s="2">
        <v>0.28054305534282598</v>
      </c>
      <c r="R113" t="s">
        <v>789</v>
      </c>
      <c r="S113" t="s">
        <v>790</v>
      </c>
      <c r="T113" t="s">
        <v>791</v>
      </c>
      <c r="U113" t="s">
        <v>792</v>
      </c>
      <c r="V113" t="s">
        <v>53</v>
      </c>
      <c r="W113" t="s">
        <v>789</v>
      </c>
      <c r="X113" t="s">
        <v>1642</v>
      </c>
      <c r="Y113" t="s">
        <v>791</v>
      </c>
    </row>
    <row r="114" spans="1:25" x14ac:dyDescent="0.2">
      <c r="A114">
        <v>14476</v>
      </c>
      <c r="B114">
        <v>5</v>
      </c>
      <c r="C114" t="s">
        <v>1828</v>
      </c>
      <c r="D114" s="36">
        <v>100</v>
      </c>
      <c r="E114" t="s">
        <v>5</v>
      </c>
      <c r="F114" s="2">
        <v>0.83695652173913004</v>
      </c>
      <c r="G114" t="s">
        <v>9</v>
      </c>
      <c r="H114" s="2">
        <v>0.53336107701096203</v>
      </c>
      <c r="I114" t="s">
        <v>15</v>
      </c>
      <c r="J114" s="2">
        <v>0.46857878804389003</v>
      </c>
      <c r="K114" t="s">
        <v>21</v>
      </c>
      <c r="L114" s="2">
        <v>0.398930703164112</v>
      </c>
      <c r="M114" t="s">
        <v>29</v>
      </c>
      <c r="N114" s="2">
        <v>0.28126769302398602</v>
      </c>
      <c r="O114" t="s">
        <v>35</v>
      </c>
      <c r="P114" s="2">
        <v>0.28054305534282598</v>
      </c>
      <c r="R114" t="s">
        <v>723</v>
      </c>
      <c r="S114" t="s">
        <v>724</v>
      </c>
      <c r="T114" t="s">
        <v>725</v>
      </c>
      <c r="U114" t="s">
        <v>726</v>
      </c>
      <c r="V114" t="s">
        <v>53</v>
      </c>
      <c r="W114" t="s">
        <v>1500</v>
      </c>
      <c r="X114" t="s">
        <v>1614</v>
      </c>
      <c r="Y114" t="s">
        <v>1502</v>
      </c>
    </row>
    <row r="115" spans="1:25" x14ac:dyDescent="0.2">
      <c r="A115">
        <v>14488</v>
      </c>
      <c r="B115">
        <v>2</v>
      </c>
      <c r="C115" t="s">
        <v>1828</v>
      </c>
      <c r="D115" s="1">
        <v>100</v>
      </c>
      <c r="E115" t="s">
        <v>5</v>
      </c>
      <c r="F115" s="2">
        <v>0.83695652173913004</v>
      </c>
      <c r="G115" t="s">
        <v>9</v>
      </c>
      <c r="H115" s="2">
        <v>0.53336107701096203</v>
      </c>
      <c r="I115" t="s">
        <v>15</v>
      </c>
      <c r="J115" s="2">
        <v>0.46857878804389003</v>
      </c>
      <c r="K115" t="s">
        <v>21</v>
      </c>
      <c r="L115" s="2">
        <v>0.398930703164112</v>
      </c>
      <c r="M115" t="s">
        <v>29</v>
      </c>
      <c r="N115" s="2">
        <v>0.28126769302398602</v>
      </c>
      <c r="O115" t="s">
        <v>35</v>
      </c>
      <c r="P115" s="2">
        <v>0.28054305534282598</v>
      </c>
      <c r="U115" t="s">
        <v>768</v>
      </c>
      <c r="V115" t="s">
        <v>53</v>
      </c>
      <c r="W115" t="s">
        <v>620</v>
      </c>
      <c r="X115" t="s">
        <v>1630</v>
      </c>
      <c r="Y115" t="s">
        <v>622</v>
      </c>
    </row>
    <row r="116" spans="1:25" x14ac:dyDescent="0.2">
      <c r="A116">
        <v>14493</v>
      </c>
      <c r="B116">
        <v>1</v>
      </c>
      <c r="C116" t="s">
        <v>1828</v>
      </c>
      <c r="D116" s="36">
        <v>100</v>
      </c>
      <c r="E116" t="s">
        <v>5</v>
      </c>
      <c r="F116" s="2">
        <v>0.83695652173913004</v>
      </c>
      <c r="G116" t="s">
        <v>9</v>
      </c>
      <c r="H116" s="2">
        <v>0.53336107701096203</v>
      </c>
      <c r="I116" t="s">
        <v>15</v>
      </c>
      <c r="J116" s="2">
        <v>0.46857878804389003</v>
      </c>
      <c r="K116" t="s">
        <v>21</v>
      </c>
      <c r="L116" s="2">
        <v>0.398930703164112</v>
      </c>
      <c r="M116" t="s">
        <v>29</v>
      </c>
      <c r="N116" s="2">
        <v>0.28126769302398602</v>
      </c>
      <c r="O116" t="s">
        <v>35</v>
      </c>
      <c r="P116" s="2">
        <v>0.28054305534282598</v>
      </c>
      <c r="R116" t="s">
        <v>742</v>
      </c>
      <c r="S116" t="s">
        <v>743</v>
      </c>
      <c r="T116" t="s">
        <v>744</v>
      </c>
      <c r="U116" t="s">
        <v>745</v>
      </c>
      <c r="V116" t="s">
        <v>53</v>
      </c>
      <c r="W116" t="s">
        <v>1190</v>
      </c>
      <c r="X116" t="s">
        <v>1620</v>
      </c>
      <c r="Y116" t="s">
        <v>1192</v>
      </c>
    </row>
    <row r="117" spans="1:25" x14ac:dyDescent="0.2">
      <c r="A117">
        <v>14497</v>
      </c>
      <c r="B117">
        <v>2</v>
      </c>
      <c r="C117" t="s">
        <v>1828</v>
      </c>
      <c r="D117" s="1">
        <v>100</v>
      </c>
      <c r="E117" t="s">
        <v>5</v>
      </c>
      <c r="F117" s="2">
        <v>0.83695652173913004</v>
      </c>
      <c r="G117" t="s">
        <v>9</v>
      </c>
      <c r="H117" s="2">
        <v>0.53336107701096203</v>
      </c>
      <c r="I117" t="s">
        <v>15</v>
      </c>
      <c r="J117" s="2">
        <v>0.46857878804389003</v>
      </c>
      <c r="K117" t="s">
        <v>21</v>
      </c>
      <c r="L117" s="2">
        <v>0.398930703164112</v>
      </c>
      <c r="M117" t="s">
        <v>29</v>
      </c>
      <c r="N117" s="2">
        <v>0.28126769302398602</v>
      </c>
      <c r="O117" t="s">
        <v>35</v>
      </c>
      <c r="P117" s="2">
        <v>0.28054305534282598</v>
      </c>
      <c r="U117" t="s">
        <v>737</v>
      </c>
      <c r="V117" t="s">
        <v>53</v>
      </c>
    </row>
    <row r="118" spans="1:25" x14ac:dyDescent="0.2">
      <c r="A118">
        <v>14500</v>
      </c>
      <c r="B118">
        <v>2</v>
      </c>
      <c r="C118" t="s">
        <v>1828</v>
      </c>
      <c r="D118" s="36">
        <v>100</v>
      </c>
      <c r="E118" t="s">
        <v>5</v>
      </c>
      <c r="F118" s="2">
        <v>0.83695652173913004</v>
      </c>
      <c r="G118" t="s">
        <v>9</v>
      </c>
      <c r="H118" s="2">
        <v>0.53336107701096203</v>
      </c>
      <c r="I118" t="s">
        <v>15</v>
      </c>
      <c r="J118" s="2">
        <v>0.46857878804389003</v>
      </c>
      <c r="K118" t="s">
        <v>21</v>
      </c>
      <c r="L118" s="2">
        <v>0.398930703164112</v>
      </c>
      <c r="M118" t="s">
        <v>29</v>
      </c>
      <c r="N118" s="2">
        <v>0.28126769302398602</v>
      </c>
      <c r="O118" t="s">
        <v>35</v>
      </c>
      <c r="P118" s="2">
        <v>0.28054305534282598</v>
      </c>
      <c r="R118" t="s">
        <v>1110</v>
      </c>
      <c r="S118" t="s">
        <v>1111</v>
      </c>
      <c r="T118" t="s">
        <v>1112</v>
      </c>
      <c r="U118" t="s">
        <v>1113</v>
      </c>
      <c r="V118" t="s">
        <v>53</v>
      </c>
      <c r="W118" t="s">
        <v>1798</v>
      </c>
      <c r="X118" t="s">
        <v>1799</v>
      </c>
      <c r="Y118" t="s">
        <v>1800</v>
      </c>
    </row>
    <row r="119" spans="1:25" x14ac:dyDescent="0.2">
      <c r="A119">
        <v>14501</v>
      </c>
      <c r="B119">
        <v>3</v>
      </c>
      <c r="C119" t="s">
        <v>1828</v>
      </c>
      <c r="D119" s="1">
        <v>100</v>
      </c>
      <c r="E119" t="s">
        <v>5</v>
      </c>
      <c r="F119" s="2">
        <v>0.83695652173913004</v>
      </c>
      <c r="G119" t="s">
        <v>9</v>
      </c>
      <c r="H119" s="2">
        <v>0.53336107701096203</v>
      </c>
      <c r="I119" t="s">
        <v>15</v>
      </c>
      <c r="J119" s="2">
        <v>0.46857878804389003</v>
      </c>
      <c r="K119" t="s">
        <v>21</v>
      </c>
      <c r="L119" s="2">
        <v>0.398930703164112</v>
      </c>
      <c r="M119" t="s">
        <v>29</v>
      </c>
      <c r="N119" s="2">
        <v>0.28126769302398602</v>
      </c>
      <c r="O119" t="s">
        <v>35</v>
      </c>
      <c r="P119" s="2">
        <v>0.28054305534282598</v>
      </c>
      <c r="R119" t="s">
        <v>733</v>
      </c>
      <c r="S119" t="s">
        <v>734</v>
      </c>
      <c r="T119" t="s">
        <v>735</v>
      </c>
      <c r="U119" t="s">
        <v>736</v>
      </c>
      <c r="V119" t="s">
        <v>53</v>
      </c>
      <c r="W119" t="s">
        <v>1059</v>
      </c>
      <c r="X119" t="s">
        <v>1618</v>
      </c>
      <c r="Y119" t="s">
        <v>1061</v>
      </c>
    </row>
    <row r="120" spans="1:25" x14ac:dyDescent="0.2">
      <c r="A120">
        <v>14514</v>
      </c>
      <c r="B120">
        <v>5</v>
      </c>
      <c r="C120" t="s">
        <v>1828</v>
      </c>
      <c r="D120" s="36">
        <v>100</v>
      </c>
      <c r="E120" t="s">
        <v>5</v>
      </c>
      <c r="F120" s="2">
        <v>0.83695652173913004</v>
      </c>
      <c r="G120" t="s">
        <v>9</v>
      </c>
      <c r="H120" s="2">
        <v>0.53336107701096203</v>
      </c>
      <c r="I120" t="s">
        <v>15</v>
      </c>
      <c r="J120" s="2">
        <v>0.46857878804389003</v>
      </c>
      <c r="K120" t="s">
        <v>21</v>
      </c>
      <c r="L120" s="2">
        <v>0.398930703164112</v>
      </c>
      <c r="M120" t="s">
        <v>29</v>
      </c>
      <c r="N120" s="2">
        <v>0.28126769302398602</v>
      </c>
      <c r="O120" t="s">
        <v>35</v>
      </c>
      <c r="P120" s="2">
        <v>0.28054305534282598</v>
      </c>
      <c r="R120" t="s">
        <v>1009</v>
      </c>
      <c r="S120" t="s">
        <v>1010</v>
      </c>
      <c r="T120" t="s">
        <v>1011</v>
      </c>
      <c r="U120" t="s">
        <v>1012</v>
      </c>
      <c r="V120" t="s">
        <v>53</v>
      </c>
      <c r="W120" t="s">
        <v>1500</v>
      </c>
      <c r="X120" t="s">
        <v>1762</v>
      </c>
      <c r="Y120" t="s">
        <v>1502</v>
      </c>
    </row>
    <row r="121" spans="1:25" x14ac:dyDescent="0.2">
      <c r="A121">
        <v>14542</v>
      </c>
      <c r="B121">
        <v>4</v>
      </c>
      <c r="C121" t="s">
        <v>1828</v>
      </c>
      <c r="D121" s="1">
        <v>100</v>
      </c>
      <c r="E121" t="s">
        <v>5</v>
      </c>
      <c r="F121" s="2">
        <v>0.83695652173913004</v>
      </c>
      <c r="G121" t="s">
        <v>9</v>
      </c>
      <c r="H121" s="2">
        <v>0.53336107701096203</v>
      </c>
      <c r="I121" t="s">
        <v>15</v>
      </c>
      <c r="J121" s="2">
        <v>0.46857878804389003</v>
      </c>
      <c r="K121" t="s">
        <v>21</v>
      </c>
      <c r="L121" s="2">
        <v>0.398930703164112</v>
      </c>
      <c r="M121" t="s">
        <v>29</v>
      </c>
      <c r="N121" s="2">
        <v>0.28126769302398602</v>
      </c>
      <c r="O121" t="s">
        <v>35</v>
      </c>
      <c r="P121" s="2">
        <v>0.28054305534282598</v>
      </c>
      <c r="R121" t="s">
        <v>718</v>
      </c>
      <c r="S121" t="s">
        <v>719</v>
      </c>
      <c r="T121" t="s">
        <v>720</v>
      </c>
      <c r="U121" t="s">
        <v>721</v>
      </c>
      <c r="V121" t="s">
        <v>53</v>
      </c>
      <c r="W121" t="s">
        <v>840</v>
      </c>
      <c r="X121" t="s">
        <v>1613</v>
      </c>
      <c r="Y121" t="s">
        <v>842</v>
      </c>
    </row>
    <row r="122" spans="1:25" x14ac:dyDescent="0.2">
      <c r="A122">
        <v>14549</v>
      </c>
      <c r="B122">
        <v>2</v>
      </c>
      <c r="C122" t="s">
        <v>1828</v>
      </c>
      <c r="D122" s="36">
        <v>100</v>
      </c>
      <c r="E122" t="s">
        <v>5</v>
      </c>
      <c r="F122" s="2">
        <v>0.83695652173913004</v>
      </c>
      <c r="G122" t="s">
        <v>9</v>
      </c>
      <c r="H122" s="2">
        <v>0.53336107701096203</v>
      </c>
      <c r="I122" t="s">
        <v>15</v>
      </c>
      <c r="J122" s="2">
        <v>0.46857878804389003</v>
      </c>
      <c r="K122" t="s">
        <v>21</v>
      </c>
      <c r="L122" s="2">
        <v>0.398930703164112</v>
      </c>
      <c r="M122" t="s">
        <v>29</v>
      </c>
      <c r="N122" s="2">
        <v>0.28126769302398602</v>
      </c>
      <c r="O122" t="s">
        <v>35</v>
      </c>
      <c r="P122" s="2">
        <v>0.28054305534282598</v>
      </c>
      <c r="U122" t="s">
        <v>717</v>
      </c>
      <c r="V122" t="s">
        <v>53</v>
      </c>
    </row>
    <row r="123" spans="1:25" x14ac:dyDescent="0.2">
      <c r="A123">
        <v>14568</v>
      </c>
      <c r="B123">
        <v>2</v>
      </c>
      <c r="C123" t="s">
        <v>1828</v>
      </c>
      <c r="D123" s="1">
        <v>100</v>
      </c>
      <c r="E123" t="s">
        <v>5</v>
      </c>
      <c r="F123" s="2">
        <v>0.83695652173913004</v>
      </c>
      <c r="G123" t="s">
        <v>9</v>
      </c>
      <c r="H123" s="2">
        <v>0.53336107701096203</v>
      </c>
      <c r="I123" t="s">
        <v>15</v>
      </c>
      <c r="J123" s="2">
        <v>0.46857878804389003</v>
      </c>
      <c r="K123" t="s">
        <v>21</v>
      </c>
      <c r="L123" s="2">
        <v>0.398930703164112</v>
      </c>
      <c r="M123" t="s">
        <v>29</v>
      </c>
      <c r="N123" s="2">
        <v>0.28126769302398602</v>
      </c>
      <c r="O123" t="s">
        <v>35</v>
      </c>
      <c r="P123" s="2">
        <v>0.28054305534282598</v>
      </c>
      <c r="U123" t="s">
        <v>702</v>
      </c>
      <c r="V123" t="s">
        <v>53</v>
      </c>
    </row>
    <row r="124" spans="1:25" x14ac:dyDescent="0.2">
      <c r="A124">
        <v>14579</v>
      </c>
      <c r="B124">
        <v>4</v>
      </c>
      <c r="C124" t="s">
        <v>1828</v>
      </c>
      <c r="D124" s="36">
        <v>100</v>
      </c>
      <c r="E124" t="s">
        <v>5</v>
      </c>
      <c r="F124" s="2">
        <v>0.83695652173913004</v>
      </c>
      <c r="G124" t="s">
        <v>9</v>
      </c>
      <c r="H124" s="2">
        <v>0.53336107701096203</v>
      </c>
      <c r="I124" t="s">
        <v>15</v>
      </c>
      <c r="J124" s="2">
        <v>0.46857878804389003</v>
      </c>
      <c r="K124" t="s">
        <v>21</v>
      </c>
      <c r="L124" s="2">
        <v>0.398930703164112</v>
      </c>
      <c r="M124" t="s">
        <v>29</v>
      </c>
      <c r="N124" s="2">
        <v>0.28126769302398602</v>
      </c>
      <c r="O124" t="s">
        <v>35</v>
      </c>
      <c r="P124" s="2">
        <v>0.28054305534282598</v>
      </c>
      <c r="U124" t="s">
        <v>673</v>
      </c>
      <c r="V124" t="s">
        <v>53</v>
      </c>
    </row>
    <row r="125" spans="1:25" x14ac:dyDescent="0.2">
      <c r="A125">
        <v>14606</v>
      </c>
      <c r="B125">
        <v>2</v>
      </c>
      <c r="C125" t="s">
        <v>1828</v>
      </c>
      <c r="D125" s="1">
        <v>100</v>
      </c>
      <c r="E125" t="s">
        <v>5</v>
      </c>
      <c r="F125" s="2">
        <v>0.83695652173913004</v>
      </c>
      <c r="G125" t="s">
        <v>9</v>
      </c>
      <c r="H125" s="2">
        <v>0.53336107701096203</v>
      </c>
      <c r="I125" t="s">
        <v>15</v>
      </c>
      <c r="J125" s="2">
        <v>0.46857878804389003</v>
      </c>
      <c r="K125" t="s">
        <v>21</v>
      </c>
      <c r="L125" s="2">
        <v>0.398930703164112</v>
      </c>
      <c r="M125" t="s">
        <v>29</v>
      </c>
      <c r="N125" s="2">
        <v>0.28126769302398602</v>
      </c>
      <c r="O125" t="s">
        <v>35</v>
      </c>
      <c r="P125" s="2">
        <v>0.28054305534282598</v>
      </c>
      <c r="R125" t="s">
        <v>631</v>
      </c>
      <c r="S125" t="s">
        <v>632</v>
      </c>
      <c r="T125" t="s">
        <v>633</v>
      </c>
      <c r="U125" t="s">
        <v>634</v>
      </c>
      <c r="V125" t="s">
        <v>53</v>
      </c>
      <c r="W125" t="s">
        <v>1559</v>
      </c>
      <c r="X125" t="s">
        <v>1560</v>
      </c>
      <c r="Y125" t="s">
        <v>1561</v>
      </c>
    </row>
    <row r="126" spans="1:25" x14ac:dyDescent="0.2">
      <c r="A126">
        <v>14622</v>
      </c>
      <c r="B126">
        <v>3</v>
      </c>
      <c r="C126" t="s">
        <v>1828</v>
      </c>
      <c r="D126" s="36">
        <v>100</v>
      </c>
      <c r="E126" t="s">
        <v>5</v>
      </c>
      <c r="F126" s="2">
        <v>0.83695652173913004</v>
      </c>
      <c r="G126" t="s">
        <v>9</v>
      </c>
      <c r="H126" s="2">
        <v>0.53336107701096203</v>
      </c>
      <c r="I126" t="s">
        <v>15</v>
      </c>
      <c r="J126" s="2">
        <v>0.46857878804389003</v>
      </c>
      <c r="K126" t="s">
        <v>21</v>
      </c>
      <c r="L126" s="2">
        <v>0.398930703164112</v>
      </c>
      <c r="M126" t="s">
        <v>29</v>
      </c>
      <c r="N126" s="2">
        <v>0.28126769302398602</v>
      </c>
      <c r="O126" t="s">
        <v>35</v>
      </c>
      <c r="P126" s="2">
        <v>0.28054305534282598</v>
      </c>
      <c r="R126" t="s">
        <v>57</v>
      </c>
      <c r="S126">
        <v>1</v>
      </c>
      <c r="T126" t="s">
        <v>58</v>
      </c>
      <c r="U126" t="s">
        <v>628</v>
      </c>
      <c r="V126" t="s">
        <v>53</v>
      </c>
      <c r="W126" t="s">
        <v>57</v>
      </c>
      <c r="X126">
        <v>1</v>
      </c>
      <c r="Y126" t="s">
        <v>58</v>
      </c>
    </row>
    <row r="127" spans="1:25" x14ac:dyDescent="0.2">
      <c r="A127">
        <v>14628</v>
      </c>
      <c r="B127">
        <v>2</v>
      </c>
      <c r="C127" t="s">
        <v>1828</v>
      </c>
      <c r="D127" s="1">
        <v>100</v>
      </c>
      <c r="E127" t="s">
        <v>5</v>
      </c>
      <c r="F127" s="2">
        <v>0.83695652173913004</v>
      </c>
      <c r="G127" t="s">
        <v>9</v>
      </c>
      <c r="H127" s="2">
        <v>0.53336107701096203</v>
      </c>
      <c r="I127" t="s">
        <v>15</v>
      </c>
      <c r="J127" s="2">
        <v>0.46857878804389003</v>
      </c>
      <c r="K127" t="s">
        <v>21</v>
      </c>
      <c r="L127" s="2">
        <v>0.398930703164112</v>
      </c>
      <c r="M127" t="s">
        <v>29</v>
      </c>
      <c r="N127" s="2">
        <v>0.28126769302398602</v>
      </c>
      <c r="O127" t="s">
        <v>35</v>
      </c>
      <c r="P127" s="2">
        <v>0.28054305534282598</v>
      </c>
      <c r="R127" t="s">
        <v>620</v>
      </c>
      <c r="S127" t="s">
        <v>621</v>
      </c>
      <c r="T127" t="s">
        <v>622</v>
      </c>
      <c r="U127" t="s">
        <v>623</v>
      </c>
      <c r="V127" t="s">
        <v>53</v>
      </c>
      <c r="W127" t="s">
        <v>1551</v>
      </c>
      <c r="X127" t="s">
        <v>1552</v>
      </c>
      <c r="Y127" t="s">
        <v>1553</v>
      </c>
    </row>
    <row r="128" spans="1:25" x14ac:dyDescent="0.2">
      <c r="A128">
        <v>14655</v>
      </c>
      <c r="B128">
        <v>2</v>
      </c>
      <c r="C128" t="s">
        <v>1828</v>
      </c>
      <c r="D128" s="36">
        <v>100</v>
      </c>
      <c r="E128" t="s">
        <v>5</v>
      </c>
      <c r="F128" s="2">
        <v>0.83695652173913004</v>
      </c>
      <c r="G128" t="s">
        <v>9</v>
      </c>
      <c r="H128" s="2">
        <v>0.53336107701096203</v>
      </c>
      <c r="I128" t="s">
        <v>15</v>
      </c>
      <c r="J128" s="2">
        <v>0.46857878804389003</v>
      </c>
      <c r="K128" t="s">
        <v>21</v>
      </c>
      <c r="L128" s="2">
        <v>0.398930703164112</v>
      </c>
      <c r="M128" t="s">
        <v>29</v>
      </c>
      <c r="N128" s="2">
        <v>0.28126769302398602</v>
      </c>
      <c r="O128" t="s">
        <v>35</v>
      </c>
      <c r="P128" s="2">
        <v>0.28054305534282598</v>
      </c>
      <c r="R128" t="s">
        <v>277</v>
      </c>
      <c r="S128" t="s">
        <v>278</v>
      </c>
      <c r="T128" t="s">
        <v>279</v>
      </c>
      <c r="U128" t="s">
        <v>280</v>
      </c>
      <c r="V128" t="s">
        <v>53</v>
      </c>
      <c r="W128" t="s">
        <v>1298</v>
      </c>
      <c r="X128" t="s">
        <v>1299</v>
      </c>
      <c r="Y128" t="s">
        <v>1300</v>
      </c>
    </row>
    <row r="129" spans="1:27" x14ac:dyDescent="0.2">
      <c r="A129">
        <v>18910</v>
      </c>
      <c r="B129">
        <v>34</v>
      </c>
      <c r="C129" t="s">
        <v>1828</v>
      </c>
      <c r="D129" s="1">
        <v>8</v>
      </c>
      <c r="E129" t="s">
        <v>5</v>
      </c>
      <c r="F129" s="2">
        <v>0.90697674418604601</v>
      </c>
      <c r="G129" t="s">
        <v>9</v>
      </c>
      <c r="H129" s="2">
        <v>0.37937749317033498</v>
      </c>
      <c r="I129" t="s">
        <v>15</v>
      </c>
      <c r="J129" s="2">
        <v>0.44292926585751002</v>
      </c>
      <c r="K129" t="s">
        <v>22</v>
      </c>
      <c r="L129" s="2">
        <v>0.26778587541893301</v>
      </c>
      <c r="M129" t="s">
        <v>30</v>
      </c>
      <c r="N129" s="2">
        <v>0.26705913123288699</v>
      </c>
      <c r="O129" t="s">
        <v>36</v>
      </c>
      <c r="P129" s="2">
        <v>0.21679210992162001</v>
      </c>
      <c r="R129" t="s">
        <v>464</v>
      </c>
      <c r="S129" t="s">
        <v>465</v>
      </c>
      <c r="T129" t="s">
        <v>466</v>
      </c>
      <c r="U129" t="s">
        <v>467</v>
      </c>
      <c r="V129" t="s">
        <v>64</v>
      </c>
      <c r="W129" t="s">
        <v>464</v>
      </c>
      <c r="X129" t="s">
        <v>1438</v>
      </c>
      <c r="Y129" t="s">
        <v>466</v>
      </c>
      <c r="Z129" t="s">
        <v>1155</v>
      </c>
      <c r="AA129" t="s">
        <v>1156</v>
      </c>
    </row>
    <row r="130" spans="1:27" x14ac:dyDescent="0.2">
      <c r="A130">
        <v>18915</v>
      </c>
      <c r="B130">
        <v>39</v>
      </c>
      <c r="C130" t="s">
        <v>1828</v>
      </c>
      <c r="D130" s="36">
        <v>8</v>
      </c>
      <c r="E130" t="s">
        <v>5</v>
      </c>
      <c r="F130" s="2">
        <v>0.90697674418604601</v>
      </c>
      <c r="G130" t="s">
        <v>9</v>
      </c>
      <c r="H130" s="2">
        <v>0.37937749317033498</v>
      </c>
      <c r="I130" t="s">
        <v>15</v>
      </c>
      <c r="J130" s="2">
        <v>0.44292926585751002</v>
      </c>
      <c r="K130" t="s">
        <v>22</v>
      </c>
      <c r="L130" s="2">
        <v>0.26778587541893301</v>
      </c>
      <c r="M130" t="s">
        <v>30</v>
      </c>
      <c r="N130" s="2">
        <v>0.26705913123288699</v>
      </c>
      <c r="O130" t="s">
        <v>36</v>
      </c>
      <c r="P130" s="2">
        <v>0.21679210992162001</v>
      </c>
      <c r="R130" t="s">
        <v>455</v>
      </c>
      <c r="S130" t="s">
        <v>456</v>
      </c>
      <c r="T130" t="s">
        <v>457</v>
      </c>
      <c r="U130" t="s">
        <v>458</v>
      </c>
      <c r="V130" t="s">
        <v>64</v>
      </c>
      <c r="W130" t="s">
        <v>1430</v>
      </c>
      <c r="X130" t="s">
        <v>1431</v>
      </c>
      <c r="Y130" t="s">
        <v>1432</v>
      </c>
      <c r="Z130" t="s">
        <v>1155</v>
      </c>
      <c r="AA130" t="s">
        <v>1156</v>
      </c>
    </row>
    <row r="131" spans="1:27" x14ac:dyDescent="0.2">
      <c r="A131">
        <v>18916</v>
      </c>
      <c r="B131">
        <v>21</v>
      </c>
      <c r="C131" t="s">
        <v>1828</v>
      </c>
      <c r="D131" s="1">
        <v>8</v>
      </c>
      <c r="E131" t="s">
        <v>5</v>
      </c>
      <c r="F131" s="2">
        <v>0.90697674418604601</v>
      </c>
      <c r="G131" t="s">
        <v>9</v>
      </c>
      <c r="H131" s="2">
        <v>0.37937749317033498</v>
      </c>
      <c r="I131" t="s">
        <v>15</v>
      </c>
      <c r="J131" s="2">
        <v>0.44292926585751002</v>
      </c>
      <c r="K131" t="s">
        <v>22</v>
      </c>
      <c r="L131" s="2">
        <v>0.26778587541893301</v>
      </c>
      <c r="M131" t="s">
        <v>30</v>
      </c>
      <c r="N131" s="2">
        <v>0.26705913123288699</v>
      </c>
      <c r="O131" t="s">
        <v>36</v>
      </c>
      <c r="P131" s="2">
        <v>0.21679210992162001</v>
      </c>
      <c r="R131" t="s">
        <v>451</v>
      </c>
      <c r="S131" t="s">
        <v>452</v>
      </c>
      <c r="T131" t="s">
        <v>453</v>
      </c>
      <c r="U131" t="s">
        <v>454</v>
      </c>
      <c r="V131" t="s">
        <v>64</v>
      </c>
      <c r="W131" t="s">
        <v>1427</v>
      </c>
      <c r="X131" t="s">
        <v>1428</v>
      </c>
      <c r="Y131" t="s">
        <v>1429</v>
      </c>
      <c r="Z131" t="s">
        <v>1155</v>
      </c>
      <c r="AA131" t="s">
        <v>1156</v>
      </c>
    </row>
    <row r="132" spans="1:27" x14ac:dyDescent="0.2">
      <c r="A132">
        <v>18917</v>
      </c>
      <c r="B132">
        <v>61</v>
      </c>
      <c r="C132" t="s">
        <v>1828</v>
      </c>
      <c r="D132" s="36">
        <v>8</v>
      </c>
      <c r="E132" t="s">
        <v>5</v>
      </c>
      <c r="F132" s="2">
        <v>0.90697674418604601</v>
      </c>
      <c r="G132" t="s">
        <v>9</v>
      </c>
      <c r="H132" s="2">
        <v>0.37937749317033498</v>
      </c>
      <c r="I132" t="s">
        <v>15</v>
      </c>
      <c r="J132" s="2">
        <v>0.44292926585751002</v>
      </c>
      <c r="K132" t="s">
        <v>22</v>
      </c>
      <c r="L132" s="2">
        <v>0.26778587541893301</v>
      </c>
      <c r="M132" t="s">
        <v>30</v>
      </c>
      <c r="N132" s="2">
        <v>0.26705913123288699</v>
      </c>
      <c r="O132" t="s">
        <v>36</v>
      </c>
      <c r="P132" s="2">
        <v>0.21679210992162001</v>
      </c>
      <c r="R132" t="s">
        <v>447</v>
      </c>
      <c r="S132" t="s">
        <v>448</v>
      </c>
      <c r="T132" t="s">
        <v>449</v>
      </c>
      <c r="U132" t="s">
        <v>450</v>
      </c>
      <c r="V132" t="s">
        <v>64</v>
      </c>
      <c r="W132" t="s">
        <v>1424</v>
      </c>
      <c r="X132" t="s">
        <v>1425</v>
      </c>
      <c r="Y132" t="s">
        <v>1426</v>
      </c>
      <c r="Z132" t="s">
        <v>1155</v>
      </c>
      <c r="AA132" t="s">
        <v>1156</v>
      </c>
    </row>
    <row r="133" spans="1:27" x14ac:dyDescent="0.2">
      <c r="A133">
        <v>18919</v>
      </c>
      <c r="B133">
        <v>4</v>
      </c>
      <c r="C133" t="s">
        <v>1828</v>
      </c>
      <c r="D133" s="1">
        <v>8</v>
      </c>
      <c r="E133" t="s">
        <v>5</v>
      </c>
      <c r="F133" s="2">
        <v>0.90697674418604601</v>
      </c>
      <c r="G133" t="s">
        <v>9</v>
      </c>
      <c r="H133" s="2">
        <v>0.37937749317033498</v>
      </c>
      <c r="I133" t="s">
        <v>15</v>
      </c>
      <c r="J133" s="2">
        <v>0.44292926585751002</v>
      </c>
      <c r="K133" t="s">
        <v>22</v>
      </c>
      <c r="L133" s="2">
        <v>0.26778587541893301</v>
      </c>
      <c r="M133" t="s">
        <v>30</v>
      </c>
      <c r="N133" s="2">
        <v>0.26705913123288699</v>
      </c>
      <c r="O133" t="s">
        <v>36</v>
      </c>
      <c r="P133" s="2">
        <v>0.21679210992162001</v>
      </c>
      <c r="R133" t="s">
        <v>443</v>
      </c>
      <c r="S133" t="s">
        <v>444</v>
      </c>
      <c r="T133" t="s">
        <v>445</v>
      </c>
      <c r="U133" t="s">
        <v>446</v>
      </c>
      <c r="V133" t="s">
        <v>64</v>
      </c>
      <c r="W133" t="s">
        <v>1421</v>
      </c>
      <c r="X133" t="s">
        <v>1422</v>
      </c>
      <c r="Y133" t="s">
        <v>1423</v>
      </c>
    </row>
    <row r="134" spans="1:27" x14ac:dyDescent="0.2">
      <c r="A134">
        <v>18921</v>
      </c>
      <c r="B134">
        <v>19</v>
      </c>
      <c r="C134" t="s">
        <v>1828</v>
      </c>
      <c r="D134" s="36">
        <v>8</v>
      </c>
      <c r="E134" t="s">
        <v>5</v>
      </c>
      <c r="F134" s="2">
        <v>0.90697674418604601</v>
      </c>
      <c r="G134" t="s">
        <v>9</v>
      </c>
      <c r="H134" s="2">
        <v>0.37937749317033498</v>
      </c>
      <c r="I134" t="s">
        <v>15</v>
      </c>
      <c r="J134" s="2">
        <v>0.44292926585751002</v>
      </c>
      <c r="K134" t="s">
        <v>22</v>
      </c>
      <c r="L134" s="2">
        <v>0.26778587541893301</v>
      </c>
      <c r="M134" t="s">
        <v>30</v>
      </c>
      <c r="N134" s="2">
        <v>0.26705913123288699</v>
      </c>
      <c r="O134" t="s">
        <v>36</v>
      </c>
      <c r="P134" s="2">
        <v>0.21679210992162001</v>
      </c>
      <c r="R134" t="s">
        <v>597</v>
      </c>
      <c r="S134" t="s">
        <v>598</v>
      </c>
      <c r="T134" t="s">
        <v>599</v>
      </c>
      <c r="U134" t="s">
        <v>600</v>
      </c>
      <c r="V134" t="s">
        <v>64</v>
      </c>
      <c r="W134" t="s">
        <v>1532</v>
      </c>
      <c r="X134" t="s">
        <v>1533</v>
      </c>
      <c r="Y134" t="s">
        <v>1534</v>
      </c>
      <c r="Z134" t="s">
        <v>1155</v>
      </c>
      <c r="AA134" t="s">
        <v>1156</v>
      </c>
    </row>
    <row r="135" spans="1:27" x14ac:dyDescent="0.2">
      <c r="A135">
        <v>18924</v>
      </c>
      <c r="B135">
        <v>13</v>
      </c>
      <c r="C135" t="s">
        <v>1828</v>
      </c>
      <c r="D135" s="1">
        <v>8</v>
      </c>
      <c r="E135" t="s">
        <v>5</v>
      </c>
      <c r="F135" s="2">
        <v>0.90697674418604601</v>
      </c>
      <c r="G135" t="s">
        <v>9</v>
      </c>
      <c r="H135" s="2">
        <v>0.37937749317033498</v>
      </c>
      <c r="I135" t="s">
        <v>15</v>
      </c>
      <c r="J135" s="2">
        <v>0.44292926585751002</v>
      </c>
      <c r="K135" t="s">
        <v>22</v>
      </c>
      <c r="L135" s="2">
        <v>0.26778587541893301</v>
      </c>
      <c r="M135" t="s">
        <v>30</v>
      </c>
      <c r="N135" s="2">
        <v>0.26705913123288699</v>
      </c>
      <c r="O135" t="s">
        <v>36</v>
      </c>
      <c r="P135" s="2">
        <v>0.21679210992162001</v>
      </c>
      <c r="R135" t="s">
        <v>426</v>
      </c>
      <c r="S135" t="s">
        <v>427</v>
      </c>
      <c r="T135" t="s">
        <v>428</v>
      </c>
      <c r="U135" t="s">
        <v>429</v>
      </c>
      <c r="V135" t="s">
        <v>64</v>
      </c>
      <c r="W135" t="s">
        <v>1409</v>
      </c>
      <c r="X135" t="s">
        <v>1410</v>
      </c>
      <c r="Y135" t="s">
        <v>1411</v>
      </c>
      <c r="Z135" t="s">
        <v>1155</v>
      </c>
      <c r="AA135" t="s">
        <v>1156</v>
      </c>
    </row>
    <row r="136" spans="1:27" x14ac:dyDescent="0.2">
      <c r="A136">
        <v>18932</v>
      </c>
      <c r="B136">
        <v>63</v>
      </c>
      <c r="C136" t="s">
        <v>1828</v>
      </c>
      <c r="D136" s="36">
        <v>8</v>
      </c>
      <c r="E136" t="s">
        <v>5</v>
      </c>
      <c r="F136" s="2">
        <v>0.90697674418604601</v>
      </c>
      <c r="G136" t="s">
        <v>9</v>
      </c>
      <c r="H136" s="2">
        <v>0.37937749317033498</v>
      </c>
      <c r="I136" t="s">
        <v>15</v>
      </c>
      <c r="J136" s="2">
        <v>0.44292926585751002</v>
      </c>
      <c r="K136" t="s">
        <v>22</v>
      </c>
      <c r="L136" s="2">
        <v>0.26778587541893301</v>
      </c>
      <c r="M136" t="s">
        <v>30</v>
      </c>
      <c r="N136" s="2">
        <v>0.26705913123288699</v>
      </c>
      <c r="O136" t="s">
        <v>36</v>
      </c>
      <c r="P136" s="2">
        <v>0.21679210992162001</v>
      </c>
      <c r="R136" t="s">
        <v>1051</v>
      </c>
      <c r="S136" t="s">
        <v>1084</v>
      </c>
      <c r="T136" t="s">
        <v>1053</v>
      </c>
      <c r="U136" t="s">
        <v>1085</v>
      </c>
      <c r="V136" t="s">
        <v>64</v>
      </c>
      <c r="W136" t="s">
        <v>1051</v>
      </c>
      <c r="X136" t="s">
        <v>1791</v>
      </c>
      <c r="Y136" t="s">
        <v>1053</v>
      </c>
      <c r="Z136" t="s">
        <v>1155</v>
      </c>
      <c r="AA136" t="s">
        <v>1156</v>
      </c>
    </row>
    <row r="137" spans="1:27" x14ac:dyDescent="0.2">
      <c r="A137">
        <v>18966</v>
      </c>
      <c r="B137">
        <v>32</v>
      </c>
      <c r="C137" t="s">
        <v>1828</v>
      </c>
      <c r="D137" s="1">
        <v>8</v>
      </c>
      <c r="E137" t="s">
        <v>5</v>
      </c>
      <c r="F137" s="2">
        <v>0.90697674418604601</v>
      </c>
      <c r="G137" t="s">
        <v>9</v>
      </c>
      <c r="H137" s="2">
        <v>0.37937749317033498</v>
      </c>
      <c r="I137" t="s">
        <v>15</v>
      </c>
      <c r="J137" s="2">
        <v>0.44292926585751002</v>
      </c>
      <c r="K137" t="s">
        <v>22</v>
      </c>
      <c r="L137" s="2">
        <v>0.26778587541893301</v>
      </c>
      <c r="M137" t="s">
        <v>30</v>
      </c>
      <c r="N137" s="2">
        <v>0.26705913123288699</v>
      </c>
      <c r="O137" t="s">
        <v>36</v>
      </c>
      <c r="P137" s="2">
        <v>0.21679210992162001</v>
      </c>
      <c r="R137" t="s">
        <v>399</v>
      </c>
      <c r="S137" t="s">
        <v>400</v>
      </c>
      <c r="T137" t="s">
        <v>401</v>
      </c>
      <c r="U137" t="s">
        <v>402</v>
      </c>
      <c r="V137" t="s">
        <v>64</v>
      </c>
      <c r="W137" t="s">
        <v>1392</v>
      </c>
      <c r="X137" t="s">
        <v>1393</v>
      </c>
      <c r="Y137" t="s">
        <v>1394</v>
      </c>
      <c r="Z137" t="s">
        <v>1155</v>
      </c>
      <c r="AA137" t="s">
        <v>1156</v>
      </c>
    </row>
    <row r="138" spans="1:27" x14ac:dyDescent="0.2">
      <c r="A138">
        <v>18967</v>
      </c>
      <c r="B138">
        <v>1</v>
      </c>
      <c r="C138" t="s">
        <v>1828</v>
      </c>
      <c r="D138" s="36">
        <v>8</v>
      </c>
      <c r="E138" t="s">
        <v>5</v>
      </c>
      <c r="F138" s="2">
        <v>0.90697674418604601</v>
      </c>
      <c r="G138" t="s">
        <v>9</v>
      </c>
      <c r="H138" s="2">
        <v>0.37937749317033498</v>
      </c>
      <c r="I138" t="s">
        <v>15</v>
      </c>
      <c r="J138" s="2">
        <v>0.44292926585751002</v>
      </c>
      <c r="K138" t="s">
        <v>22</v>
      </c>
      <c r="L138" s="2">
        <v>0.26778587541893301</v>
      </c>
      <c r="M138" t="s">
        <v>30</v>
      </c>
      <c r="N138" s="2">
        <v>0.26705913123288699</v>
      </c>
      <c r="O138" t="s">
        <v>36</v>
      </c>
      <c r="P138" s="2">
        <v>0.21679210992162001</v>
      </c>
      <c r="R138" t="s">
        <v>395</v>
      </c>
      <c r="S138" t="s">
        <v>396</v>
      </c>
      <c r="T138" t="s">
        <v>397</v>
      </c>
      <c r="U138" t="s">
        <v>398</v>
      </c>
      <c r="V138" t="s">
        <v>64</v>
      </c>
      <c r="W138" t="s">
        <v>1389</v>
      </c>
      <c r="X138" t="s">
        <v>1390</v>
      </c>
      <c r="Y138" t="s">
        <v>1391</v>
      </c>
    </row>
    <row r="139" spans="1:27" x14ac:dyDescent="0.2">
      <c r="A139">
        <v>18968</v>
      </c>
      <c r="B139">
        <v>11</v>
      </c>
      <c r="C139" t="s">
        <v>1828</v>
      </c>
      <c r="D139" s="1">
        <v>8</v>
      </c>
      <c r="E139" t="s">
        <v>5</v>
      </c>
      <c r="F139" s="2">
        <v>0.90697674418604601</v>
      </c>
      <c r="G139" t="s">
        <v>9</v>
      </c>
      <c r="H139" s="2">
        <v>0.37937749317033498</v>
      </c>
      <c r="I139" t="s">
        <v>15</v>
      </c>
      <c r="J139" s="2">
        <v>0.44292926585751002</v>
      </c>
      <c r="K139" t="s">
        <v>22</v>
      </c>
      <c r="L139" s="2">
        <v>0.26778587541893301</v>
      </c>
      <c r="M139" t="s">
        <v>30</v>
      </c>
      <c r="N139" s="2">
        <v>0.26705913123288699</v>
      </c>
      <c r="O139" t="s">
        <v>36</v>
      </c>
      <c r="P139" s="2">
        <v>0.21679210992162001</v>
      </c>
      <c r="R139" t="s">
        <v>387</v>
      </c>
      <c r="S139" t="s">
        <v>388</v>
      </c>
      <c r="T139" t="s">
        <v>389</v>
      </c>
      <c r="U139" t="s">
        <v>390</v>
      </c>
      <c r="V139" t="s">
        <v>64</v>
      </c>
      <c r="W139" t="s">
        <v>1383</v>
      </c>
      <c r="X139" t="s">
        <v>1384</v>
      </c>
      <c r="Y139" t="s">
        <v>1385</v>
      </c>
      <c r="Z139" t="s">
        <v>1155</v>
      </c>
      <c r="AA139" t="s">
        <v>1156</v>
      </c>
    </row>
    <row r="140" spans="1:27" x14ac:dyDescent="0.2">
      <c r="A140">
        <v>18969</v>
      </c>
      <c r="B140">
        <v>20</v>
      </c>
      <c r="C140" t="s">
        <v>1828</v>
      </c>
      <c r="D140" s="36">
        <v>8</v>
      </c>
      <c r="E140" t="s">
        <v>5</v>
      </c>
      <c r="F140" s="2">
        <v>0.90697674418604601</v>
      </c>
      <c r="G140" t="s">
        <v>9</v>
      </c>
      <c r="H140" s="2">
        <v>0.37937749317033498</v>
      </c>
      <c r="I140" t="s">
        <v>15</v>
      </c>
      <c r="J140" s="2">
        <v>0.44292926585751002</v>
      </c>
      <c r="K140" t="s">
        <v>22</v>
      </c>
      <c r="L140" s="2">
        <v>0.26778587541893301</v>
      </c>
      <c r="M140" t="s">
        <v>30</v>
      </c>
      <c r="N140" s="2">
        <v>0.26705913123288699</v>
      </c>
      <c r="O140" t="s">
        <v>36</v>
      </c>
      <c r="P140" s="2">
        <v>0.21679210992162001</v>
      </c>
      <c r="R140" t="s">
        <v>383</v>
      </c>
      <c r="S140" t="s">
        <v>384</v>
      </c>
      <c r="T140" t="s">
        <v>385</v>
      </c>
      <c r="U140" t="s">
        <v>386</v>
      </c>
      <c r="V140" t="s">
        <v>64</v>
      </c>
      <c r="W140" t="s">
        <v>1380</v>
      </c>
      <c r="X140" t="s">
        <v>1381</v>
      </c>
      <c r="Y140" t="s">
        <v>1382</v>
      </c>
      <c r="Z140" t="s">
        <v>1155</v>
      </c>
      <c r="AA140" t="s">
        <v>1156</v>
      </c>
    </row>
    <row r="141" spans="1:27" x14ac:dyDescent="0.2">
      <c r="A141">
        <v>18970</v>
      </c>
      <c r="B141">
        <v>12</v>
      </c>
      <c r="C141" t="s">
        <v>1828</v>
      </c>
      <c r="D141" s="1">
        <v>8</v>
      </c>
      <c r="E141" t="s">
        <v>5</v>
      </c>
      <c r="F141" s="2">
        <v>0.90697674418604601</v>
      </c>
      <c r="G141" t="s">
        <v>9</v>
      </c>
      <c r="H141" s="2">
        <v>0.37937749317033498</v>
      </c>
      <c r="I141" t="s">
        <v>15</v>
      </c>
      <c r="J141" s="2">
        <v>0.44292926585751002</v>
      </c>
      <c r="K141" t="s">
        <v>22</v>
      </c>
      <c r="L141" s="2">
        <v>0.26778587541893301</v>
      </c>
      <c r="M141" t="s">
        <v>30</v>
      </c>
      <c r="N141" s="2">
        <v>0.26705913123288699</v>
      </c>
      <c r="O141" t="s">
        <v>36</v>
      </c>
      <c r="P141" s="2">
        <v>0.21679210992162001</v>
      </c>
      <c r="R141" t="s">
        <v>379</v>
      </c>
      <c r="S141" t="s">
        <v>380</v>
      </c>
      <c r="T141" t="s">
        <v>381</v>
      </c>
      <c r="U141" t="s">
        <v>382</v>
      </c>
      <c r="V141" t="s">
        <v>64</v>
      </c>
      <c r="W141" t="s">
        <v>1377</v>
      </c>
      <c r="X141" t="s">
        <v>1378</v>
      </c>
      <c r="Y141" t="s">
        <v>1379</v>
      </c>
      <c r="Z141" t="s">
        <v>1155</v>
      </c>
      <c r="AA141" t="s">
        <v>1156</v>
      </c>
    </row>
    <row r="142" spans="1:27" x14ac:dyDescent="0.2">
      <c r="A142">
        <v>18972</v>
      </c>
      <c r="B142">
        <v>24</v>
      </c>
      <c r="C142" t="s">
        <v>1828</v>
      </c>
      <c r="D142" s="36">
        <v>8</v>
      </c>
      <c r="E142" t="s">
        <v>5</v>
      </c>
      <c r="F142" s="2">
        <v>0.90697674418604601</v>
      </c>
      <c r="G142" t="s">
        <v>9</v>
      </c>
      <c r="H142" s="2">
        <v>0.37937749317033498</v>
      </c>
      <c r="I142" t="s">
        <v>15</v>
      </c>
      <c r="J142" s="2">
        <v>0.44292926585751002</v>
      </c>
      <c r="K142" t="s">
        <v>22</v>
      </c>
      <c r="L142" s="2">
        <v>0.26778587541893301</v>
      </c>
      <c r="M142" t="s">
        <v>30</v>
      </c>
      <c r="N142" s="2">
        <v>0.26705913123288699</v>
      </c>
      <c r="O142" t="s">
        <v>36</v>
      </c>
      <c r="P142" s="2">
        <v>0.21679210992162001</v>
      </c>
      <c r="R142" t="s">
        <v>371</v>
      </c>
      <c r="S142" t="s">
        <v>372</v>
      </c>
      <c r="T142" t="s">
        <v>373</v>
      </c>
      <c r="U142" t="s">
        <v>374</v>
      </c>
      <c r="V142" t="s">
        <v>64</v>
      </c>
      <c r="W142" t="s">
        <v>1371</v>
      </c>
      <c r="X142" t="s">
        <v>1372</v>
      </c>
      <c r="Y142" t="s">
        <v>1373</v>
      </c>
      <c r="Z142" t="s">
        <v>1155</v>
      </c>
      <c r="AA142" t="s">
        <v>1156</v>
      </c>
    </row>
    <row r="143" spans="1:27" x14ac:dyDescent="0.2">
      <c r="A143">
        <v>18974</v>
      </c>
      <c r="B143">
        <v>2</v>
      </c>
      <c r="C143" t="s">
        <v>1828</v>
      </c>
      <c r="D143" s="1">
        <v>8</v>
      </c>
      <c r="E143" t="s">
        <v>5</v>
      </c>
      <c r="F143" s="2">
        <v>0.90697674418604601</v>
      </c>
      <c r="G143" t="s">
        <v>9</v>
      </c>
      <c r="H143" s="2">
        <v>0.37937749317033498</v>
      </c>
      <c r="I143" t="s">
        <v>15</v>
      </c>
      <c r="J143" s="2">
        <v>0.44292926585751002</v>
      </c>
      <c r="K143" t="s">
        <v>22</v>
      </c>
      <c r="L143" s="2">
        <v>0.26778587541893301</v>
      </c>
      <c r="M143" t="s">
        <v>30</v>
      </c>
      <c r="N143" s="2">
        <v>0.26705913123288699</v>
      </c>
      <c r="O143" t="s">
        <v>36</v>
      </c>
      <c r="P143" s="2">
        <v>0.21679210992162001</v>
      </c>
      <c r="R143" t="s">
        <v>367</v>
      </c>
      <c r="S143" t="s">
        <v>368</v>
      </c>
      <c r="T143" t="s">
        <v>369</v>
      </c>
      <c r="U143" t="s">
        <v>370</v>
      </c>
      <c r="V143" t="s">
        <v>64</v>
      </c>
      <c r="W143" t="s">
        <v>1368</v>
      </c>
      <c r="X143" t="s">
        <v>1369</v>
      </c>
      <c r="Y143" t="s">
        <v>1370</v>
      </c>
    </row>
    <row r="144" spans="1:27" x14ac:dyDescent="0.2">
      <c r="A144">
        <v>18975</v>
      </c>
      <c r="B144">
        <v>17</v>
      </c>
      <c r="C144" t="s">
        <v>1828</v>
      </c>
      <c r="D144" s="36">
        <v>8</v>
      </c>
      <c r="E144" t="s">
        <v>5</v>
      </c>
      <c r="F144" s="2">
        <v>0.90697674418604601</v>
      </c>
      <c r="G144" t="s">
        <v>9</v>
      </c>
      <c r="H144" s="2">
        <v>0.37937749317033498</v>
      </c>
      <c r="I144" t="s">
        <v>15</v>
      </c>
      <c r="J144" s="2">
        <v>0.44292926585751002</v>
      </c>
      <c r="K144" t="s">
        <v>22</v>
      </c>
      <c r="L144" s="2">
        <v>0.26778587541893301</v>
      </c>
      <c r="M144" t="s">
        <v>30</v>
      </c>
      <c r="N144" s="2">
        <v>0.26705913123288699</v>
      </c>
      <c r="O144" t="s">
        <v>36</v>
      </c>
      <c r="P144" s="2">
        <v>0.21679210992162001</v>
      </c>
      <c r="R144" t="s">
        <v>359</v>
      </c>
      <c r="S144" t="s">
        <v>360</v>
      </c>
      <c r="T144" t="s">
        <v>361</v>
      </c>
      <c r="U144" t="s">
        <v>362</v>
      </c>
      <c r="V144" t="s">
        <v>64</v>
      </c>
      <c r="W144" t="s">
        <v>1362</v>
      </c>
      <c r="X144" t="s">
        <v>1363</v>
      </c>
      <c r="Y144" t="s">
        <v>1364</v>
      </c>
      <c r="Z144" t="s">
        <v>1155</v>
      </c>
      <c r="AA144" t="s">
        <v>1156</v>
      </c>
    </row>
    <row r="145" spans="1:27" x14ac:dyDescent="0.2">
      <c r="A145">
        <v>18976</v>
      </c>
      <c r="B145">
        <v>64</v>
      </c>
      <c r="C145" t="s">
        <v>1828</v>
      </c>
      <c r="D145" s="1">
        <v>8</v>
      </c>
      <c r="E145" t="s">
        <v>5</v>
      </c>
      <c r="F145" s="2">
        <v>0.90697674418604601</v>
      </c>
      <c r="G145" t="s">
        <v>9</v>
      </c>
      <c r="H145" s="2">
        <v>0.37937749317033498</v>
      </c>
      <c r="I145" t="s">
        <v>15</v>
      </c>
      <c r="J145" s="2">
        <v>0.44292926585751002</v>
      </c>
      <c r="K145" t="s">
        <v>22</v>
      </c>
      <c r="L145" s="2">
        <v>0.26778587541893301</v>
      </c>
      <c r="M145" t="s">
        <v>30</v>
      </c>
      <c r="N145" s="2">
        <v>0.26705913123288699</v>
      </c>
      <c r="O145" t="s">
        <v>36</v>
      </c>
      <c r="P145" s="2">
        <v>0.21679210992162001</v>
      </c>
      <c r="U145" t="s">
        <v>358</v>
      </c>
      <c r="V145" t="s">
        <v>64</v>
      </c>
      <c r="Z145" t="s">
        <v>1155</v>
      </c>
      <c r="AA145" t="s">
        <v>1156</v>
      </c>
    </row>
    <row r="146" spans="1:27" x14ac:dyDescent="0.2">
      <c r="A146">
        <v>18977</v>
      </c>
      <c r="B146">
        <v>22</v>
      </c>
      <c r="C146" t="s">
        <v>1828</v>
      </c>
      <c r="D146" s="36">
        <v>8</v>
      </c>
      <c r="E146" t="s">
        <v>5</v>
      </c>
      <c r="F146" s="2">
        <v>0.90697674418604601</v>
      </c>
      <c r="G146" t="s">
        <v>9</v>
      </c>
      <c r="H146" s="2">
        <v>0.37937749317033498</v>
      </c>
      <c r="I146" t="s">
        <v>15</v>
      </c>
      <c r="J146" s="2">
        <v>0.44292926585751002</v>
      </c>
      <c r="K146" t="s">
        <v>22</v>
      </c>
      <c r="L146" s="2">
        <v>0.26778587541893301</v>
      </c>
      <c r="M146" t="s">
        <v>30</v>
      </c>
      <c r="N146" s="2">
        <v>0.26705913123288699</v>
      </c>
      <c r="O146" t="s">
        <v>36</v>
      </c>
      <c r="P146" s="2">
        <v>0.21679210992162001</v>
      </c>
      <c r="R146" t="s">
        <v>353</v>
      </c>
      <c r="S146" t="s">
        <v>354</v>
      </c>
      <c r="T146" t="s">
        <v>355</v>
      </c>
      <c r="U146" t="s">
        <v>356</v>
      </c>
      <c r="V146" t="s">
        <v>64</v>
      </c>
      <c r="W146" t="s">
        <v>1359</v>
      </c>
      <c r="X146" t="s">
        <v>1360</v>
      </c>
      <c r="Y146" t="s">
        <v>1361</v>
      </c>
      <c r="Z146" t="s">
        <v>1155</v>
      </c>
      <c r="AA146" t="s">
        <v>1156</v>
      </c>
    </row>
    <row r="147" spans="1:27" x14ac:dyDescent="0.2">
      <c r="A147">
        <v>18978</v>
      </c>
      <c r="B147">
        <v>20</v>
      </c>
      <c r="C147" t="s">
        <v>1828</v>
      </c>
      <c r="D147" s="1">
        <v>8</v>
      </c>
      <c r="E147" t="s">
        <v>5</v>
      </c>
      <c r="F147" s="2">
        <v>0.90697674418604601</v>
      </c>
      <c r="G147" t="s">
        <v>9</v>
      </c>
      <c r="H147" s="2">
        <v>0.37937749317033498</v>
      </c>
      <c r="I147" t="s">
        <v>15</v>
      </c>
      <c r="J147" s="2">
        <v>0.44292926585751002</v>
      </c>
      <c r="K147" t="s">
        <v>22</v>
      </c>
      <c r="L147" s="2">
        <v>0.26778587541893301</v>
      </c>
      <c r="M147" t="s">
        <v>30</v>
      </c>
      <c r="N147" s="2">
        <v>0.26705913123288699</v>
      </c>
      <c r="O147" t="s">
        <v>36</v>
      </c>
      <c r="P147" s="2">
        <v>0.21679210992162001</v>
      </c>
      <c r="R147" t="s">
        <v>344</v>
      </c>
      <c r="S147" t="s">
        <v>345</v>
      </c>
      <c r="T147" t="s">
        <v>346</v>
      </c>
      <c r="U147" t="s">
        <v>347</v>
      </c>
      <c r="V147" t="s">
        <v>64</v>
      </c>
      <c r="W147" t="s">
        <v>1350</v>
      </c>
      <c r="X147" t="s">
        <v>1351</v>
      </c>
      <c r="Y147" t="s">
        <v>1352</v>
      </c>
      <c r="Z147" t="s">
        <v>1155</v>
      </c>
      <c r="AA147" t="s">
        <v>1156</v>
      </c>
    </row>
    <row r="148" spans="1:27" x14ac:dyDescent="0.2">
      <c r="A148">
        <v>18979</v>
      </c>
      <c r="B148">
        <v>17</v>
      </c>
      <c r="C148" t="s">
        <v>1828</v>
      </c>
      <c r="D148" s="36">
        <v>8</v>
      </c>
      <c r="E148" t="s">
        <v>5</v>
      </c>
      <c r="F148" s="2">
        <v>0.90697674418604601</v>
      </c>
      <c r="G148" t="s">
        <v>9</v>
      </c>
      <c r="H148" s="2">
        <v>0.37937749317033498</v>
      </c>
      <c r="I148" t="s">
        <v>15</v>
      </c>
      <c r="J148" s="2">
        <v>0.44292926585751002</v>
      </c>
      <c r="K148" t="s">
        <v>22</v>
      </c>
      <c r="L148" s="2">
        <v>0.26778587541893301</v>
      </c>
      <c r="M148" t="s">
        <v>30</v>
      </c>
      <c r="N148" s="2">
        <v>0.26705913123288699</v>
      </c>
      <c r="O148" t="s">
        <v>36</v>
      </c>
      <c r="P148" s="2">
        <v>0.21679210992162001</v>
      </c>
      <c r="R148" t="s">
        <v>340</v>
      </c>
      <c r="S148" t="s">
        <v>341</v>
      </c>
      <c r="T148" t="s">
        <v>342</v>
      </c>
      <c r="U148" t="s">
        <v>343</v>
      </c>
      <c r="V148" t="s">
        <v>64</v>
      </c>
      <c r="W148" t="s">
        <v>1347</v>
      </c>
      <c r="X148" t="s">
        <v>1348</v>
      </c>
      <c r="Y148" t="s">
        <v>1349</v>
      </c>
      <c r="Z148" t="s">
        <v>1155</v>
      </c>
      <c r="AA148" t="s">
        <v>1156</v>
      </c>
    </row>
    <row r="149" spans="1:27" x14ac:dyDescent="0.2">
      <c r="A149">
        <v>18980</v>
      </c>
      <c r="B149">
        <v>19</v>
      </c>
      <c r="C149" t="s">
        <v>1828</v>
      </c>
      <c r="D149" s="1">
        <v>8</v>
      </c>
      <c r="E149" t="s">
        <v>5</v>
      </c>
      <c r="F149" s="2">
        <v>0.90697674418604601</v>
      </c>
      <c r="G149" t="s">
        <v>9</v>
      </c>
      <c r="H149" s="2">
        <v>0.37937749317033498</v>
      </c>
      <c r="I149" t="s">
        <v>15</v>
      </c>
      <c r="J149" s="2">
        <v>0.44292926585751002</v>
      </c>
      <c r="K149" t="s">
        <v>22</v>
      </c>
      <c r="L149" s="2">
        <v>0.26778587541893301</v>
      </c>
      <c r="M149" t="s">
        <v>30</v>
      </c>
      <c r="N149" s="2">
        <v>0.26705913123288699</v>
      </c>
      <c r="O149" t="s">
        <v>36</v>
      </c>
      <c r="P149" s="2">
        <v>0.21679210992162001</v>
      </c>
      <c r="R149" t="s">
        <v>336</v>
      </c>
      <c r="S149" t="s">
        <v>337</v>
      </c>
      <c r="T149" t="s">
        <v>338</v>
      </c>
      <c r="U149" t="s">
        <v>339</v>
      </c>
      <c r="V149" t="s">
        <v>64</v>
      </c>
      <c r="W149" t="s">
        <v>1344</v>
      </c>
      <c r="X149" t="s">
        <v>1345</v>
      </c>
      <c r="Y149" t="s">
        <v>1346</v>
      </c>
      <c r="Z149" t="s">
        <v>1155</v>
      </c>
      <c r="AA149" t="s">
        <v>1156</v>
      </c>
    </row>
    <row r="150" spans="1:27" x14ac:dyDescent="0.2">
      <c r="A150">
        <v>18989</v>
      </c>
      <c r="B150">
        <v>4</v>
      </c>
      <c r="C150" t="s">
        <v>1828</v>
      </c>
      <c r="D150" s="36">
        <v>8</v>
      </c>
      <c r="E150" t="s">
        <v>5</v>
      </c>
      <c r="F150" s="2">
        <v>0.90697674418604601</v>
      </c>
      <c r="G150" t="s">
        <v>9</v>
      </c>
      <c r="H150" s="2">
        <v>0.37937749317033498</v>
      </c>
      <c r="I150" t="s">
        <v>15</v>
      </c>
      <c r="J150" s="2">
        <v>0.44292926585751002</v>
      </c>
      <c r="K150" t="s">
        <v>22</v>
      </c>
      <c r="L150" s="2">
        <v>0.26778587541893301</v>
      </c>
      <c r="M150" t="s">
        <v>30</v>
      </c>
      <c r="N150" s="2">
        <v>0.26705913123288699</v>
      </c>
      <c r="O150" t="s">
        <v>36</v>
      </c>
      <c r="P150" s="2">
        <v>0.21679210992162001</v>
      </c>
      <c r="R150" t="s">
        <v>323</v>
      </c>
      <c r="S150" t="s">
        <v>324</v>
      </c>
      <c r="T150" t="s">
        <v>325</v>
      </c>
      <c r="U150" t="s">
        <v>326</v>
      </c>
      <c r="V150" t="s">
        <v>64</v>
      </c>
      <c r="W150" t="s">
        <v>1333</v>
      </c>
      <c r="X150" t="s">
        <v>1334</v>
      </c>
      <c r="Y150" t="s">
        <v>1335</v>
      </c>
    </row>
    <row r="151" spans="1:27" x14ac:dyDescent="0.2">
      <c r="A151">
        <v>18991</v>
      </c>
      <c r="B151">
        <v>71</v>
      </c>
      <c r="C151" t="s">
        <v>1828</v>
      </c>
      <c r="D151" s="1">
        <v>8</v>
      </c>
      <c r="E151" t="s">
        <v>5</v>
      </c>
      <c r="F151" s="2">
        <v>0.90697674418604601</v>
      </c>
      <c r="G151" t="s">
        <v>9</v>
      </c>
      <c r="H151" s="2">
        <v>0.37937749317033498</v>
      </c>
      <c r="I151" t="s">
        <v>15</v>
      </c>
      <c r="J151" s="2">
        <v>0.44292926585751002</v>
      </c>
      <c r="K151" t="s">
        <v>22</v>
      </c>
      <c r="L151" s="2">
        <v>0.26778587541893301</v>
      </c>
      <c r="M151" t="s">
        <v>30</v>
      </c>
      <c r="N151" s="2">
        <v>0.26705913123288699</v>
      </c>
      <c r="O151" t="s">
        <v>36</v>
      </c>
      <c r="P151" s="2">
        <v>0.21679210992162001</v>
      </c>
      <c r="R151" t="s">
        <v>319</v>
      </c>
      <c r="S151" t="s">
        <v>320</v>
      </c>
      <c r="T151" t="s">
        <v>321</v>
      </c>
      <c r="U151" t="s">
        <v>322</v>
      </c>
      <c r="V151" t="s">
        <v>64</v>
      </c>
      <c r="W151" t="s">
        <v>1330</v>
      </c>
      <c r="X151" t="s">
        <v>1331</v>
      </c>
      <c r="Y151" t="s">
        <v>1332</v>
      </c>
      <c r="Z151" t="s">
        <v>1155</v>
      </c>
      <c r="AA151" t="s">
        <v>1156</v>
      </c>
    </row>
    <row r="152" spans="1:27" x14ac:dyDescent="0.2">
      <c r="A152">
        <v>18997</v>
      </c>
      <c r="B152">
        <v>5</v>
      </c>
      <c r="C152" t="s">
        <v>1828</v>
      </c>
      <c r="D152" s="36">
        <v>8</v>
      </c>
      <c r="E152" t="s">
        <v>5</v>
      </c>
      <c r="F152" s="2">
        <v>0.90697674418604601</v>
      </c>
      <c r="G152" t="s">
        <v>9</v>
      </c>
      <c r="H152" s="2">
        <v>0.37937749317033498</v>
      </c>
      <c r="I152" t="s">
        <v>15</v>
      </c>
      <c r="J152" s="2">
        <v>0.44292926585751002</v>
      </c>
      <c r="K152" t="s">
        <v>22</v>
      </c>
      <c r="L152" s="2">
        <v>0.26778587541893301</v>
      </c>
      <c r="M152" t="s">
        <v>30</v>
      </c>
      <c r="N152" s="2">
        <v>0.26705913123288699</v>
      </c>
      <c r="O152" t="s">
        <v>36</v>
      </c>
      <c r="P152" s="2">
        <v>0.21679210992162001</v>
      </c>
      <c r="R152" t="s">
        <v>713</v>
      </c>
      <c r="S152" t="s">
        <v>714</v>
      </c>
      <c r="T152" t="s">
        <v>715</v>
      </c>
      <c r="U152" t="s">
        <v>716</v>
      </c>
      <c r="V152" t="s">
        <v>64</v>
      </c>
      <c r="W152" t="s">
        <v>1610</v>
      </c>
      <c r="X152" t="s">
        <v>1611</v>
      </c>
      <c r="Y152" t="s">
        <v>1612</v>
      </c>
    </row>
    <row r="153" spans="1:27" x14ac:dyDescent="0.2">
      <c r="A153">
        <v>19007</v>
      </c>
      <c r="B153">
        <v>2</v>
      </c>
      <c r="C153" t="s">
        <v>1828</v>
      </c>
      <c r="D153" s="1">
        <v>8</v>
      </c>
      <c r="E153" t="s">
        <v>5</v>
      </c>
      <c r="F153" s="2">
        <v>0.90697674418604601</v>
      </c>
      <c r="G153" t="s">
        <v>9</v>
      </c>
      <c r="H153" s="2">
        <v>0.37937749317033498</v>
      </c>
      <c r="I153" t="s">
        <v>15</v>
      </c>
      <c r="J153" s="2">
        <v>0.44292926585751002</v>
      </c>
      <c r="K153" t="s">
        <v>22</v>
      </c>
      <c r="L153" s="2">
        <v>0.26778587541893301</v>
      </c>
      <c r="M153" t="s">
        <v>30</v>
      </c>
      <c r="N153" s="2">
        <v>0.26705913123288699</v>
      </c>
      <c r="O153" t="s">
        <v>36</v>
      </c>
      <c r="P153" s="2">
        <v>0.21679210992162001</v>
      </c>
      <c r="R153" t="s">
        <v>310</v>
      </c>
      <c r="S153" t="s">
        <v>311</v>
      </c>
      <c r="T153" t="s">
        <v>312</v>
      </c>
      <c r="U153" t="s">
        <v>313</v>
      </c>
      <c r="V153" t="s">
        <v>64</v>
      </c>
      <c r="W153" t="s">
        <v>1324</v>
      </c>
      <c r="X153" t="s">
        <v>1325</v>
      </c>
      <c r="Y153" t="s">
        <v>1326</v>
      </c>
    </row>
    <row r="154" spans="1:27" x14ac:dyDescent="0.2">
      <c r="A154">
        <v>19015</v>
      </c>
      <c r="B154">
        <v>6</v>
      </c>
      <c r="C154" t="s">
        <v>1828</v>
      </c>
      <c r="D154" s="36">
        <v>8</v>
      </c>
      <c r="E154" t="s">
        <v>5</v>
      </c>
      <c r="F154" s="2">
        <v>0.90697674418604601</v>
      </c>
      <c r="G154" t="s">
        <v>9</v>
      </c>
      <c r="H154" s="2">
        <v>0.37937749317033498</v>
      </c>
      <c r="I154" t="s">
        <v>15</v>
      </c>
      <c r="J154" s="2">
        <v>0.44292926585751002</v>
      </c>
      <c r="K154" t="s">
        <v>22</v>
      </c>
      <c r="L154" s="2">
        <v>0.26778587541893301</v>
      </c>
      <c r="M154" t="s">
        <v>30</v>
      </c>
      <c r="N154" s="2">
        <v>0.26705913123288699</v>
      </c>
      <c r="O154" t="s">
        <v>36</v>
      </c>
      <c r="P154" s="2">
        <v>0.21679210992162001</v>
      </c>
      <c r="R154" t="s">
        <v>306</v>
      </c>
      <c r="S154" t="s">
        <v>307</v>
      </c>
      <c r="T154" t="s">
        <v>308</v>
      </c>
      <c r="U154" t="s">
        <v>309</v>
      </c>
      <c r="V154" t="s">
        <v>64</v>
      </c>
      <c r="W154" t="s">
        <v>1321</v>
      </c>
      <c r="X154" t="s">
        <v>1322</v>
      </c>
      <c r="Y154" t="s">
        <v>1323</v>
      </c>
    </row>
    <row r="155" spans="1:27" x14ac:dyDescent="0.2">
      <c r="A155">
        <v>19016</v>
      </c>
      <c r="B155">
        <v>3</v>
      </c>
      <c r="C155" t="s">
        <v>1828</v>
      </c>
      <c r="D155" s="1">
        <v>8</v>
      </c>
      <c r="E155" t="s">
        <v>5</v>
      </c>
      <c r="F155" s="2">
        <v>0.90697674418604601</v>
      </c>
      <c r="G155" t="s">
        <v>9</v>
      </c>
      <c r="H155" s="2">
        <v>0.37937749317033498</v>
      </c>
      <c r="I155" t="s">
        <v>15</v>
      </c>
      <c r="J155" s="2">
        <v>0.44292926585751002</v>
      </c>
      <c r="K155" t="s">
        <v>22</v>
      </c>
      <c r="L155" s="2">
        <v>0.26778587541893301</v>
      </c>
      <c r="M155" t="s">
        <v>30</v>
      </c>
      <c r="N155" s="2">
        <v>0.26705913123288699</v>
      </c>
      <c r="O155" t="s">
        <v>36</v>
      </c>
      <c r="P155" s="2">
        <v>0.21679210992162001</v>
      </c>
      <c r="R155" t="s">
        <v>302</v>
      </c>
      <c r="S155" t="s">
        <v>303</v>
      </c>
      <c r="T155" t="s">
        <v>304</v>
      </c>
      <c r="U155" t="s">
        <v>305</v>
      </c>
      <c r="V155" t="s">
        <v>64</v>
      </c>
      <c r="W155" t="s">
        <v>1318</v>
      </c>
      <c r="X155" t="s">
        <v>1319</v>
      </c>
      <c r="Y155" t="s">
        <v>1320</v>
      </c>
    </row>
    <row r="156" spans="1:27" x14ac:dyDescent="0.2">
      <c r="A156">
        <v>19017</v>
      </c>
      <c r="B156">
        <v>2</v>
      </c>
      <c r="C156" t="s">
        <v>1828</v>
      </c>
      <c r="D156" s="36">
        <v>8</v>
      </c>
      <c r="E156" t="s">
        <v>5</v>
      </c>
      <c r="F156" s="2">
        <v>0.90697674418604601</v>
      </c>
      <c r="G156" t="s">
        <v>9</v>
      </c>
      <c r="H156" s="2">
        <v>0.37937749317033498</v>
      </c>
      <c r="I156" t="s">
        <v>15</v>
      </c>
      <c r="J156" s="2">
        <v>0.44292926585751002</v>
      </c>
      <c r="K156" t="s">
        <v>22</v>
      </c>
      <c r="L156" s="2">
        <v>0.26778587541893301</v>
      </c>
      <c r="M156" t="s">
        <v>30</v>
      </c>
      <c r="N156" s="2">
        <v>0.26705913123288699</v>
      </c>
      <c r="O156" t="s">
        <v>36</v>
      </c>
      <c r="P156" s="2">
        <v>0.21679210992162001</v>
      </c>
      <c r="R156" t="s">
        <v>298</v>
      </c>
      <c r="S156" t="s">
        <v>299</v>
      </c>
      <c r="T156" t="s">
        <v>300</v>
      </c>
      <c r="U156" t="s">
        <v>301</v>
      </c>
      <c r="V156" t="s">
        <v>64</v>
      </c>
      <c r="W156" t="s">
        <v>1315</v>
      </c>
      <c r="X156" t="s">
        <v>1316</v>
      </c>
      <c r="Y156" t="s">
        <v>1317</v>
      </c>
    </row>
    <row r="157" spans="1:27" x14ac:dyDescent="0.2">
      <c r="A157">
        <v>19026</v>
      </c>
      <c r="B157">
        <v>12</v>
      </c>
      <c r="C157" t="s">
        <v>1828</v>
      </c>
      <c r="D157" s="1">
        <v>8</v>
      </c>
      <c r="E157" t="s">
        <v>5</v>
      </c>
      <c r="F157" s="2">
        <v>0.90697674418604601</v>
      </c>
      <c r="G157" t="s">
        <v>9</v>
      </c>
      <c r="H157" s="2">
        <v>0.37937749317033498</v>
      </c>
      <c r="I157" t="s">
        <v>15</v>
      </c>
      <c r="J157" s="2">
        <v>0.44292926585751002</v>
      </c>
      <c r="K157" t="s">
        <v>22</v>
      </c>
      <c r="L157" s="2">
        <v>0.26778587541893301</v>
      </c>
      <c r="M157" t="s">
        <v>30</v>
      </c>
      <c r="N157" s="2">
        <v>0.26705913123288699</v>
      </c>
      <c r="O157" t="s">
        <v>36</v>
      </c>
      <c r="P157" s="2">
        <v>0.21679210992162001</v>
      </c>
      <c r="U157" t="s">
        <v>293</v>
      </c>
      <c r="V157" t="s">
        <v>64</v>
      </c>
      <c r="Z157" t="s">
        <v>1155</v>
      </c>
      <c r="AA157" t="s">
        <v>1156</v>
      </c>
    </row>
    <row r="158" spans="1:27" x14ac:dyDescent="0.2">
      <c r="A158">
        <v>19048</v>
      </c>
      <c r="B158">
        <v>7</v>
      </c>
      <c r="C158" t="s">
        <v>1828</v>
      </c>
      <c r="D158" s="36">
        <v>8</v>
      </c>
      <c r="E158" t="s">
        <v>5</v>
      </c>
      <c r="F158" s="2">
        <v>0.90697674418604601</v>
      </c>
      <c r="G158" t="s">
        <v>9</v>
      </c>
      <c r="H158" s="2">
        <v>0.37937749317033498</v>
      </c>
      <c r="I158" t="s">
        <v>15</v>
      </c>
      <c r="J158" s="2">
        <v>0.44292926585751002</v>
      </c>
      <c r="K158" t="s">
        <v>22</v>
      </c>
      <c r="L158" s="2">
        <v>0.26778587541893301</v>
      </c>
      <c r="M158" t="s">
        <v>30</v>
      </c>
      <c r="N158" s="2">
        <v>0.26705913123288699</v>
      </c>
      <c r="O158" t="s">
        <v>36</v>
      </c>
      <c r="P158" s="2">
        <v>0.21679210992162001</v>
      </c>
      <c r="R158" t="s">
        <v>289</v>
      </c>
      <c r="S158" t="s">
        <v>290</v>
      </c>
      <c r="T158" t="s">
        <v>291</v>
      </c>
      <c r="U158" t="s">
        <v>292</v>
      </c>
      <c r="V158" t="s">
        <v>64</v>
      </c>
      <c r="W158" t="s">
        <v>1309</v>
      </c>
      <c r="X158" t="s">
        <v>1310</v>
      </c>
      <c r="Y158" t="s">
        <v>1311</v>
      </c>
      <c r="Z158" t="s">
        <v>1155</v>
      </c>
      <c r="AA158" t="s">
        <v>1156</v>
      </c>
    </row>
    <row r="159" spans="1:27" x14ac:dyDescent="0.2">
      <c r="A159">
        <v>19059</v>
      </c>
      <c r="B159">
        <v>16</v>
      </c>
      <c r="C159" t="s">
        <v>1828</v>
      </c>
      <c r="D159" s="1">
        <v>8</v>
      </c>
      <c r="E159" t="s">
        <v>5</v>
      </c>
      <c r="F159" s="2">
        <v>0.90697674418604601</v>
      </c>
      <c r="G159" t="s">
        <v>9</v>
      </c>
      <c r="H159" s="2">
        <v>0.37937749317033498</v>
      </c>
      <c r="I159" t="s">
        <v>15</v>
      </c>
      <c r="J159" s="2">
        <v>0.44292926585751002</v>
      </c>
      <c r="K159" t="s">
        <v>22</v>
      </c>
      <c r="L159" s="2">
        <v>0.26778587541893301</v>
      </c>
      <c r="M159" t="s">
        <v>30</v>
      </c>
      <c r="N159" s="2">
        <v>0.26705913123288699</v>
      </c>
      <c r="O159" t="s">
        <v>36</v>
      </c>
      <c r="P159" s="2">
        <v>0.21679210992162001</v>
      </c>
      <c r="R159" t="s">
        <v>285</v>
      </c>
      <c r="S159" t="s">
        <v>286</v>
      </c>
      <c r="T159" t="s">
        <v>287</v>
      </c>
      <c r="U159" t="s">
        <v>288</v>
      </c>
      <c r="V159" t="s">
        <v>64</v>
      </c>
      <c r="W159" t="s">
        <v>1306</v>
      </c>
      <c r="X159" t="s">
        <v>1307</v>
      </c>
      <c r="Y159" t="s">
        <v>1308</v>
      </c>
      <c r="Z159" t="s">
        <v>1155</v>
      </c>
      <c r="AA159" t="s">
        <v>1156</v>
      </c>
    </row>
    <row r="160" spans="1:27" x14ac:dyDescent="0.2">
      <c r="A160">
        <v>19069</v>
      </c>
      <c r="B160">
        <v>1</v>
      </c>
      <c r="C160" t="s">
        <v>1828</v>
      </c>
      <c r="D160" s="36">
        <v>8</v>
      </c>
      <c r="E160" t="s">
        <v>5</v>
      </c>
      <c r="F160" s="2">
        <v>0.90697674418604601</v>
      </c>
      <c r="G160" t="s">
        <v>9</v>
      </c>
      <c r="H160" s="2">
        <v>0.37937749317033498</v>
      </c>
      <c r="I160" t="s">
        <v>15</v>
      </c>
      <c r="J160" s="2">
        <v>0.44292926585751002</v>
      </c>
      <c r="K160" t="s">
        <v>22</v>
      </c>
      <c r="L160" s="2">
        <v>0.26778587541893301</v>
      </c>
      <c r="M160" t="s">
        <v>30</v>
      </c>
      <c r="N160" s="2">
        <v>0.26705913123288699</v>
      </c>
      <c r="O160" t="s">
        <v>36</v>
      </c>
      <c r="P160" s="2">
        <v>0.21679210992162001</v>
      </c>
      <c r="R160" t="s">
        <v>269</v>
      </c>
      <c r="S160" t="s">
        <v>270</v>
      </c>
      <c r="T160" t="s">
        <v>271</v>
      </c>
      <c r="U160" t="s">
        <v>272</v>
      </c>
      <c r="V160" t="s">
        <v>64</v>
      </c>
      <c r="W160" t="s">
        <v>1292</v>
      </c>
      <c r="X160" t="s">
        <v>1293</v>
      </c>
      <c r="Y160" t="s">
        <v>1294</v>
      </c>
      <c r="Z160" t="s">
        <v>1155</v>
      </c>
      <c r="AA160" t="s">
        <v>1156</v>
      </c>
    </row>
    <row r="161" spans="1:27" x14ac:dyDescent="0.2">
      <c r="A161">
        <v>19079</v>
      </c>
      <c r="B161">
        <v>33</v>
      </c>
      <c r="C161" t="s">
        <v>1828</v>
      </c>
      <c r="D161" s="1">
        <v>8</v>
      </c>
      <c r="E161" t="s">
        <v>5</v>
      </c>
      <c r="F161" s="2">
        <v>0.90697674418604601</v>
      </c>
      <c r="G161" t="s">
        <v>9</v>
      </c>
      <c r="H161" s="2">
        <v>0.37937749317033498</v>
      </c>
      <c r="I161" t="s">
        <v>15</v>
      </c>
      <c r="J161" s="2">
        <v>0.44292926585751002</v>
      </c>
      <c r="K161" t="s">
        <v>22</v>
      </c>
      <c r="L161" s="2">
        <v>0.26778587541893301</v>
      </c>
      <c r="M161" t="s">
        <v>30</v>
      </c>
      <c r="N161" s="2">
        <v>0.26705913123288699</v>
      </c>
      <c r="O161" t="s">
        <v>36</v>
      </c>
      <c r="P161" s="2">
        <v>0.21679210992162001</v>
      </c>
      <c r="U161" t="s">
        <v>264</v>
      </c>
      <c r="V161" t="s">
        <v>64</v>
      </c>
      <c r="Z161" t="s">
        <v>1155</v>
      </c>
      <c r="AA161" t="s">
        <v>1156</v>
      </c>
    </row>
    <row r="162" spans="1:27" x14ac:dyDescent="0.2">
      <c r="A162">
        <v>19080</v>
      </c>
      <c r="B162">
        <v>15</v>
      </c>
      <c r="C162" t="s">
        <v>1828</v>
      </c>
      <c r="D162" s="36">
        <v>8</v>
      </c>
      <c r="E162" t="s">
        <v>5</v>
      </c>
      <c r="F162" s="2">
        <v>0.90697674418604601</v>
      </c>
      <c r="G162" t="s">
        <v>9</v>
      </c>
      <c r="H162" s="2">
        <v>0.37937749317033498</v>
      </c>
      <c r="I162" t="s">
        <v>15</v>
      </c>
      <c r="J162" s="2">
        <v>0.44292926585751002</v>
      </c>
      <c r="K162" t="s">
        <v>22</v>
      </c>
      <c r="L162" s="2">
        <v>0.26778587541893301</v>
      </c>
      <c r="M162" t="s">
        <v>30</v>
      </c>
      <c r="N162" s="2">
        <v>0.26705913123288699</v>
      </c>
      <c r="O162" t="s">
        <v>36</v>
      </c>
      <c r="P162" s="2">
        <v>0.21679210992162001</v>
      </c>
      <c r="R162" t="s">
        <v>260</v>
      </c>
      <c r="S162" t="s">
        <v>261</v>
      </c>
      <c r="T162" t="s">
        <v>262</v>
      </c>
      <c r="U162" t="s">
        <v>263</v>
      </c>
      <c r="V162" t="s">
        <v>64</v>
      </c>
      <c r="W162" t="s">
        <v>1284</v>
      </c>
      <c r="X162" t="s">
        <v>1285</v>
      </c>
      <c r="Y162" t="s">
        <v>1286</v>
      </c>
      <c r="Z162" t="s">
        <v>1155</v>
      </c>
      <c r="AA162" t="s">
        <v>1156</v>
      </c>
    </row>
    <row r="163" spans="1:27" x14ac:dyDescent="0.2">
      <c r="A163">
        <v>19081</v>
      </c>
      <c r="B163">
        <v>9</v>
      </c>
      <c r="C163" t="s">
        <v>1828</v>
      </c>
      <c r="D163" s="1">
        <v>8</v>
      </c>
      <c r="E163" t="s">
        <v>5</v>
      </c>
      <c r="F163" s="2">
        <v>0.90697674418604601</v>
      </c>
      <c r="G163" t="s">
        <v>9</v>
      </c>
      <c r="H163" s="2">
        <v>0.37937749317033498</v>
      </c>
      <c r="I163" t="s">
        <v>15</v>
      </c>
      <c r="J163" s="2">
        <v>0.44292926585751002</v>
      </c>
      <c r="K163" t="s">
        <v>22</v>
      </c>
      <c r="L163" s="2">
        <v>0.26778587541893301</v>
      </c>
      <c r="M163" t="s">
        <v>30</v>
      </c>
      <c r="N163" s="2">
        <v>0.26705913123288699</v>
      </c>
      <c r="O163" t="s">
        <v>36</v>
      </c>
      <c r="P163" s="2">
        <v>0.21679210992162001</v>
      </c>
      <c r="R163" t="s">
        <v>548</v>
      </c>
      <c r="S163" t="s">
        <v>549</v>
      </c>
      <c r="T163" t="s">
        <v>550</v>
      </c>
      <c r="U163" t="s">
        <v>551</v>
      </c>
      <c r="V163" t="s">
        <v>64</v>
      </c>
      <c r="W163" t="s">
        <v>939</v>
      </c>
      <c r="X163" t="s">
        <v>1499</v>
      </c>
      <c r="Y163" t="s">
        <v>941</v>
      </c>
      <c r="Z163" t="s">
        <v>1155</v>
      </c>
      <c r="AA163" t="s">
        <v>1156</v>
      </c>
    </row>
    <row r="164" spans="1:27" x14ac:dyDescent="0.2">
      <c r="A164">
        <v>19082</v>
      </c>
      <c r="B164">
        <v>4</v>
      </c>
      <c r="C164" t="s">
        <v>1828</v>
      </c>
      <c r="D164" s="36">
        <v>8</v>
      </c>
      <c r="E164" t="s">
        <v>5</v>
      </c>
      <c r="F164" s="2">
        <v>0.90697674418604601</v>
      </c>
      <c r="G164" t="s">
        <v>9</v>
      </c>
      <c r="H164" s="2">
        <v>0.37937749317033498</v>
      </c>
      <c r="I164" t="s">
        <v>15</v>
      </c>
      <c r="J164" s="2">
        <v>0.44292926585751002</v>
      </c>
      <c r="K164" t="s">
        <v>22</v>
      </c>
      <c r="L164" s="2">
        <v>0.26778587541893301</v>
      </c>
      <c r="M164" t="s">
        <v>30</v>
      </c>
      <c r="N164" s="2">
        <v>0.26705913123288699</v>
      </c>
      <c r="O164" t="s">
        <v>36</v>
      </c>
      <c r="P164" s="2">
        <v>0.21679210992162001</v>
      </c>
      <c r="U164" t="s">
        <v>259</v>
      </c>
      <c r="V164" t="s">
        <v>64</v>
      </c>
    </row>
    <row r="165" spans="1:27" x14ac:dyDescent="0.2">
      <c r="A165">
        <v>19083</v>
      </c>
      <c r="B165">
        <v>18</v>
      </c>
      <c r="C165" t="s">
        <v>1828</v>
      </c>
      <c r="D165" s="1">
        <v>8</v>
      </c>
      <c r="E165" t="s">
        <v>5</v>
      </c>
      <c r="F165" s="2">
        <v>0.90697674418604601</v>
      </c>
      <c r="G165" t="s">
        <v>9</v>
      </c>
      <c r="H165" s="2">
        <v>0.37937749317033498</v>
      </c>
      <c r="I165" t="s">
        <v>15</v>
      </c>
      <c r="J165" s="2">
        <v>0.44292926585751002</v>
      </c>
      <c r="K165" t="s">
        <v>22</v>
      </c>
      <c r="L165" s="2">
        <v>0.26778587541893301</v>
      </c>
      <c r="M165" t="s">
        <v>30</v>
      </c>
      <c r="N165" s="2">
        <v>0.26705913123288699</v>
      </c>
      <c r="O165" t="s">
        <v>36</v>
      </c>
      <c r="P165" s="2">
        <v>0.21679210992162001</v>
      </c>
      <c r="R165" t="s">
        <v>255</v>
      </c>
      <c r="S165" t="s">
        <v>256</v>
      </c>
      <c r="T165" t="s">
        <v>257</v>
      </c>
      <c r="U165" t="s">
        <v>258</v>
      </c>
      <c r="V165" t="s">
        <v>64</v>
      </c>
      <c r="W165" t="s">
        <v>1281</v>
      </c>
      <c r="X165" t="s">
        <v>1282</v>
      </c>
      <c r="Y165" t="s">
        <v>1283</v>
      </c>
      <c r="Z165" t="s">
        <v>1155</v>
      </c>
      <c r="AA165" t="s">
        <v>1156</v>
      </c>
    </row>
    <row r="166" spans="1:27" x14ac:dyDescent="0.2">
      <c r="A166">
        <v>19084</v>
      </c>
      <c r="B166">
        <v>21</v>
      </c>
      <c r="C166" t="s">
        <v>1828</v>
      </c>
      <c r="D166" s="36">
        <v>8</v>
      </c>
      <c r="E166" t="s">
        <v>5</v>
      </c>
      <c r="F166" s="2">
        <v>0.90697674418604601</v>
      </c>
      <c r="G166" t="s">
        <v>9</v>
      </c>
      <c r="H166" s="2">
        <v>0.37937749317033498</v>
      </c>
      <c r="I166" t="s">
        <v>15</v>
      </c>
      <c r="J166" s="2">
        <v>0.44292926585751002</v>
      </c>
      <c r="K166" t="s">
        <v>22</v>
      </c>
      <c r="L166" s="2">
        <v>0.26778587541893301</v>
      </c>
      <c r="M166" t="s">
        <v>30</v>
      </c>
      <c r="N166" s="2">
        <v>0.26705913123288699</v>
      </c>
      <c r="O166" t="s">
        <v>36</v>
      </c>
      <c r="P166" s="2">
        <v>0.21679210992162001</v>
      </c>
      <c r="R166" t="s">
        <v>246</v>
      </c>
      <c r="S166" t="s">
        <v>247</v>
      </c>
      <c r="T166" t="s">
        <v>248</v>
      </c>
      <c r="U166" t="s">
        <v>249</v>
      </c>
      <c r="V166" t="s">
        <v>64</v>
      </c>
      <c r="W166" t="s">
        <v>1051</v>
      </c>
      <c r="X166" t="s">
        <v>1277</v>
      </c>
      <c r="Y166" t="s">
        <v>1053</v>
      </c>
      <c r="Z166" t="s">
        <v>1155</v>
      </c>
      <c r="AA166" t="s">
        <v>1156</v>
      </c>
    </row>
    <row r="167" spans="1:27" x14ac:dyDescent="0.2">
      <c r="A167">
        <v>19089</v>
      </c>
      <c r="B167">
        <v>7</v>
      </c>
      <c r="C167" t="s">
        <v>1828</v>
      </c>
      <c r="D167" s="1">
        <v>8</v>
      </c>
      <c r="E167" t="s">
        <v>5</v>
      </c>
      <c r="F167" s="2">
        <v>0.90697674418604601</v>
      </c>
      <c r="G167" t="s">
        <v>9</v>
      </c>
      <c r="H167" s="2">
        <v>0.37937749317033498</v>
      </c>
      <c r="I167" t="s">
        <v>15</v>
      </c>
      <c r="J167" s="2">
        <v>0.44292926585751002</v>
      </c>
      <c r="K167" t="s">
        <v>22</v>
      </c>
      <c r="L167" s="2">
        <v>0.26778587541893301</v>
      </c>
      <c r="M167" t="s">
        <v>30</v>
      </c>
      <c r="N167" s="2">
        <v>0.26705913123288699</v>
      </c>
      <c r="O167" t="s">
        <v>36</v>
      </c>
      <c r="P167" s="2">
        <v>0.21679210992162001</v>
      </c>
      <c r="R167" t="s">
        <v>238</v>
      </c>
      <c r="S167" t="s">
        <v>239</v>
      </c>
      <c r="T167" t="s">
        <v>240</v>
      </c>
      <c r="U167" t="s">
        <v>241</v>
      </c>
      <c r="V167" t="s">
        <v>64</v>
      </c>
      <c r="W167" t="s">
        <v>811</v>
      </c>
      <c r="X167" t="s">
        <v>1275</v>
      </c>
      <c r="Y167" t="s">
        <v>813</v>
      </c>
    </row>
    <row r="168" spans="1:27" x14ac:dyDescent="0.2">
      <c r="A168">
        <v>19090</v>
      </c>
      <c r="B168">
        <v>11</v>
      </c>
      <c r="C168" t="s">
        <v>1828</v>
      </c>
      <c r="D168" s="36">
        <v>8</v>
      </c>
      <c r="E168" t="s">
        <v>5</v>
      </c>
      <c r="F168" s="2">
        <v>0.90697674418604601</v>
      </c>
      <c r="G168" t="s">
        <v>9</v>
      </c>
      <c r="H168" s="2">
        <v>0.37937749317033498</v>
      </c>
      <c r="I168" t="s">
        <v>15</v>
      </c>
      <c r="J168" s="2">
        <v>0.44292926585751002</v>
      </c>
      <c r="K168" t="s">
        <v>22</v>
      </c>
      <c r="L168" s="2">
        <v>0.26778587541893301</v>
      </c>
      <c r="M168" t="s">
        <v>30</v>
      </c>
      <c r="N168" s="2">
        <v>0.26705913123288699</v>
      </c>
      <c r="O168" t="s">
        <v>36</v>
      </c>
      <c r="P168" s="2">
        <v>0.21679210992162001</v>
      </c>
      <c r="R168" t="s">
        <v>230</v>
      </c>
      <c r="S168" t="s">
        <v>231</v>
      </c>
      <c r="T168" t="s">
        <v>232</v>
      </c>
      <c r="U168" t="s">
        <v>233</v>
      </c>
      <c r="V168" t="s">
        <v>64</v>
      </c>
      <c r="W168" t="s">
        <v>1269</v>
      </c>
      <c r="X168" t="s">
        <v>1270</v>
      </c>
      <c r="Y168" t="s">
        <v>1271</v>
      </c>
      <c r="Z168" t="s">
        <v>1155</v>
      </c>
      <c r="AA168" t="s">
        <v>1156</v>
      </c>
    </row>
    <row r="169" spans="1:27" x14ac:dyDescent="0.2">
      <c r="A169">
        <v>19096</v>
      </c>
      <c r="B169">
        <v>7</v>
      </c>
      <c r="C169" t="s">
        <v>1828</v>
      </c>
      <c r="D169" s="1">
        <v>8</v>
      </c>
      <c r="E169" t="s">
        <v>5</v>
      </c>
      <c r="F169" s="2">
        <v>0.90697674418604601</v>
      </c>
      <c r="G169" t="s">
        <v>9</v>
      </c>
      <c r="H169" s="2">
        <v>0.37937749317033498</v>
      </c>
      <c r="I169" t="s">
        <v>15</v>
      </c>
      <c r="J169" s="2">
        <v>0.44292926585751002</v>
      </c>
      <c r="K169" t="s">
        <v>22</v>
      </c>
      <c r="L169" s="2">
        <v>0.26778587541893301</v>
      </c>
      <c r="M169" t="s">
        <v>30</v>
      </c>
      <c r="N169" s="2">
        <v>0.26705913123288699</v>
      </c>
      <c r="O169" t="s">
        <v>36</v>
      </c>
      <c r="P169" s="2">
        <v>0.21679210992162001</v>
      </c>
      <c r="R169" t="s">
        <v>218</v>
      </c>
      <c r="S169" t="s">
        <v>219</v>
      </c>
      <c r="T169" t="s">
        <v>220</v>
      </c>
      <c r="U169" t="s">
        <v>221</v>
      </c>
      <c r="V169" t="s">
        <v>64</v>
      </c>
      <c r="W169" t="s">
        <v>1262</v>
      </c>
      <c r="X169" t="s">
        <v>1263</v>
      </c>
      <c r="Y169" t="s">
        <v>1264</v>
      </c>
      <c r="Z169" t="s">
        <v>1155</v>
      </c>
      <c r="AA169" t="s">
        <v>1156</v>
      </c>
    </row>
    <row r="170" spans="1:27" x14ac:dyDescent="0.2">
      <c r="A170">
        <v>19098</v>
      </c>
      <c r="B170">
        <v>3</v>
      </c>
      <c r="C170" t="s">
        <v>1828</v>
      </c>
      <c r="D170" s="36">
        <v>8</v>
      </c>
      <c r="E170" t="s">
        <v>5</v>
      </c>
      <c r="F170" s="2">
        <v>0.90697674418604601</v>
      </c>
      <c r="G170" t="s">
        <v>9</v>
      </c>
      <c r="H170" s="2">
        <v>0.37937749317033498</v>
      </c>
      <c r="I170" t="s">
        <v>15</v>
      </c>
      <c r="J170" s="2">
        <v>0.44292926585751002</v>
      </c>
      <c r="K170" t="s">
        <v>22</v>
      </c>
      <c r="L170" s="2">
        <v>0.26778587541893301</v>
      </c>
      <c r="M170" t="s">
        <v>30</v>
      </c>
      <c r="N170" s="2">
        <v>0.26705913123288699</v>
      </c>
      <c r="O170" t="s">
        <v>36</v>
      </c>
      <c r="P170" s="2">
        <v>0.21679210992162001</v>
      </c>
      <c r="U170" t="s">
        <v>217</v>
      </c>
      <c r="V170" t="s">
        <v>64</v>
      </c>
      <c r="W170" t="s">
        <v>1259</v>
      </c>
      <c r="X170" t="s">
        <v>1260</v>
      </c>
      <c r="Y170" t="s">
        <v>1261</v>
      </c>
    </row>
    <row r="171" spans="1:27" x14ac:dyDescent="0.2">
      <c r="A171">
        <v>19110</v>
      </c>
      <c r="B171">
        <v>5</v>
      </c>
      <c r="C171" t="s">
        <v>1828</v>
      </c>
      <c r="D171" s="1">
        <v>8</v>
      </c>
      <c r="E171" t="s">
        <v>5</v>
      </c>
      <c r="F171" s="2">
        <v>0.90697674418604601</v>
      </c>
      <c r="G171" t="s">
        <v>9</v>
      </c>
      <c r="H171" s="2">
        <v>0.37937749317033498</v>
      </c>
      <c r="I171" t="s">
        <v>15</v>
      </c>
      <c r="J171" s="2">
        <v>0.44292926585751002</v>
      </c>
      <c r="K171" t="s">
        <v>22</v>
      </c>
      <c r="L171" s="2">
        <v>0.26778587541893301</v>
      </c>
      <c r="M171" t="s">
        <v>30</v>
      </c>
      <c r="N171" s="2">
        <v>0.26705913123288699</v>
      </c>
      <c r="O171" t="s">
        <v>36</v>
      </c>
      <c r="P171" s="2">
        <v>0.21679210992162001</v>
      </c>
      <c r="U171" t="s">
        <v>592</v>
      </c>
      <c r="V171" t="s">
        <v>64</v>
      </c>
    </row>
    <row r="172" spans="1:27" x14ac:dyDescent="0.2">
      <c r="A172">
        <v>19157</v>
      </c>
      <c r="B172">
        <v>1</v>
      </c>
      <c r="C172" t="s">
        <v>1828</v>
      </c>
      <c r="D172" s="36">
        <v>8</v>
      </c>
      <c r="E172" t="s">
        <v>5</v>
      </c>
      <c r="F172" s="2">
        <v>0.90697674418604601</v>
      </c>
      <c r="G172" t="s">
        <v>9</v>
      </c>
      <c r="H172" s="2">
        <v>0.37937749317033498</v>
      </c>
      <c r="I172" t="s">
        <v>15</v>
      </c>
      <c r="J172" s="2">
        <v>0.44292926585751002</v>
      </c>
      <c r="K172" t="s">
        <v>22</v>
      </c>
      <c r="L172" s="2">
        <v>0.26778587541893301</v>
      </c>
      <c r="M172" t="s">
        <v>30</v>
      </c>
      <c r="N172" s="2">
        <v>0.26705913123288699</v>
      </c>
      <c r="O172" t="s">
        <v>36</v>
      </c>
      <c r="P172" s="2">
        <v>0.21679210992162001</v>
      </c>
      <c r="R172" t="s">
        <v>127</v>
      </c>
      <c r="S172" t="s">
        <v>128</v>
      </c>
      <c r="T172" t="s">
        <v>129</v>
      </c>
      <c r="U172" t="s">
        <v>130</v>
      </c>
      <c r="V172" t="s">
        <v>64</v>
      </c>
      <c r="W172" t="s">
        <v>1193</v>
      </c>
      <c r="X172" t="s">
        <v>1194</v>
      </c>
      <c r="Y172" t="s">
        <v>1195</v>
      </c>
      <c r="Z172" t="s">
        <v>1155</v>
      </c>
      <c r="AA172" t="s">
        <v>1156</v>
      </c>
    </row>
    <row r="173" spans="1:27" x14ac:dyDescent="0.2">
      <c r="A173">
        <v>19199</v>
      </c>
      <c r="B173">
        <v>2</v>
      </c>
      <c r="C173" t="s">
        <v>1828</v>
      </c>
      <c r="D173" s="1">
        <v>8</v>
      </c>
      <c r="E173" t="s">
        <v>5</v>
      </c>
      <c r="F173" s="2">
        <v>0.90697674418604601</v>
      </c>
      <c r="G173" t="s">
        <v>9</v>
      </c>
      <c r="H173" s="2">
        <v>0.37937749317033498</v>
      </c>
      <c r="I173" t="s">
        <v>15</v>
      </c>
      <c r="J173" s="2">
        <v>0.44292926585751002</v>
      </c>
      <c r="K173" t="s">
        <v>22</v>
      </c>
      <c r="L173" s="2">
        <v>0.26778587541893301</v>
      </c>
      <c r="M173" t="s">
        <v>30</v>
      </c>
      <c r="N173" s="2">
        <v>0.26705913123288699</v>
      </c>
      <c r="O173" t="s">
        <v>36</v>
      </c>
      <c r="P173" s="2">
        <v>0.21679210992162001</v>
      </c>
      <c r="R173" t="s">
        <v>1140</v>
      </c>
      <c r="S173" t="s">
        <v>1141</v>
      </c>
      <c r="T173" t="s">
        <v>1142</v>
      </c>
      <c r="U173" t="s">
        <v>1143</v>
      </c>
      <c r="V173" t="s">
        <v>64</v>
      </c>
      <c r="W173" t="s">
        <v>1819</v>
      </c>
      <c r="X173" t="s">
        <v>1820</v>
      </c>
      <c r="Y173" t="s">
        <v>1821</v>
      </c>
    </row>
    <row r="174" spans="1:27" x14ac:dyDescent="0.2">
      <c r="A174">
        <v>19201</v>
      </c>
      <c r="B174">
        <v>3</v>
      </c>
      <c r="C174" t="s">
        <v>1828</v>
      </c>
      <c r="D174" s="36">
        <v>8</v>
      </c>
      <c r="E174" t="s">
        <v>5</v>
      </c>
      <c r="F174" s="2">
        <v>0.90697674418604601</v>
      </c>
      <c r="G174" t="s">
        <v>9</v>
      </c>
      <c r="H174" s="2">
        <v>0.37937749317033498</v>
      </c>
      <c r="I174" t="s">
        <v>15</v>
      </c>
      <c r="J174" s="2">
        <v>0.44292926585751002</v>
      </c>
      <c r="K174" t="s">
        <v>22</v>
      </c>
      <c r="L174" s="2">
        <v>0.26778587541893301</v>
      </c>
      <c r="M174" t="s">
        <v>30</v>
      </c>
      <c r="N174" s="2">
        <v>0.26705913123288699</v>
      </c>
      <c r="O174" t="s">
        <v>36</v>
      </c>
      <c r="P174" s="2">
        <v>0.21679210992162001</v>
      </c>
      <c r="R174" t="s">
        <v>1122</v>
      </c>
      <c r="S174" t="s">
        <v>1123</v>
      </c>
      <c r="T174" t="s">
        <v>1124</v>
      </c>
      <c r="U174" t="s">
        <v>1125</v>
      </c>
      <c r="V174" t="s">
        <v>64</v>
      </c>
      <c r="W174" t="s">
        <v>1806</v>
      </c>
      <c r="X174" t="s">
        <v>1807</v>
      </c>
      <c r="Y174" t="s">
        <v>1808</v>
      </c>
    </row>
    <row r="175" spans="1:27" x14ac:dyDescent="0.2">
      <c r="A175">
        <v>19203</v>
      </c>
      <c r="B175">
        <v>2</v>
      </c>
      <c r="C175" t="s">
        <v>1828</v>
      </c>
      <c r="D175" s="1">
        <v>8</v>
      </c>
      <c r="E175" t="s">
        <v>5</v>
      </c>
      <c r="F175" s="2">
        <v>0.90697674418604601</v>
      </c>
      <c r="G175" t="s">
        <v>9</v>
      </c>
      <c r="H175" s="2">
        <v>0.37937749317033498</v>
      </c>
      <c r="I175" t="s">
        <v>15</v>
      </c>
      <c r="J175" s="2">
        <v>0.44292926585751002</v>
      </c>
      <c r="K175" t="s">
        <v>22</v>
      </c>
      <c r="L175" s="2">
        <v>0.26778587541893301</v>
      </c>
      <c r="M175" t="s">
        <v>30</v>
      </c>
      <c r="N175" s="2">
        <v>0.26705913123288699</v>
      </c>
      <c r="O175" t="s">
        <v>36</v>
      </c>
      <c r="P175" s="2">
        <v>0.21679210992162001</v>
      </c>
      <c r="U175" t="s">
        <v>1117</v>
      </c>
      <c r="V175" t="s">
        <v>64</v>
      </c>
    </row>
    <row r="176" spans="1:27" x14ac:dyDescent="0.2">
      <c r="A176">
        <v>19211</v>
      </c>
      <c r="B176">
        <v>18</v>
      </c>
      <c r="C176" t="s">
        <v>1828</v>
      </c>
      <c r="D176" s="36">
        <v>8</v>
      </c>
      <c r="E176" t="s">
        <v>5</v>
      </c>
      <c r="F176" s="2">
        <v>0.90697674418604601</v>
      </c>
      <c r="G176" t="s">
        <v>9</v>
      </c>
      <c r="H176" s="2">
        <v>0.37937749317033498</v>
      </c>
      <c r="I176" t="s">
        <v>15</v>
      </c>
      <c r="J176" s="2">
        <v>0.44292926585751002</v>
      </c>
      <c r="K176" t="s">
        <v>22</v>
      </c>
      <c r="L176" s="2">
        <v>0.26778587541893301</v>
      </c>
      <c r="M176" t="s">
        <v>30</v>
      </c>
      <c r="N176" s="2">
        <v>0.26705913123288699</v>
      </c>
      <c r="O176" t="s">
        <v>36</v>
      </c>
      <c r="P176" s="2">
        <v>0.21679210992162001</v>
      </c>
      <c r="R176" t="s">
        <v>1051</v>
      </c>
      <c r="S176" t="s">
        <v>1104</v>
      </c>
      <c r="T176" t="s">
        <v>1053</v>
      </c>
      <c r="U176" t="s">
        <v>1105</v>
      </c>
      <c r="V176" t="s">
        <v>64</v>
      </c>
      <c r="W176" t="s">
        <v>1051</v>
      </c>
      <c r="X176" t="s">
        <v>1797</v>
      </c>
      <c r="Y176" t="s">
        <v>1053</v>
      </c>
      <c r="Z176" t="s">
        <v>1155</v>
      </c>
      <c r="AA176" t="s">
        <v>1156</v>
      </c>
    </row>
    <row r="177" spans="1:27" x14ac:dyDescent="0.2">
      <c r="A177">
        <v>19212</v>
      </c>
      <c r="B177">
        <v>5</v>
      </c>
      <c r="C177" t="s">
        <v>1828</v>
      </c>
      <c r="D177" s="1">
        <v>8</v>
      </c>
      <c r="E177" t="s">
        <v>5</v>
      </c>
      <c r="F177" s="2">
        <v>0.90697674418604601</v>
      </c>
      <c r="G177" t="s">
        <v>9</v>
      </c>
      <c r="H177" s="2">
        <v>0.37937749317033498</v>
      </c>
      <c r="I177" t="s">
        <v>15</v>
      </c>
      <c r="J177" s="2">
        <v>0.44292926585751002</v>
      </c>
      <c r="K177" t="s">
        <v>22</v>
      </c>
      <c r="L177" s="2">
        <v>0.26778587541893301</v>
      </c>
      <c r="M177" t="s">
        <v>30</v>
      </c>
      <c r="N177" s="2">
        <v>0.26705913123288699</v>
      </c>
      <c r="O177" t="s">
        <v>36</v>
      </c>
      <c r="P177" s="2">
        <v>0.21679210992162001</v>
      </c>
      <c r="U177" t="s">
        <v>1099</v>
      </c>
      <c r="V177" t="s">
        <v>64</v>
      </c>
    </row>
    <row r="178" spans="1:27" x14ac:dyDescent="0.2">
      <c r="A178">
        <v>19217</v>
      </c>
      <c r="B178">
        <v>12</v>
      </c>
      <c r="C178" t="s">
        <v>1828</v>
      </c>
      <c r="D178" s="36">
        <v>8</v>
      </c>
      <c r="E178" t="s">
        <v>5</v>
      </c>
      <c r="F178" s="2">
        <v>0.90697674418604601</v>
      </c>
      <c r="G178" t="s">
        <v>9</v>
      </c>
      <c r="H178" s="2">
        <v>0.37937749317033498</v>
      </c>
      <c r="I178" t="s">
        <v>15</v>
      </c>
      <c r="J178" s="2">
        <v>0.44292926585751002</v>
      </c>
      <c r="K178" t="s">
        <v>22</v>
      </c>
      <c r="L178" s="2">
        <v>0.26778587541893301</v>
      </c>
      <c r="M178" t="s">
        <v>30</v>
      </c>
      <c r="N178" s="2">
        <v>0.26705913123288699</v>
      </c>
      <c r="O178" t="s">
        <v>36</v>
      </c>
      <c r="P178" s="2">
        <v>0.21679210992162001</v>
      </c>
      <c r="R178" t="s">
        <v>1087</v>
      </c>
      <c r="S178" t="s">
        <v>1088</v>
      </c>
      <c r="T178" t="s">
        <v>1089</v>
      </c>
      <c r="U178" t="s">
        <v>1090</v>
      </c>
      <c r="V178" t="s">
        <v>64</v>
      </c>
      <c r="W178" t="s">
        <v>1543</v>
      </c>
      <c r="X178" t="s">
        <v>1792</v>
      </c>
      <c r="Y178" t="s">
        <v>1545</v>
      </c>
      <c r="Z178" t="s">
        <v>1155</v>
      </c>
      <c r="AA178" t="s">
        <v>1156</v>
      </c>
    </row>
    <row r="179" spans="1:27" x14ac:dyDescent="0.2">
      <c r="A179">
        <v>19218</v>
      </c>
      <c r="B179">
        <v>5</v>
      </c>
      <c r="C179" t="s">
        <v>1828</v>
      </c>
      <c r="D179" s="1">
        <v>8</v>
      </c>
      <c r="E179" t="s">
        <v>5</v>
      </c>
      <c r="F179" s="2">
        <v>0.90697674418604601</v>
      </c>
      <c r="G179" t="s">
        <v>9</v>
      </c>
      <c r="H179" s="2">
        <v>0.37937749317033498</v>
      </c>
      <c r="I179" t="s">
        <v>15</v>
      </c>
      <c r="J179" s="2">
        <v>0.44292926585751002</v>
      </c>
      <c r="K179" t="s">
        <v>22</v>
      </c>
      <c r="L179" s="2">
        <v>0.26778587541893301</v>
      </c>
      <c r="M179" t="s">
        <v>30</v>
      </c>
      <c r="N179" s="2">
        <v>0.26705913123288699</v>
      </c>
      <c r="O179" t="s">
        <v>36</v>
      </c>
      <c r="P179" s="2">
        <v>0.21679210992162001</v>
      </c>
      <c r="R179" t="s">
        <v>690</v>
      </c>
      <c r="S179" t="s">
        <v>691</v>
      </c>
      <c r="T179" t="s">
        <v>692</v>
      </c>
      <c r="U179" t="s">
        <v>693</v>
      </c>
      <c r="V179" t="s">
        <v>64</v>
      </c>
      <c r="W179" t="s">
        <v>1281</v>
      </c>
      <c r="X179" t="s">
        <v>1595</v>
      </c>
      <c r="Y179" t="s">
        <v>1283</v>
      </c>
    </row>
    <row r="180" spans="1:27" x14ac:dyDescent="0.2">
      <c r="A180">
        <v>19220</v>
      </c>
      <c r="B180">
        <v>2</v>
      </c>
      <c r="C180" t="s">
        <v>1828</v>
      </c>
      <c r="D180" s="36">
        <v>8</v>
      </c>
      <c r="E180" t="s">
        <v>5</v>
      </c>
      <c r="F180" s="2">
        <v>0.90697674418604601</v>
      </c>
      <c r="G180" t="s">
        <v>9</v>
      </c>
      <c r="H180" s="2">
        <v>0.37937749317033498</v>
      </c>
      <c r="I180" t="s">
        <v>15</v>
      </c>
      <c r="J180" s="2">
        <v>0.44292926585751002</v>
      </c>
      <c r="K180" t="s">
        <v>22</v>
      </c>
      <c r="L180" s="2">
        <v>0.26778587541893301</v>
      </c>
      <c r="M180" t="s">
        <v>30</v>
      </c>
      <c r="N180" s="2">
        <v>0.26705913123288699</v>
      </c>
      <c r="O180" t="s">
        <v>36</v>
      </c>
      <c r="P180" s="2">
        <v>0.21679210992162001</v>
      </c>
      <c r="R180" t="s">
        <v>682</v>
      </c>
      <c r="S180" t="s">
        <v>683</v>
      </c>
      <c r="T180" t="s">
        <v>684</v>
      </c>
      <c r="U180" t="s">
        <v>685</v>
      </c>
      <c r="V180" t="s">
        <v>64</v>
      </c>
      <c r="W180" t="s">
        <v>1543</v>
      </c>
      <c r="X180" t="s">
        <v>1593</v>
      </c>
      <c r="Y180" t="s">
        <v>1545</v>
      </c>
    </row>
    <row r="181" spans="1:27" x14ac:dyDescent="0.2">
      <c r="A181">
        <v>19224</v>
      </c>
      <c r="B181">
        <v>3</v>
      </c>
      <c r="C181" t="s">
        <v>1828</v>
      </c>
      <c r="D181" s="1">
        <v>8</v>
      </c>
      <c r="E181" t="s">
        <v>5</v>
      </c>
      <c r="F181" s="2">
        <v>0.90697674418604601</v>
      </c>
      <c r="G181" t="s">
        <v>9</v>
      </c>
      <c r="H181" s="2">
        <v>0.37937749317033498</v>
      </c>
      <c r="I181" t="s">
        <v>15</v>
      </c>
      <c r="J181" s="2">
        <v>0.44292926585751002</v>
      </c>
      <c r="K181" t="s">
        <v>22</v>
      </c>
      <c r="L181" s="2">
        <v>0.26778587541893301</v>
      </c>
      <c r="M181" t="s">
        <v>30</v>
      </c>
      <c r="N181" s="2">
        <v>0.26705913123288699</v>
      </c>
      <c r="O181" t="s">
        <v>36</v>
      </c>
      <c r="P181" s="2">
        <v>0.21679210992162001</v>
      </c>
      <c r="R181" t="s">
        <v>665</v>
      </c>
      <c r="S181" t="s">
        <v>666</v>
      </c>
      <c r="T181" t="s">
        <v>667</v>
      </c>
      <c r="U181" t="s">
        <v>668</v>
      </c>
      <c r="V181" t="s">
        <v>64</v>
      </c>
      <c r="W181" t="s">
        <v>1583</v>
      </c>
      <c r="X181" t="s">
        <v>1584</v>
      </c>
      <c r="Y181" t="s">
        <v>1585</v>
      </c>
    </row>
    <row r="182" spans="1:27" x14ac:dyDescent="0.2">
      <c r="A182">
        <v>19225</v>
      </c>
      <c r="B182">
        <v>4</v>
      </c>
      <c r="C182" t="s">
        <v>1828</v>
      </c>
      <c r="D182" s="36">
        <v>8</v>
      </c>
      <c r="E182" t="s">
        <v>5</v>
      </c>
      <c r="F182" s="2">
        <v>0.90697674418604601</v>
      </c>
      <c r="G182" t="s">
        <v>9</v>
      </c>
      <c r="H182" s="2">
        <v>0.37937749317033498</v>
      </c>
      <c r="I182" t="s">
        <v>15</v>
      </c>
      <c r="J182" s="2">
        <v>0.44292926585751002</v>
      </c>
      <c r="K182" t="s">
        <v>22</v>
      </c>
      <c r="L182" s="2">
        <v>0.26778587541893301</v>
      </c>
      <c r="M182" t="s">
        <v>30</v>
      </c>
      <c r="N182" s="2">
        <v>0.26705913123288699</v>
      </c>
      <c r="O182" t="s">
        <v>36</v>
      </c>
      <c r="P182" s="2">
        <v>0.21679210992162001</v>
      </c>
      <c r="R182" t="s">
        <v>1063</v>
      </c>
      <c r="S182" t="s">
        <v>1064</v>
      </c>
      <c r="T182" t="s">
        <v>1065</v>
      </c>
      <c r="U182" t="s">
        <v>1066</v>
      </c>
      <c r="V182" t="s">
        <v>64</v>
      </c>
      <c r="W182" t="s">
        <v>811</v>
      </c>
      <c r="X182" t="s">
        <v>1275</v>
      </c>
      <c r="Y182" t="s">
        <v>813</v>
      </c>
    </row>
    <row r="183" spans="1:27" x14ac:dyDescent="0.2">
      <c r="A183">
        <v>19227</v>
      </c>
      <c r="B183">
        <v>3</v>
      </c>
      <c r="C183" t="s">
        <v>1828</v>
      </c>
      <c r="D183" s="1">
        <v>8</v>
      </c>
      <c r="E183" t="s">
        <v>5</v>
      </c>
      <c r="F183" s="2">
        <v>0.90697674418604601</v>
      </c>
      <c r="G183" t="s">
        <v>9</v>
      </c>
      <c r="H183" s="2">
        <v>0.37937749317033498</v>
      </c>
      <c r="I183" t="s">
        <v>15</v>
      </c>
      <c r="J183" s="2">
        <v>0.44292926585751002</v>
      </c>
      <c r="K183" t="s">
        <v>22</v>
      </c>
      <c r="L183" s="2">
        <v>0.26778587541893301</v>
      </c>
      <c r="M183" t="s">
        <v>30</v>
      </c>
      <c r="N183" s="2">
        <v>0.26705913123288699</v>
      </c>
      <c r="O183" t="s">
        <v>36</v>
      </c>
      <c r="P183" s="2">
        <v>0.21679210992162001</v>
      </c>
      <c r="R183" t="s">
        <v>285</v>
      </c>
      <c r="S183" t="s">
        <v>1056</v>
      </c>
      <c r="T183" t="s">
        <v>287</v>
      </c>
      <c r="U183" t="s">
        <v>1057</v>
      </c>
      <c r="V183" t="s">
        <v>64</v>
      </c>
      <c r="W183" t="s">
        <v>1759</v>
      </c>
      <c r="X183" t="s">
        <v>1774</v>
      </c>
      <c r="Y183" t="s">
        <v>1761</v>
      </c>
    </row>
    <row r="184" spans="1:27" x14ac:dyDescent="0.2">
      <c r="A184">
        <v>19231</v>
      </c>
      <c r="B184">
        <v>5</v>
      </c>
      <c r="C184" t="s">
        <v>1828</v>
      </c>
      <c r="D184" s="36">
        <v>8</v>
      </c>
      <c r="E184" t="s">
        <v>5</v>
      </c>
      <c r="F184" s="2">
        <v>0.90697674418604601</v>
      </c>
      <c r="G184" t="s">
        <v>9</v>
      </c>
      <c r="H184" s="2">
        <v>0.37937749317033498</v>
      </c>
      <c r="I184" t="s">
        <v>15</v>
      </c>
      <c r="J184" s="2">
        <v>0.44292926585751002</v>
      </c>
      <c r="K184" t="s">
        <v>22</v>
      </c>
      <c r="L184" s="2">
        <v>0.26778587541893301</v>
      </c>
      <c r="M184" t="s">
        <v>30</v>
      </c>
      <c r="N184" s="2">
        <v>0.26705913123288699</v>
      </c>
      <c r="O184" t="s">
        <v>36</v>
      </c>
      <c r="P184" s="2">
        <v>0.21679210992162001</v>
      </c>
      <c r="R184" t="s">
        <v>1051</v>
      </c>
      <c r="S184" t="s">
        <v>1052</v>
      </c>
      <c r="T184" t="s">
        <v>1053</v>
      </c>
      <c r="U184" t="s">
        <v>1054</v>
      </c>
      <c r="V184" t="s">
        <v>64</v>
      </c>
      <c r="W184" t="s">
        <v>1051</v>
      </c>
      <c r="X184" t="s">
        <v>1773</v>
      </c>
      <c r="Y184" t="s">
        <v>1053</v>
      </c>
    </row>
    <row r="185" spans="1:27" x14ac:dyDescent="0.2">
      <c r="A185">
        <v>19234</v>
      </c>
      <c r="B185">
        <v>2</v>
      </c>
      <c r="C185" t="s">
        <v>1828</v>
      </c>
      <c r="D185" s="1">
        <v>8</v>
      </c>
      <c r="E185" t="s">
        <v>5</v>
      </c>
      <c r="F185" s="2">
        <v>0.90697674418604601</v>
      </c>
      <c r="G185" t="s">
        <v>9</v>
      </c>
      <c r="H185" s="2">
        <v>0.37937749317033498</v>
      </c>
      <c r="I185" t="s">
        <v>15</v>
      </c>
      <c r="J185" s="2">
        <v>0.44292926585751002</v>
      </c>
      <c r="K185" t="s">
        <v>22</v>
      </c>
      <c r="L185" s="2">
        <v>0.26778587541893301</v>
      </c>
      <c r="M185" t="s">
        <v>30</v>
      </c>
      <c r="N185" s="2">
        <v>0.26705913123288699</v>
      </c>
      <c r="O185" t="s">
        <v>36</v>
      </c>
      <c r="P185" s="2">
        <v>0.21679210992162001</v>
      </c>
      <c r="R185" t="s">
        <v>1045</v>
      </c>
      <c r="S185" t="s">
        <v>1046</v>
      </c>
      <c r="T185" t="s">
        <v>1047</v>
      </c>
      <c r="U185" t="s">
        <v>1048</v>
      </c>
      <c r="V185" t="s">
        <v>64</v>
      </c>
      <c r="W185" t="s">
        <v>1051</v>
      </c>
      <c r="X185" t="s">
        <v>1772</v>
      </c>
      <c r="Y185" t="s">
        <v>1053</v>
      </c>
    </row>
    <row r="186" spans="1:27" x14ac:dyDescent="0.2">
      <c r="A186">
        <v>19235</v>
      </c>
      <c r="B186">
        <v>11</v>
      </c>
      <c r="C186" t="s">
        <v>1828</v>
      </c>
      <c r="D186" s="36">
        <v>8</v>
      </c>
      <c r="E186" t="s">
        <v>5</v>
      </c>
      <c r="F186" s="2">
        <v>0.90697674418604601</v>
      </c>
      <c r="G186" t="s">
        <v>9</v>
      </c>
      <c r="H186" s="2">
        <v>0.37937749317033498</v>
      </c>
      <c r="I186" t="s">
        <v>15</v>
      </c>
      <c r="J186" s="2">
        <v>0.44292926585751002</v>
      </c>
      <c r="K186" t="s">
        <v>22</v>
      </c>
      <c r="L186" s="2">
        <v>0.26778587541893301</v>
      </c>
      <c r="M186" t="s">
        <v>30</v>
      </c>
      <c r="N186" s="2">
        <v>0.26705913123288699</v>
      </c>
      <c r="O186" t="s">
        <v>36</v>
      </c>
      <c r="P186" s="2">
        <v>0.21679210992162001</v>
      </c>
      <c r="R186" t="s">
        <v>1041</v>
      </c>
      <c r="S186" t="s">
        <v>1042</v>
      </c>
      <c r="T186" t="s">
        <v>1043</v>
      </c>
      <c r="U186" t="s">
        <v>1044</v>
      </c>
      <c r="V186" t="s">
        <v>64</v>
      </c>
      <c r="W186" t="s">
        <v>1615</v>
      </c>
      <c r="X186" t="s">
        <v>1771</v>
      </c>
      <c r="Y186" t="s">
        <v>1617</v>
      </c>
      <c r="Z186" t="s">
        <v>1155</v>
      </c>
      <c r="AA186" t="s">
        <v>1156</v>
      </c>
    </row>
    <row r="187" spans="1:27" x14ac:dyDescent="0.2">
      <c r="A187">
        <v>19242</v>
      </c>
      <c r="B187">
        <v>2</v>
      </c>
      <c r="C187" t="s">
        <v>1828</v>
      </c>
      <c r="D187" s="1">
        <v>8</v>
      </c>
      <c r="E187" t="s">
        <v>5</v>
      </c>
      <c r="F187" s="2">
        <v>0.90697674418604601</v>
      </c>
      <c r="G187" t="s">
        <v>9</v>
      </c>
      <c r="H187" s="2">
        <v>0.37937749317033498</v>
      </c>
      <c r="I187" t="s">
        <v>15</v>
      </c>
      <c r="J187" s="2">
        <v>0.44292926585751002</v>
      </c>
      <c r="K187" t="s">
        <v>22</v>
      </c>
      <c r="L187" s="2">
        <v>0.26778587541893301</v>
      </c>
      <c r="M187" t="s">
        <v>30</v>
      </c>
      <c r="N187" s="2">
        <v>0.26705913123288699</v>
      </c>
      <c r="O187" t="s">
        <v>36</v>
      </c>
      <c r="P187" s="2">
        <v>0.21679210992162001</v>
      </c>
      <c r="R187" t="s">
        <v>611</v>
      </c>
      <c r="S187" t="s">
        <v>612</v>
      </c>
      <c r="T187" t="s">
        <v>613</v>
      </c>
      <c r="U187" t="s">
        <v>614</v>
      </c>
      <c r="V187" t="s">
        <v>64</v>
      </c>
      <c r="W187" t="s">
        <v>1543</v>
      </c>
      <c r="X187" t="s">
        <v>1544</v>
      </c>
      <c r="Y187" t="s">
        <v>1545</v>
      </c>
    </row>
    <row r="188" spans="1:27" x14ac:dyDescent="0.2">
      <c r="A188">
        <v>19246</v>
      </c>
      <c r="B188">
        <v>5</v>
      </c>
      <c r="C188" t="s">
        <v>1828</v>
      </c>
      <c r="D188" s="36">
        <v>8</v>
      </c>
      <c r="E188" t="s">
        <v>5</v>
      </c>
      <c r="F188" s="2">
        <v>0.90697674418604601</v>
      </c>
      <c r="G188" t="s">
        <v>9</v>
      </c>
      <c r="H188" s="2">
        <v>0.37937749317033498</v>
      </c>
      <c r="I188" t="s">
        <v>15</v>
      </c>
      <c r="J188" s="2">
        <v>0.44292926585751002</v>
      </c>
      <c r="K188" t="s">
        <v>22</v>
      </c>
      <c r="L188" s="2">
        <v>0.26778587541893301</v>
      </c>
      <c r="M188" t="s">
        <v>30</v>
      </c>
      <c r="N188" s="2">
        <v>0.26705913123288699</v>
      </c>
      <c r="O188" t="s">
        <v>36</v>
      </c>
      <c r="P188" s="2">
        <v>0.21679210992162001</v>
      </c>
      <c r="R188" t="s">
        <v>1033</v>
      </c>
      <c r="S188" t="s">
        <v>1034</v>
      </c>
      <c r="T188" t="s">
        <v>1035</v>
      </c>
      <c r="U188" t="s">
        <v>1036</v>
      </c>
      <c r="V188" t="s">
        <v>64</v>
      </c>
      <c r="W188" t="s">
        <v>1607</v>
      </c>
      <c r="X188" t="s">
        <v>1768</v>
      </c>
      <c r="Y188" t="s">
        <v>1609</v>
      </c>
      <c r="Z188" t="s">
        <v>1155</v>
      </c>
      <c r="AA188" t="s">
        <v>1156</v>
      </c>
    </row>
    <row r="189" spans="1:27" x14ac:dyDescent="0.2">
      <c r="A189">
        <v>19248</v>
      </c>
      <c r="B189">
        <v>2</v>
      </c>
      <c r="C189" t="s">
        <v>1828</v>
      </c>
      <c r="D189" s="1">
        <v>8</v>
      </c>
      <c r="E189" t="s">
        <v>5</v>
      </c>
      <c r="F189" s="2">
        <v>0.90697674418604601</v>
      </c>
      <c r="G189" t="s">
        <v>9</v>
      </c>
      <c r="H189" s="2">
        <v>0.37937749317033498</v>
      </c>
      <c r="I189" t="s">
        <v>15</v>
      </c>
      <c r="J189" s="2">
        <v>0.44292926585751002</v>
      </c>
      <c r="K189" t="s">
        <v>22</v>
      </c>
      <c r="L189" s="2">
        <v>0.26778587541893301</v>
      </c>
      <c r="M189" t="s">
        <v>30</v>
      </c>
      <c r="N189" s="2">
        <v>0.26705913123288699</v>
      </c>
      <c r="O189" t="s">
        <v>36</v>
      </c>
      <c r="P189" s="2">
        <v>0.21679210992162001</v>
      </c>
      <c r="R189" t="s">
        <v>1028</v>
      </c>
      <c r="S189" t="s">
        <v>1029</v>
      </c>
      <c r="T189" t="s">
        <v>1030</v>
      </c>
      <c r="U189" t="s">
        <v>1031</v>
      </c>
      <c r="V189" t="s">
        <v>64</v>
      </c>
      <c r="W189" t="s">
        <v>1543</v>
      </c>
      <c r="X189" t="s">
        <v>1767</v>
      </c>
      <c r="Y189" t="s">
        <v>1545</v>
      </c>
    </row>
    <row r="190" spans="1:27" x14ac:dyDescent="0.2">
      <c r="A190">
        <v>19249</v>
      </c>
      <c r="B190">
        <v>3</v>
      </c>
      <c r="C190" t="s">
        <v>1828</v>
      </c>
      <c r="D190" s="36">
        <v>8</v>
      </c>
      <c r="E190" t="s">
        <v>5</v>
      </c>
      <c r="F190" s="2">
        <v>0.90697674418604601</v>
      </c>
      <c r="G190" t="s">
        <v>9</v>
      </c>
      <c r="H190" s="2">
        <v>0.37937749317033498</v>
      </c>
      <c r="I190" t="s">
        <v>15</v>
      </c>
      <c r="J190" s="2">
        <v>0.44292926585751002</v>
      </c>
      <c r="K190" t="s">
        <v>22</v>
      </c>
      <c r="L190" s="2">
        <v>0.26778587541893301</v>
      </c>
      <c r="M190" t="s">
        <v>30</v>
      </c>
      <c r="N190" s="2">
        <v>0.26705913123288699</v>
      </c>
      <c r="O190" t="s">
        <v>36</v>
      </c>
      <c r="P190" s="2">
        <v>0.21679210992162001</v>
      </c>
      <c r="R190" t="s">
        <v>665</v>
      </c>
      <c r="S190" t="s">
        <v>1026</v>
      </c>
      <c r="T190" t="s">
        <v>667</v>
      </c>
      <c r="U190" t="s">
        <v>1027</v>
      </c>
      <c r="V190" t="s">
        <v>64</v>
      </c>
      <c r="W190" t="s">
        <v>1583</v>
      </c>
      <c r="X190" t="s">
        <v>1766</v>
      </c>
      <c r="Y190" t="s">
        <v>1585</v>
      </c>
    </row>
    <row r="191" spans="1:27" x14ac:dyDescent="0.2">
      <c r="A191">
        <v>19250</v>
      </c>
      <c r="B191">
        <v>11</v>
      </c>
      <c r="C191" t="s">
        <v>1828</v>
      </c>
      <c r="D191" s="1">
        <v>8</v>
      </c>
      <c r="E191" t="s">
        <v>5</v>
      </c>
      <c r="F191" s="2">
        <v>0.90697674418604601</v>
      </c>
      <c r="G191" t="s">
        <v>9</v>
      </c>
      <c r="H191" s="2">
        <v>0.37937749317033498</v>
      </c>
      <c r="I191" t="s">
        <v>15</v>
      </c>
      <c r="J191" s="2">
        <v>0.44292926585751002</v>
      </c>
      <c r="K191" t="s">
        <v>22</v>
      </c>
      <c r="L191" s="2">
        <v>0.26778587541893301</v>
      </c>
      <c r="M191" t="s">
        <v>30</v>
      </c>
      <c r="N191" s="2">
        <v>0.26705913123288699</v>
      </c>
      <c r="O191" t="s">
        <v>36</v>
      </c>
      <c r="P191" s="2">
        <v>0.21679210992162001</v>
      </c>
      <c r="R191" t="s">
        <v>1018</v>
      </c>
      <c r="S191" t="s">
        <v>1019</v>
      </c>
      <c r="T191" t="s">
        <v>1020</v>
      </c>
      <c r="U191" t="s">
        <v>1021</v>
      </c>
      <c r="V191" t="s">
        <v>64</v>
      </c>
      <c r="W191" t="s">
        <v>811</v>
      </c>
      <c r="X191" t="s">
        <v>1764</v>
      </c>
      <c r="Y191" t="s">
        <v>813</v>
      </c>
      <c r="Z191" t="s">
        <v>1155</v>
      </c>
      <c r="AA191" t="s">
        <v>1156</v>
      </c>
    </row>
    <row r="192" spans="1:27" x14ac:dyDescent="0.2">
      <c r="A192">
        <v>19253</v>
      </c>
      <c r="B192">
        <v>10</v>
      </c>
      <c r="C192" t="s">
        <v>1828</v>
      </c>
      <c r="D192" s="36">
        <v>8</v>
      </c>
      <c r="E192" t="s">
        <v>5</v>
      </c>
      <c r="F192" s="2">
        <v>0.90697674418604601</v>
      </c>
      <c r="G192" t="s">
        <v>9</v>
      </c>
      <c r="H192" s="2">
        <v>0.37937749317033498</v>
      </c>
      <c r="I192" t="s">
        <v>15</v>
      </c>
      <c r="J192" s="2">
        <v>0.44292926585751002</v>
      </c>
      <c r="K192" t="s">
        <v>22</v>
      </c>
      <c r="L192" s="2">
        <v>0.26778587541893301</v>
      </c>
      <c r="M192" t="s">
        <v>30</v>
      </c>
      <c r="N192" s="2">
        <v>0.26705913123288699</v>
      </c>
      <c r="O192" t="s">
        <v>36</v>
      </c>
      <c r="P192" s="2">
        <v>0.21679210992162001</v>
      </c>
      <c r="R192" t="s">
        <v>1014</v>
      </c>
      <c r="S192" t="s">
        <v>1015</v>
      </c>
      <c r="T192" t="s">
        <v>1016</v>
      </c>
      <c r="U192" t="s">
        <v>1017</v>
      </c>
      <c r="V192" t="s">
        <v>64</v>
      </c>
      <c r="W192" t="s">
        <v>1051</v>
      </c>
      <c r="X192" t="s">
        <v>1763</v>
      </c>
      <c r="Y192" t="s">
        <v>1053</v>
      </c>
      <c r="Z192" t="s">
        <v>1155</v>
      </c>
      <c r="AA192" t="s">
        <v>1156</v>
      </c>
    </row>
    <row r="193" spans="1:27" x14ac:dyDescent="0.2">
      <c r="A193">
        <v>19255</v>
      </c>
      <c r="B193">
        <v>3</v>
      </c>
      <c r="C193" t="s">
        <v>1828</v>
      </c>
      <c r="D193" s="1">
        <v>8</v>
      </c>
      <c r="E193" t="s">
        <v>5</v>
      </c>
      <c r="F193" s="2">
        <v>0.90697674418604601</v>
      </c>
      <c r="G193" t="s">
        <v>9</v>
      </c>
      <c r="H193" s="2">
        <v>0.37937749317033498</v>
      </c>
      <c r="I193" t="s">
        <v>15</v>
      </c>
      <c r="J193" s="2">
        <v>0.44292926585751002</v>
      </c>
      <c r="K193" t="s">
        <v>22</v>
      </c>
      <c r="L193" s="2">
        <v>0.26778587541893301</v>
      </c>
      <c r="M193" t="s">
        <v>30</v>
      </c>
      <c r="N193" s="2">
        <v>0.26705913123288699</v>
      </c>
      <c r="O193" t="s">
        <v>36</v>
      </c>
      <c r="P193" s="2">
        <v>0.21679210992162001</v>
      </c>
      <c r="R193" t="s">
        <v>1005</v>
      </c>
      <c r="S193" t="s">
        <v>1006</v>
      </c>
      <c r="T193" t="s">
        <v>1007</v>
      </c>
      <c r="U193" t="s">
        <v>1008</v>
      </c>
      <c r="V193" t="s">
        <v>64</v>
      </c>
      <c r="W193" t="s">
        <v>1759</v>
      </c>
      <c r="X193" t="s">
        <v>1760</v>
      </c>
      <c r="Y193" t="s">
        <v>1761</v>
      </c>
    </row>
    <row r="194" spans="1:27" x14ac:dyDescent="0.2">
      <c r="A194">
        <v>19263</v>
      </c>
      <c r="B194">
        <v>2</v>
      </c>
      <c r="C194" t="s">
        <v>1828</v>
      </c>
      <c r="D194" s="36">
        <v>8</v>
      </c>
      <c r="E194" t="s">
        <v>5</v>
      </c>
      <c r="F194" s="2">
        <v>0.90697674418604601</v>
      </c>
      <c r="G194" t="s">
        <v>9</v>
      </c>
      <c r="H194" s="2">
        <v>0.37937749317033498</v>
      </c>
      <c r="I194" t="s">
        <v>15</v>
      </c>
      <c r="J194" s="2">
        <v>0.44292926585751002</v>
      </c>
      <c r="K194" t="s">
        <v>22</v>
      </c>
      <c r="L194" s="2">
        <v>0.26778587541893301</v>
      </c>
      <c r="M194" t="s">
        <v>30</v>
      </c>
      <c r="N194" s="2">
        <v>0.26705913123288699</v>
      </c>
      <c r="O194" t="s">
        <v>36</v>
      </c>
      <c r="P194" s="2">
        <v>0.21679210992162001</v>
      </c>
      <c r="R194" t="s">
        <v>999</v>
      </c>
      <c r="S194" t="s">
        <v>1000</v>
      </c>
      <c r="T194" t="s">
        <v>1001</v>
      </c>
      <c r="U194" t="s">
        <v>1002</v>
      </c>
      <c r="V194" t="s">
        <v>64</v>
      </c>
      <c r="W194" t="s">
        <v>1543</v>
      </c>
      <c r="X194" t="s">
        <v>1756</v>
      </c>
      <c r="Y194" t="s">
        <v>1545</v>
      </c>
    </row>
    <row r="195" spans="1:27" x14ac:dyDescent="0.2">
      <c r="A195">
        <v>19264</v>
      </c>
      <c r="B195">
        <v>3</v>
      </c>
      <c r="C195" t="s">
        <v>1828</v>
      </c>
      <c r="D195" s="1">
        <v>8</v>
      </c>
      <c r="E195" t="s">
        <v>5</v>
      </c>
      <c r="F195" s="2">
        <v>0.90697674418604601</v>
      </c>
      <c r="G195" t="s">
        <v>9</v>
      </c>
      <c r="H195" s="2">
        <v>0.37937749317033498</v>
      </c>
      <c r="I195" t="s">
        <v>15</v>
      </c>
      <c r="J195" s="2">
        <v>0.44292926585751002</v>
      </c>
      <c r="K195" t="s">
        <v>22</v>
      </c>
      <c r="L195" s="2">
        <v>0.26778587541893301</v>
      </c>
      <c r="M195" t="s">
        <v>30</v>
      </c>
      <c r="N195" s="2">
        <v>0.26705913123288699</v>
      </c>
      <c r="O195" t="s">
        <v>36</v>
      </c>
      <c r="P195" s="2">
        <v>0.21679210992162001</v>
      </c>
      <c r="R195" t="s">
        <v>991</v>
      </c>
      <c r="S195" t="s">
        <v>992</v>
      </c>
      <c r="T195" t="s">
        <v>993</v>
      </c>
      <c r="U195" t="s">
        <v>994</v>
      </c>
      <c r="V195" t="s">
        <v>64</v>
      </c>
      <c r="W195" t="s">
        <v>1752</v>
      </c>
      <c r="X195" t="s">
        <v>1753</v>
      </c>
      <c r="Y195" t="s">
        <v>1754</v>
      </c>
    </row>
    <row r="196" spans="1:27" x14ac:dyDescent="0.2">
      <c r="A196">
        <v>19266</v>
      </c>
      <c r="B196">
        <v>6</v>
      </c>
      <c r="C196" t="s">
        <v>1828</v>
      </c>
      <c r="D196" s="36">
        <v>8</v>
      </c>
      <c r="E196" t="s">
        <v>5</v>
      </c>
      <c r="F196" s="2">
        <v>0.90697674418604601</v>
      </c>
      <c r="G196" t="s">
        <v>9</v>
      </c>
      <c r="H196" s="2">
        <v>0.37937749317033498</v>
      </c>
      <c r="I196" t="s">
        <v>15</v>
      </c>
      <c r="J196" s="2">
        <v>0.44292926585751002</v>
      </c>
      <c r="K196" t="s">
        <v>22</v>
      </c>
      <c r="L196" s="2">
        <v>0.26778587541893301</v>
      </c>
      <c r="M196" t="s">
        <v>30</v>
      </c>
      <c r="N196" s="2">
        <v>0.26705913123288699</v>
      </c>
      <c r="O196" t="s">
        <v>36</v>
      </c>
      <c r="P196" s="2">
        <v>0.21679210992162001</v>
      </c>
      <c r="R196" t="s">
        <v>983</v>
      </c>
      <c r="S196" t="s">
        <v>984</v>
      </c>
      <c r="T196" t="s">
        <v>985</v>
      </c>
      <c r="U196" t="s">
        <v>986</v>
      </c>
      <c r="V196" t="s">
        <v>64</v>
      </c>
      <c r="W196" t="s">
        <v>1748</v>
      </c>
      <c r="X196" t="s">
        <v>1749</v>
      </c>
      <c r="Y196" t="s">
        <v>1750</v>
      </c>
    </row>
    <row r="197" spans="1:27" x14ac:dyDescent="0.2">
      <c r="A197">
        <v>19275</v>
      </c>
      <c r="B197">
        <v>2</v>
      </c>
      <c r="C197" t="s">
        <v>1828</v>
      </c>
      <c r="D197" s="1">
        <v>8</v>
      </c>
      <c r="E197" t="s">
        <v>5</v>
      </c>
      <c r="F197" s="2">
        <v>0.90697674418604601</v>
      </c>
      <c r="G197" t="s">
        <v>9</v>
      </c>
      <c r="H197" s="2">
        <v>0.37937749317033498</v>
      </c>
      <c r="I197" t="s">
        <v>15</v>
      </c>
      <c r="J197" s="2">
        <v>0.44292926585751002</v>
      </c>
      <c r="K197" t="s">
        <v>22</v>
      </c>
      <c r="L197" s="2">
        <v>0.26778587541893301</v>
      </c>
      <c r="M197" t="s">
        <v>30</v>
      </c>
      <c r="N197" s="2">
        <v>0.26705913123288699</v>
      </c>
      <c r="O197" t="s">
        <v>36</v>
      </c>
      <c r="P197" s="2">
        <v>0.21679210992162001</v>
      </c>
      <c r="R197" t="s">
        <v>970</v>
      </c>
      <c r="S197" t="s">
        <v>971</v>
      </c>
      <c r="T197" t="s">
        <v>972</v>
      </c>
      <c r="U197" t="s">
        <v>973</v>
      </c>
      <c r="V197" t="s">
        <v>64</v>
      </c>
      <c r="W197" t="s">
        <v>1741</v>
      </c>
      <c r="X197" t="s">
        <v>1742</v>
      </c>
      <c r="Y197" t="s">
        <v>1743</v>
      </c>
    </row>
    <row r="198" spans="1:27" x14ac:dyDescent="0.2">
      <c r="A198">
        <v>19286</v>
      </c>
      <c r="B198">
        <v>3</v>
      </c>
      <c r="C198" t="s">
        <v>1828</v>
      </c>
      <c r="D198" s="36">
        <v>8</v>
      </c>
      <c r="E198" t="s">
        <v>5</v>
      </c>
      <c r="F198" s="2">
        <v>0.90697674418604601</v>
      </c>
      <c r="G198" t="s">
        <v>9</v>
      </c>
      <c r="H198" s="2">
        <v>0.37937749317033498</v>
      </c>
      <c r="I198" t="s">
        <v>15</v>
      </c>
      <c r="J198" s="2">
        <v>0.44292926585751002</v>
      </c>
      <c r="K198" t="s">
        <v>22</v>
      </c>
      <c r="L198" s="2">
        <v>0.26778587541893301</v>
      </c>
      <c r="M198" t="s">
        <v>30</v>
      </c>
      <c r="N198" s="2">
        <v>0.26705913123288699</v>
      </c>
      <c r="O198" t="s">
        <v>36</v>
      </c>
      <c r="P198" s="2">
        <v>0.21679210992162001</v>
      </c>
      <c r="R198" t="s">
        <v>939</v>
      </c>
      <c r="S198" t="s">
        <v>940</v>
      </c>
      <c r="T198" t="s">
        <v>941</v>
      </c>
      <c r="U198" t="s">
        <v>942</v>
      </c>
      <c r="V198" t="s">
        <v>64</v>
      </c>
      <c r="W198" t="s">
        <v>939</v>
      </c>
      <c r="X198" t="s">
        <v>1726</v>
      </c>
      <c r="Y198" t="s">
        <v>941</v>
      </c>
    </row>
    <row r="199" spans="1:27" x14ac:dyDescent="0.2">
      <c r="A199">
        <v>19289</v>
      </c>
      <c r="B199">
        <v>6</v>
      </c>
      <c r="C199" t="s">
        <v>1828</v>
      </c>
      <c r="D199" s="1">
        <v>8</v>
      </c>
      <c r="E199" t="s">
        <v>5</v>
      </c>
      <c r="F199" s="2">
        <v>0.90697674418604601</v>
      </c>
      <c r="G199" t="s">
        <v>9</v>
      </c>
      <c r="H199" s="2">
        <v>0.37937749317033498</v>
      </c>
      <c r="I199" t="s">
        <v>15</v>
      </c>
      <c r="J199" s="2">
        <v>0.44292926585751002</v>
      </c>
      <c r="K199" t="s">
        <v>22</v>
      </c>
      <c r="L199" s="2">
        <v>0.26778587541893301</v>
      </c>
      <c r="M199" t="s">
        <v>30</v>
      </c>
      <c r="N199" s="2">
        <v>0.26705913123288699</v>
      </c>
      <c r="O199" t="s">
        <v>36</v>
      </c>
      <c r="P199" s="2">
        <v>0.21679210992162001</v>
      </c>
      <c r="U199" t="s">
        <v>546</v>
      </c>
      <c r="V199" t="s">
        <v>64</v>
      </c>
      <c r="Z199" t="s">
        <v>1155</v>
      </c>
      <c r="AA199" t="s">
        <v>1156</v>
      </c>
    </row>
    <row r="200" spans="1:27" x14ac:dyDescent="0.2">
      <c r="A200">
        <v>19296</v>
      </c>
      <c r="B200">
        <v>2</v>
      </c>
      <c r="C200" t="s">
        <v>1828</v>
      </c>
      <c r="D200" s="36">
        <v>8</v>
      </c>
      <c r="E200" t="s">
        <v>5</v>
      </c>
      <c r="F200" s="2">
        <v>0.90697674418604601</v>
      </c>
      <c r="G200" t="s">
        <v>9</v>
      </c>
      <c r="H200" s="2">
        <v>0.37937749317033498</v>
      </c>
      <c r="I200" t="s">
        <v>15</v>
      </c>
      <c r="J200" s="2">
        <v>0.44292926585751002</v>
      </c>
      <c r="K200" t="s">
        <v>22</v>
      </c>
      <c r="L200" s="2">
        <v>0.26778587541893301</v>
      </c>
      <c r="M200" t="s">
        <v>30</v>
      </c>
      <c r="N200" s="2">
        <v>0.26705913123288699</v>
      </c>
      <c r="O200" t="s">
        <v>36</v>
      </c>
      <c r="P200" s="2">
        <v>0.21679210992162001</v>
      </c>
      <c r="R200" t="s">
        <v>907</v>
      </c>
      <c r="S200" t="s">
        <v>908</v>
      </c>
      <c r="T200" t="s">
        <v>909</v>
      </c>
      <c r="U200" t="s">
        <v>910</v>
      </c>
      <c r="V200" t="s">
        <v>64</v>
      </c>
      <c r="W200" t="s">
        <v>1615</v>
      </c>
      <c r="X200" t="s">
        <v>1706</v>
      </c>
      <c r="Y200" t="s">
        <v>1617</v>
      </c>
    </row>
    <row r="201" spans="1:27" x14ac:dyDescent="0.2">
      <c r="A201">
        <v>19308</v>
      </c>
      <c r="B201">
        <v>4</v>
      </c>
      <c r="C201" t="s">
        <v>1828</v>
      </c>
      <c r="D201" s="1">
        <v>8</v>
      </c>
      <c r="E201" t="s">
        <v>5</v>
      </c>
      <c r="F201" s="2">
        <v>0.90697674418604601</v>
      </c>
      <c r="G201" t="s">
        <v>9</v>
      </c>
      <c r="H201" s="2">
        <v>0.37937749317033498</v>
      </c>
      <c r="I201" t="s">
        <v>15</v>
      </c>
      <c r="J201" s="2">
        <v>0.44292926585751002</v>
      </c>
      <c r="K201" t="s">
        <v>22</v>
      </c>
      <c r="L201" s="2">
        <v>0.26778587541893301</v>
      </c>
      <c r="M201" t="s">
        <v>30</v>
      </c>
      <c r="N201" s="2">
        <v>0.26705913123288699</v>
      </c>
      <c r="O201" t="s">
        <v>36</v>
      </c>
      <c r="P201" s="2">
        <v>0.21679210992162001</v>
      </c>
      <c r="R201" t="s">
        <v>678</v>
      </c>
      <c r="S201" t="s">
        <v>896</v>
      </c>
      <c r="T201" t="s">
        <v>680</v>
      </c>
      <c r="U201" t="s">
        <v>897</v>
      </c>
      <c r="V201" t="s">
        <v>64</v>
      </c>
      <c r="W201" t="s">
        <v>1051</v>
      </c>
      <c r="X201" t="s">
        <v>1699</v>
      </c>
      <c r="Y201" t="s">
        <v>1053</v>
      </c>
    </row>
    <row r="202" spans="1:27" x14ac:dyDescent="0.2">
      <c r="A202">
        <v>19311</v>
      </c>
      <c r="B202">
        <v>3</v>
      </c>
      <c r="C202" t="s">
        <v>1828</v>
      </c>
      <c r="D202" s="36">
        <v>8</v>
      </c>
      <c r="E202" t="s">
        <v>5</v>
      </c>
      <c r="F202" s="2">
        <v>0.90697674418604601</v>
      </c>
      <c r="G202" t="s">
        <v>9</v>
      </c>
      <c r="H202" s="2">
        <v>0.37937749317033498</v>
      </c>
      <c r="I202" t="s">
        <v>15</v>
      </c>
      <c r="J202" s="2">
        <v>0.44292926585751002</v>
      </c>
      <c r="K202" t="s">
        <v>22</v>
      </c>
      <c r="L202" s="2">
        <v>0.26778587541893301</v>
      </c>
      <c r="M202" t="s">
        <v>30</v>
      </c>
      <c r="N202" s="2">
        <v>0.26705913123288699</v>
      </c>
      <c r="O202" t="s">
        <v>36</v>
      </c>
      <c r="P202" s="2">
        <v>0.21679210992162001</v>
      </c>
      <c r="R202" t="s">
        <v>892</v>
      </c>
      <c r="S202" t="s">
        <v>893</v>
      </c>
      <c r="T202" t="s">
        <v>894</v>
      </c>
      <c r="U202" t="s">
        <v>895</v>
      </c>
      <c r="V202" t="s">
        <v>64</v>
      </c>
      <c r="W202" t="s">
        <v>1696</v>
      </c>
      <c r="X202" t="s">
        <v>1697</v>
      </c>
      <c r="Y202" t="s">
        <v>1698</v>
      </c>
    </row>
    <row r="203" spans="1:27" x14ac:dyDescent="0.2">
      <c r="A203">
        <v>19332</v>
      </c>
      <c r="B203">
        <v>2</v>
      </c>
      <c r="C203" t="s">
        <v>1828</v>
      </c>
      <c r="D203" s="1">
        <v>8</v>
      </c>
      <c r="E203" t="s">
        <v>5</v>
      </c>
      <c r="F203" s="2">
        <v>0.90697674418604601</v>
      </c>
      <c r="G203" t="s">
        <v>9</v>
      </c>
      <c r="H203" s="2">
        <v>0.37937749317033498</v>
      </c>
      <c r="I203" t="s">
        <v>15</v>
      </c>
      <c r="J203" s="2">
        <v>0.44292926585751002</v>
      </c>
      <c r="K203" t="s">
        <v>22</v>
      </c>
      <c r="L203" s="2">
        <v>0.26778587541893301</v>
      </c>
      <c r="M203" t="s">
        <v>30</v>
      </c>
      <c r="N203" s="2">
        <v>0.26705913123288699</v>
      </c>
      <c r="O203" t="s">
        <v>36</v>
      </c>
      <c r="P203" s="2">
        <v>0.21679210992162001</v>
      </c>
      <c r="R203" t="s">
        <v>793</v>
      </c>
      <c r="S203" t="s">
        <v>865</v>
      </c>
      <c r="T203" t="s">
        <v>795</v>
      </c>
      <c r="U203" t="s">
        <v>866</v>
      </c>
      <c r="V203" t="s">
        <v>64</v>
      </c>
      <c r="W203" t="s">
        <v>793</v>
      </c>
      <c r="X203" t="s">
        <v>1682</v>
      </c>
      <c r="Y203" t="s">
        <v>795</v>
      </c>
    </row>
    <row r="204" spans="1:27" x14ac:dyDescent="0.2">
      <c r="A204">
        <v>19340</v>
      </c>
      <c r="B204">
        <v>2</v>
      </c>
      <c r="C204" t="s">
        <v>1828</v>
      </c>
      <c r="D204" s="36">
        <v>8</v>
      </c>
      <c r="E204" t="s">
        <v>5</v>
      </c>
      <c r="F204" s="2">
        <v>0.90697674418604601</v>
      </c>
      <c r="G204" t="s">
        <v>9</v>
      </c>
      <c r="H204" s="2">
        <v>0.37937749317033498</v>
      </c>
      <c r="I204" t="s">
        <v>15</v>
      </c>
      <c r="J204" s="2">
        <v>0.44292926585751002</v>
      </c>
      <c r="K204" t="s">
        <v>22</v>
      </c>
      <c r="L204" s="2">
        <v>0.26778587541893301</v>
      </c>
      <c r="M204" t="s">
        <v>30</v>
      </c>
      <c r="N204" s="2">
        <v>0.26705913123288699</v>
      </c>
      <c r="O204" t="s">
        <v>36</v>
      </c>
      <c r="P204" s="2">
        <v>0.21679210992162001</v>
      </c>
      <c r="R204" t="s">
        <v>832</v>
      </c>
      <c r="S204" t="s">
        <v>833</v>
      </c>
      <c r="T204" t="s">
        <v>834</v>
      </c>
      <c r="U204" t="s">
        <v>835</v>
      </c>
      <c r="V204" t="s">
        <v>64</v>
      </c>
      <c r="W204" t="s">
        <v>1615</v>
      </c>
      <c r="X204" t="s">
        <v>1660</v>
      </c>
      <c r="Y204" t="s">
        <v>1617</v>
      </c>
    </row>
    <row r="205" spans="1:27" x14ac:dyDescent="0.2">
      <c r="A205">
        <v>19349</v>
      </c>
      <c r="B205">
        <v>2</v>
      </c>
      <c r="C205" t="s">
        <v>1828</v>
      </c>
      <c r="D205" s="1">
        <v>8</v>
      </c>
      <c r="E205" t="s">
        <v>5</v>
      </c>
      <c r="F205" s="2">
        <v>0.90697674418604601</v>
      </c>
      <c r="G205" t="s">
        <v>9</v>
      </c>
      <c r="H205" s="2">
        <v>0.37937749317033498</v>
      </c>
      <c r="I205" t="s">
        <v>15</v>
      </c>
      <c r="J205" s="2">
        <v>0.44292926585751002</v>
      </c>
      <c r="K205" t="s">
        <v>22</v>
      </c>
      <c r="L205" s="2">
        <v>0.26778587541893301</v>
      </c>
      <c r="M205" t="s">
        <v>30</v>
      </c>
      <c r="N205" s="2">
        <v>0.26705913123288699</v>
      </c>
      <c r="O205" t="s">
        <v>36</v>
      </c>
      <c r="P205" s="2">
        <v>0.21679210992162001</v>
      </c>
      <c r="R205" t="s">
        <v>819</v>
      </c>
      <c r="S205" t="s">
        <v>820</v>
      </c>
      <c r="T205" t="s">
        <v>821</v>
      </c>
      <c r="U205" t="s">
        <v>822</v>
      </c>
      <c r="V205" t="s">
        <v>64</v>
      </c>
      <c r="W205" t="s">
        <v>811</v>
      </c>
      <c r="X205" t="s">
        <v>1275</v>
      </c>
      <c r="Y205" t="s">
        <v>813</v>
      </c>
    </row>
    <row r="206" spans="1:27" x14ac:dyDescent="0.2">
      <c r="A206">
        <v>19366</v>
      </c>
      <c r="B206">
        <v>4</v>
      </c>
      <c r="C206" t="s">
        <v>1828</v>
      </c>
      <c r="D206" s="36">
        <v>8</v>
      </c>
      <c r="E206" t="s">
        <v>5</v>
      </c>
      <c r="F206" s="2">
        <v>0.90697674418604601</v>
      </c>
      <c r="G206" t="s">
        <v>9</v>
      </c>
      <c r="H206" s="2">
        <v>0.37937749317033498</v>
      </c>
      <c r="I206" t="s">
        <v>15</v>
      </c>
      <c r="J206" s="2">
        <v>0.44292926585751002</v>
      </c>
      <c r="K206" t="s">
        <v>22</v>
      </c>
      <c r="L206" s="2">
        <v>0.26778587541893301</v>
      </c>
      <c r="M206" t="s">
        <v>30</v>
      </c>
      <c r="N206" s="2">
        <v>0.26705913123288699</v>
      </c>
      <c r="O206" t="s">
        <v>36</v>
      </c>
      <c r="P206" s="2">
        <v>0.21679210992162001</v>
      </c>
      <c r="R206" t="s">
        <v>793</v>
      </c>
      <c r="S206" t="s">
        <v>794</v>
      </c>
      <c r="T206" t="s">
        <v>795</v>
      </c>
      <c r="U206" t="s">
        <v>796</v>
      </c>
      <c r="V206" t="s">
        <v>64</v>
      </c>
      <c r="W206" t="s">
        <v>793</v>
      </c>
      <c r="X206" t="s">
        <v>1643</v>
      </c>
      <c r="Y206" t="s">
        <v>795</v>
      </c>
    </row>
    <row r="207" spans="1:27" x14ac:dyDescent="0.2">
      <c r="A207">
        <v>19396</v>
      </c>
      <c r="B207">
        <v>5</v>
      </c>
      <c r="C207" t="s">
        <v>1828</v>
      </c>
      <c r="D207" s="1">
        <v>8</v>
      </c>
      <c r="E207" t="s">
        <v>5</v>
      </c>
      <c r="F207" s="2">
        <v>0.90697674418604601</v>
      </c>
      <c r="G207" t="s">
        <v>9</v>
      </c>
      <c r="H207" s="2">
        <v>0.37937749317033498</v>
      </c>
      <c r="I207" t="s">
        <v>15</v>
      </c>
      <c r="J207" s="2">
        <v>0.44292926585751002</v>
      </c>
      <c r="K207" t="s">
        <v>22</v>
      </c>
      <c r="L207" s="2">
        <v>0.26778587541893301</v>
      </c>
      <c r="M207" t="s">
        <v>30</v>
      </c>
      <c r="N207" s="2">
        <v>0.26705913123288699</v>
      </c>
      <c r="O207" t="s">
        <v>36</v>
      </c>
      <c r="P207" s="2">
        <v>0.21679210992162001</v>
      </c>
      <c r="R207" t="s">
        <v>60</v>
      </c>
      <c r="S207" t="s">
        <v>61</v>
      </c>
      <c r="T207" t="s">
        <v>62</v>
      </c>
      <c r="U207" t="s">
        <v>63</v>
      </c>
      <c r="V207" t="s">
        <v>64</v>
      </c>
      <c r="W207" t="s">
        <v>811</v>
      </c>
      <c r="X207" t="s">
        <v>1154</v>
      </c>
      <c r="Y207" t="s">
        <v>813</v>
      </c>
      <c r="Z207" t="s">
        <v>1155</v>
      </c>
      <c r="AA207" t="s">
        <v>1156</v>
      </c>
    </row>
    <row r="208" spans="1:27" x14ac:dyDescent="0.2">
      <c r="A208">
        <v>19410</v>
      </c>
      <c r="B208">
        <v>3</v>
      </c>
      <c r="C208" t="s">
        <v>1828</v>
      </c>
      <c r="D208" s="36">
        <v>8</v>
      </c>
      <c r="E208" t="s">
        <v>5</v>
      </c>
      <c r="F208" s="2">
        <v>0.90697674418604601</v>
      </c>
      <c r="G208" t="s">
        <v>9</v>
      </c>
      <c r="H208" s="2">
        <v>0.37937749317033498</v>
      </c>
      <c r="I208" t="s">
        <v>15</v>
      </c>
      <c r="J208" s="2">
        <v>0.44292926585751002</v>
      </c>
      <c r="K208" t="s">
        <v>22</v>
      </c>
      <c r="L208" s="2">
        <v>0.26778587541893301</v>
      </c>
      <c r="M208" t="s">
        <v>30</v>
      </c>
      <c r="N208" s="2">
        <v>0.26705913123288699</v>
      </c>
      <c r="O208" t="s">
        <v>36</v>
      </c>
      <c r="P208" s="2">
        <v>0.21679210992162001</v>
      </c>
      <c r="R208" t="s">
        <v>728</v>
      </c>
      <c r="S208" t="s">
        <v>729</v>
      </c>
      <c r="T208" t="s">
        <v>730</v>
      </c>
      <c r="U208" t="s">
        <v>731</v>
      </c>
      <c r="V208" t="s">
        <v>64</v>
      </c>
      <c r="W208" t="s">
        <v>1615</v>
      </c>
      <c r="X208" t="s">
        <v>1616</v>
      </c>
      <c r="Y208" t="s">
        <v>1617</v>
      </c>
    </row>
    <row r="209" spans="1:27" x14ac:dyDescent="0.2">
      <c r="A209">
        <v>19444</v>
      </c>
      <c r="B209">
        <v>2</v>
      </c>
      <c r="C209" t="s">
        <v>1828</v>
      </c>
      <c r="D209" s="1">
        <v>8</v>
      </c>
      <c r="E209" t="s">
        <v>5</v>
      </c>
      <c r="F209" s="2">
        <v>0.90697674418604601</v>
      </c>
      <c r="G209" t="s">
        <v>9</v>
      </c>
      <c r="H209" s="2">
        <v>0.37937749317033498</v>
      </c>
      <c r="I209" t="s">
        <v>15</v>
      </c>
      <c r="J209" s="2">
        <v>0.44292926585751002</v>
      </c>
      <c r="K209" t="s">
        <v>22</v>
      </c>
      <c r="L209" s="2">
        <v>0.26778587541893301</v>
      </c>
      <c r="M209" t="s">
        <v>30</v>
      </c>
      <c r="N209" s="2">
        <v>0.26705913123288699</v>
      </c>
      <c r="O209" t="s">
        <v>36</v>
      </c>
      <c r="P209" s="2">
        <v>0.21679210992162001</v>
      </c>
      <c r="R209" t="s">
        <v>811</v>
      </c>
      <c r="S209" t="s">
        <v>812</v>
      </c>
      <c r="T209" t="s">
        <v>813</v>
      </c>
      <c r="U209" t="s">
        <v>814</v>
      </c>
      <c r="V209" t="s">
        <v>64</v>
      </c>
      <c r="W209" t="s">
        <v>811</v>
      </c>
      <c r="X209" t="s">
        <v>1275</v>
      </c>
      <c r="Y209" t="s">
        <v>813</v>
      </c>
    </row>
    <row r="210" spans="1:27" x14ac:dyDescent="0.2">
      <c r="A210">
        <v>19446</v>
      </c>
      <c r="B210">
        <v>2</v>
      </c>
      <c r="C210" t="s">
        <v>1828</v>
      </c>
      <c r="D210" s="36">
        <v>8</v>
      </c>
      <c r="E210" t="s">
        <v>5</v>
      </c>
      <c r="F210" s="2">
        <v>0.90697674418604601</v>
      </c>
      <c r="G210" t="s">
        <v>9</v>
      </c>
      <c r="H210" s="2">
        <v>0.37937749317033498</v>
      </c>
      <c r="I210" t="s">
        <v>15</v>
      </c>
      <c r="J210" s="2">
        <v>0.44292926585751002</v>
      </c>
      <c r="K210" t="s">
        <v>22</v>
      </c>
      <c r="L210" s="2">
        <v>0.26778587541893301</v>
      </c>
      <c r="M210" t="s">
        <v>30</v>
      </c>
      <c r="N210" s="2">
        <v>0.26705913123288699</v>
      </c>
      <c r="O210" t="s">
        <v>36</v>
      </c>
      <c r="P210" s="2">
        <v>0.21679210992162001</v>
      </c>
      <c r="R210" t="s">
        <v>708</v>
      </c>
      <c r="S210" t="s">
        <v>709</v>
      </c>
      <c r="T210" t="s">
        <v>710</v>
      </c>
      <c r="U210" t="s">
        <v>711</v>
      </c>
      <c r="V210" t="s">
        <v>64</v>
      </c>
      <c r="W210" t="s">
        <v>1607</v>
      </c>
      <c r="X210" t="s">
        <v>1608</v>
      </c>
      <c r="Y210" t="s">
        <v>1609</v>
      </c>
    </row>
    <row r="211" spans="1:27" x14ac:dyDescent="0.2">
      <c r="A211">
        <v>19450</v>
      </c>
      <c r="B211">
        <v>2</v>
      </c>
      <c r="C211" t="s">
        <v>1828</v>
      </c>
      <c r="D211" s="1">
        <v>8</v>
      </c>
      <c r="E211" t="s">
        <v>5</v>
      </c>
      <c r="F211" s="2">
        <v>0.90697674418604601</v>
      </c>
      <c r="G211" t="s">
        <v>9</v>
      </c>
      <c r="H211" s="2">
        <v>0.37937749317033498</v>
      </c>
      <c r="I211" t="s">
        <v>15</v>
      </c>
      <c r="J211" s="2">
        <v>0.44292926585751002</v>
      </c>
      <c r="K211" t="s">
        <v>22</v>
      </c>
      <c r="L211" s="2">
        <v>0.26778587541893301</v>
      </c>
      <c r="M211" t="s">
        <v>30</v>
      </c>
      <c r="N211" s="2">
        <v>0.26705913123288699</v>
      </c>
      <c r="O211" t="s">
        <v>36</v>
      </c>
      <c r="P211" s="2">
        <v>0.21679210992162001</v>
      </c>
      <c r="R211" t="s">
        <v>698</v>
      </c>
      <c r="S211" t="s">
        <v>699</v>
      </c>
      <c r="T211" t="s">
        <v>700</v>
      </c>
      <c r="U211" t="s">
        <v>701</v>
      </c>
      <c r="V211" t="s">
        <v>64</v>
      </c>
      <c r="W211" t="s">
        <v>1601</v>
      </c>
      <c r="X211" t="s">
        <v>1602</v>
      </c>
      <c r="Y211" t="s">
        <v>1603</v>
      </c>
    </row>
    <row r="212" spans="1:27" x14ac:dyDescent="0.2">
      <c r="A212">
        <v>19454</v>
      </c>
      <c r="B212">
        <v>2</v>
      </c>
      <c r="C212" t="s">
        <v>1828</v>
      </c>
      <c r="D212" s="36">
        <v>8</v>
      </c>
      <c r="E212" t="s">
        <v>5</v>
      </c>
      <c r="F212" s="2">
        <v>0.90697674418604601</v>
      </c>
      <c r="G212" t="s">
        <v>9</v>
      </c>
      <c r="H212" s="2">
        <v>0.37937749317033498</v>
      </c>
      <c r="I212" t="s">
        <v>15</v>
      </c>
      <c r="J212" s="2">
        <v>0.44292926585751002</v>
      </c>
      <c r="K212" t="s">
        <v>22</v>
      </c>
      <c r="L212" s="2">
        <v>0.26778587541893301</v>
      </c>
      <c r="M212" t="s">
        <v>30</v>
      </c>
      <c r="N212" s="2">
        <v>0.26705913123288699</v>
      </c>
      <c r="O212" t="s">
        <v>36</v>
      </c>
      <c r="P212" s="2">
        <v>0.21679210992162001</v>
      </c>
      <c r="R212" t="s">
        <v>751</v>
      </c>
      <c r="S212" t="s">
        <v>752</v>
      </c>
      <c r="T212" t="s">
        <v>753</v>
      </c>
      <c r="U212" t="s">
        <v>754</v>
      </c>
      <c r="V212" t="s">
        <v>64</v>
      </c>
      <c r="W212" t="s">
        <v>1543</v>
      </c>
      <c r="X212" t="s">
        <v>1624</v>
      </c>
      <c r="Y212" t="s">
        <v>1545</v>
      </c>
    </row>
    <row r="213" spans="1:27" x14ac:dyDescent="0.2">
      <c r="A213">
        <v>19461</v>
      </c>
      <c r="B213">
        <v>2</v>
      </c>
      <c r="C213" t="s">
        <v>1828</v>
      </c>
      <c r="D213" s="1">
        <v>8</v>
      </c>
      <c r="E213" t="s">
        <v>5</v>
      </c>
      <c r="F213" s="2">
        <v>0.90697674418604601</v>
      </c>
      <c r="G213" t="s">
        <v>9</v>
      </c>
      <c r="H213" s="2">
        <v>0.37937749317033498</v>
      </c>
      <c r="I213" t="s">
        <v>15</v>
      </c>
      <c r="J213" s="2">
        <v>0.44292926585751002</v>
      </c>
      <c r="K213" t="s">
        <v>22</v>
      </c>
      <c r="L213" s="2">
        <v>0.26778587541893301</v>
      </c>
      <c r="M213" t="s">
        <v>30</v>
      </c>
      <c r="N213" s="2">
        <v>0.26705913123288699</v>
      </c>
      <c r="O213" t="s">
        <v>36</v>
      </c>
      <c r="P213" s="2">
        <v>0.21679210992162001</v>
      </c>
      <c r="R213" t="s">
        <v>678</v>
      </c>
      <c r="S213" t="s">
        <v>679</v>
      </c>
      <c r="T213" t="s">
        <v>680</v>
      </c>
      <c r="U213" t="s">
        <v>681</v>
      </c>
      <c r="V213" t="s">
        <v>64</v>
      </c>
      <c r="W213" t="s">
        <v>1051</v>
      </c>
      <c r="X213" t="s">
        <v>1592</v>
      </c>
      <c r="Y213" t="s">
        <v>1053</v>
      </c>
    </row>
    <row r="214" spans="1:27" x14ac:dyDescent="0.2">
      <c r="A214">
        <v>19646</v>
      </c>
      <c r="B214">
        <v>1</v>
      </c>
      <c r="C214" t="s">
        <v>1828</v>
      </c>
      <c r="D214" s="36">
        <v>8</v>
      </c>
      <c r="E214" t="s">
        <v>5</v>
      </c>
      <c r="F214" s="2">
        <v>0.90697674418604601</v>
      </c>
      <c r="G214" t="s">
        <v>9</v>
      </c>
      <c r="H214" s="2">
        <v>0.37937749317033498</v>
      </c>
      <c r="I214" t="s">
        <v>15</v>
      </c>
      <c r="J214" s="2">
        <v>0.44292926585751002</v>
      </c>
      <c r="K214" t="s">
        <v>22</v>
      </c>
      <c r="L214" s="2">
        <v>0.26778587541893301</v>
      </c>
      <c r="M214" t="s">
        <v>30</v>
      </c>
      <c r="N214" s="2">
        <v>0.26705913123288699</v>
      </c>
      <c r="O214" t="s">
        <v>36</v>
      </c>
      <c r="P214" s="2">
        <v>0.21679210992162001</v>
      </c>
      <c r="U214" t="s">
        <v>545</v>
      </c>
      <c r="V214" t="s">
        <v>64</v>
      </c>
    </row>
    <row r="215" spans="1:27" x14ac:dyDescent="0.2">
      <c r="A215">
        <v>28960</v>
      </c>
      <c r="B215">
        <v>3</v>
      </c>
      <c r="C215" t="s">
        <v>1828</v>
      </c>
      <c r="D215" s="1">
        <v>86</v>
      </c>
      <c r="E215" t="s">
        <v>5</v>
      </c>
      <c r="F215" s="2">
        <v>0.5</v>
      </c>
      <c r="G215" t="s">
        <v>10</v>
      </c>
      <c r="H215" s="2">
        <v>0.140745259888852</v>
      </c>
      <c r="I215" t="s">
        <v>17</v>
      </c>
      <c r="J215" s="2">
        <v>0.140496233171862</v>
      </c>
      <c r="K215" t="s">
        <v>24</v>
      </c>
      <c r="L215" s="2">
        <v>6.7412457362114098E-2</v>
      </c>
      <c r="N215" s="2">
        <v>8.9744318800954903E-2</v>
      </c>
      <c r="O215" t="s">
        <v>38</v>
      </c>
      <c r="P215" s="2">
        <v>2.61428571428571E-2</v>
      </c>
      <c r="U215" t="s">
        <v>982</v>
      </c>
      <c r="V215" t="s">
        <v>114</v>
      </c>
    </row>
    <row r="216" spans="1:27" x14ac:dyDescent="0.2">
      <c r="A216">
        <v>33489</v>
      </c>
      <c r="B216">
        <v>3</v>
      </c>
      <c r="C216" t="s">
        <v>1828</v>
      </c>
      <c r="D216" s="36">
        <v>86</v>
      </c>
      <c r="E216" t="s">
        <v>5</v>
      </c>
      <c r="F216" s="2">
        <v>0.5</v>
      </c>
      <c r="G216" t="s">
        <v>10</v>
      </c>
      <c r="H216" s="2">
        <v>0.140745259888852</v>
      </c>
      <c r="I216" t="s">
        <v>17</v>
      </c>
      <c r="J216" s="2">
        <v>0.140496233171862</v>
      </c>
      <c r="K216" t="s">
        <v>24</v>
      </c>
      <c r="L216" s="2">
        <v>6.7412457362114098E-2</v>
      </c>
      <c r="N216" s="2">
        <v>8.9744318800954903E-2</v>
      </c>
      <c r="O216" t="s">
        <v>38</v>
      </c>
      <c r="P216" s="2">
        <v>2.61428571428571E-2</v>
      </c>
      <c r="U216" t="s">
        <v>425</v>
      </c>
      <c r="V216" t="s">
        <v>114</v>
      </c>
    </row>
    <row r="217" spans="1:27" x14ac:dyDescent="0.2">
      <c r="A217">
        <v>34068</v>
      </c>
      <c r="B217">
        <v>33</v>
      </c>
      <c r="C217" t="s">
        <v>1828</v>
      </c>
      <c r="D217" s="1">
        <v>86</v>
      </c>
      <c r="E217" t="s">
        <v>5</v>
      </c>
      <c r="F217" s="2">
        <v>0.5</v>
      </c>
      <c r="G217" t="s">
        <v>10</v>
      </c>
      <c r="H217" s="2">
        <v>0.140745259888852</v>
      </c>
      <c r="I217" t="s">
        <v>17</v>
      </c>
      <c r="J217" s="2">
        <v>0.140496233171862</v>
      </c>
      <c r="K217" t="s">
        <v>24</v>
      </c>
      <c r="L217" s="2">
        <v>6.7412457362114098E-2</v>
      </c>
      <c r="N217" s="2">
        <v>8.9744318800954903E-2</v>
      </c>
      <c r="O217" t="s">
        <v>38</v>
      </c>
      <c r="P217" s="2">
        <v>2.61428571428571E-2</v>
      </c>
      <c r="R217" t="s">
        <v>806</v>
      </c>
      <c r="S217" t="s">
        <v>807</v>
      </c>
      <c r="T217" t="s">
        <v>808</v>
      </c>
      <c r="U217" t="s">
        <v>809</v>
      </c>
      <c r="V217" t="s">
        <v>114</v>
      </c>
      <c r="W217" t="s">
        <v>1648</v>
      </c>
      <c r="X217" t="s">
        <v>1649</v>
      </c>
      <c r="Y217" t="s">
        <v>1650</v>
      </c>
      <c r="Z217" t="s">
        <v>1267</v>
      </c>
      <c r="AA217" t="s">
        <v>1268</v>
      </c>
    </row>
    <row r="218" spans="1:27" x14ac:dyDescent="0.2">
      <c r="A218">
        <v>36018</v>
      </c>
      <c r="B218">
        <v>7</v>
      </c>
      <c r="C218" t="s">
        <v>1828</v>
      </c>
      <c r="D218" s="36">
        <v>86</v>
      </c>
      <c r="E218" t="s">
        <v>5</v>
      </c>
      <c r="F218" s="2">
        <v>0.5</v>
      </c>
      <c r="G218" t="s">
        <v>10</v>
      </c>
      <c r="H218" s="2">
        <v>0.140745259888852</v>
      </c>
      <c r="I218" t="s">
        <v>17</v>
      </c>
      <c r="J218" s="2">
        <v>0.140496233171862</v>
      </c>
      <c r="K218" t="s">
        <v>24</v>
      </c>
      <c r="L218" s="2">
        <v>6.7412457362114098E-2</v>
      </c>
      <c r="N218" s="2">
        <v>8.9744318800954903E-2</v>
      </c>
      <c r="O218" t="s">
        <v>38</v>
      </c>
      <c r="P218" s="2">
        <v>2.61428571428571E-2</v>
      </c>
      <c r="U218" t="s">
        <v>732</v>
      </c>
      <c r="V218" t="s">
        <v>114</v>
      </c>
    </row>
    <row r="219" spans="1:27" x14ac:dyDescent="0.2">
      <c r="A219">
        <v>36110</v>
      </c>
      <c r="B219">
        <v>60</v>
      </c>
      <c r="C219" t="s">
        <v>1828</v>
      </c>
      <c r="D219" s="1">
        <v>224</v>
      </c>
      <c r="E219" t="s">
        <v>5</v>
      </c>
      <c r="F219" s="2">
        <v>0.9</v>
      </c>
      <c r="G219" t="s">
        <v>9</v>
      </c>
      <c r="H219" s="2">
        <v>0.23797038282771901</v>
      </c>
      <c r="I219" t="s">
        <v>16</v>
      </c>
      <c r="J219" s="2">
        <v>0.224684151647466</v>
      </c>
      <c r="K219" t="s">
        <v>23</v>
      </c>
      <c r="L219" s="2">
        <v>0.135430021367521</v>
      </c>
      <c r="N219" s="2">
        <v>0.20948266457777301</v>
      </c>
      <c r="O219" t="s">
        <v>37</v>
      </c>
      <c r="P219" s="2">
        <v>3.8281250000000003E-2</v>
      </c>
      <c r="R219" t="s">
        <v>686</v>
      </c>
      <c r="S219" t="s">
        <v>687</v>
      </c>
      <c r="T219" t="s">
        <v>688</v>
      </c>
      <c r="U219" t="s">
        <v>689</v>
      </c>
      <c r="V219" t="s">
        <v>85</v>
      </c>
      <c r="W219" t="s">
        <v>686</v>
      </c>
      <c r="X219" t="s">
        <v>1594</v>
      </c>
      <c r="Y219" t="s">
        <v>688</v>
      </c>
    </row>
    <row r="220" spans="1:27" x14ac:dyDescent="0.2">
      <c r="A220">
        <v>36112</v>
      </c>
      <c r="B220">
        <v>20</v>
      </c>
      <c r="C220" t="s">
        <v>1828</v>
      </c>
      <c r="D220" s="36">
        <v>224</v>
      </c>
      <c r="E220" t="s">
        <v>5</v>
      </c>
      <c r="F220" s="2">
        <v>0.9</v>
      </c>
      <c r="G220" t="s">
        <v>9</v>
      </c>
      <c r="H220" s="2">
        <v>0.23797038282771901</v>
      </c>
      <c r="I220" t="s">
        <v>16</v>
      </c>
      <c r="J220" s="2">
        <v>0.224684151647466</v>
      </c>
      <c r="K220" t="s">
        <v>23</v>
      </c>
      <c r="L220" s="2">
        <v>0.135430021367521</v>
      </c>
      <c r="N220" s="2">
        <v>0.20948266457777301</v>
      </c>
      <c r="O220" t="s">
        <v>37</v>
      </c>
      <c r="P220" s="2">
        <v>3.8281250000000003E-2</v>
      </c>
      <c r="R220" t="s">
        <v>674</v>
      </c>
      <c r="S220" t="s">
        <v>675</v>
      </c>
      <c r="T220" t="s">
        <v>676</v>
      </c>
      <c r="U220" t="s">
        <v>677</v>
      </c>
      <c r="V220" t="s">
        <v>85</v>
      </c>
      <c r="W220" t="s">
        <v>1589</v>
      </c>
      <c r="X220" t="s">
        <v>1590</v>
      </c>
      <c r="Y220" t="s">
        <v>1591</v>
      </c>
    </row>
    <row r="221" spans="1:27" x14ac:dyDescent="0.2">
      <c r="A221">
        <v>36113</v>
      </c>
      <c r="B221">
        <v>26</v>
      </c>
      <c r="C221" t="s">
        <v>1828</v>
      </c>
      <c r="D221" s="1">
        <v>224</v>
      </c>
      <c r="E221" t="s">
        <v>5</v>
      </c>
      <c r="F221" s="2">
        <v>0.9</v>
      </c>
      <c r="G221" t="s">
        <v>9</v>
      </c>
      <c r="H221" s="2">
        <v>0.23797038282771901</v>
      </c>
      <c r="I221" t="s">
        <v>16</v>
      </c>
      <c r="J221" s="2">
        <v>0.224684151647466</v>
      </c>
      <c r="K221" t="s">
        <v>23</v>
      </c>
      <c r="L221" s="2">
        <v>0.135430021367521</v>
      </c>
      <c r="N221" s="2">
        <v>0.20948266457777301</v>
      </c>
      <c r="O221" t="s">
        <v>37</v>
      </c>
      <c r="P221" s="2">
        <v>3.8281250000000003E-2</v>
      </c>
      <c r="R221" t="s">
        <v>669</v>
      </c>
      <c r="S221" t="s">
        <v>670</v>
      </c>
      <c r="T221" t="s">
        <v>671</v>
      </c>
      <c r="U221" t="s">
        <v>672</v>
      </c>
      <c r="V221" t="s">
        <v>85</v>
      </c>
      <c r="W221" t="s">
        <v>1586</v>
      </c>
      <c r="X221" t="s">
        <v>1587</v>
      </c>
      <c r="Y221" t="s">
        <v>1588</v>
      </c>
    </row>
    <row r="222" spans="1:27" x14ac:dyDescent="0.2">
      <c r="A222">
        <v>36115</v>
      </c>
      <c r="B222">
        <v>9</v>
      </c>
      <c r="C222" t="s">
        <v>1828</v>
      </c>
      <c r="D222" s="36">
        <v>224</v>
      </c>
      <c r="E222" t="s">
        <v>5</v>
      </c>
      <c r="F222" s="2">
        <v>0.9</v>
      </c>
      <c r="G222" t="s">
        <v>9</v>
      </c>
      <c r="H222" s="2">
        <v>0.23797038282771901</v>
      </c>
      <c r="I222" t="s">
        <v>16</v>
      </c>
      <c r="J222" s="2">
        <v>0.224684151647466</v>
      </c>
      <c r="K222" t="s">
        <v>23</v>
      </c>
      <c r="L222" s="2">
        <v>0.135430021367521</v>
      </c>
      <c r="N222" s="2">
        <v>0.20948266457777301</v>
      </c>
      <c r="O222" t="s">
        <v>37</v>
      </c>
      <c r="P222" s="2">
        <v>3.8281250000000003E-2</v>
      </c>
      <c r="R222" t="s">
        <v>661</v>
      </c>
      <c r="S222" t="s">
        <v>662</v>
      </c>
      <c r="T222" t="s">
        <v>663</v>
      </c>
      <c r="U222" t="s">
        <v>664</v>
      </c>
      <c r="V222" t="s">
        <v>85</v>
      </c>
      <c r="W222" t="s">
        <v>1580</v>
      </c>
      <c r="X222" t="s">
        <v>1581</v>
      </c>
      <c r="Y222" t="s">
        <v>1582</v>
      </c>
    </row>
    <row r="223" spans="1:27" x14ac:dyDescent="0.2">
      <c r="A223">
        <v>36117</v>
      </c>
      <c r="B223">
        <v>6</v>
      </c>
      <c r="C223" t="s">
        <v>1828</v>
      </c>
      <c r="D223" s="1">
        <v>224</v>
      </c>
      <c r="E223" t="s">
        <v>5</v>
      </c>
      <c r="F223" s="2">
        <v>0.9</v>
      </c>
      <c r="G223" t="s">
        <v>9</v>
      </c>
      <c r="H223" s="2">
        <v>0.23797038282771901</v>
      </c>
      <c r="I223" t="s">
        <v>16</v>
      </c>
      <c r="J223" s="2">
        <v>0.224684151647466</v>
      </c>
      <c r="K223" t="s">
        <v>23</v>
      </c>
      <c r="L223" s="2">
        <v>0.135430021367521</v>
      </c>
      <c r="N223" s="2">
        <v>0.20948266457777301</v>
      </c>
      <c r="O223" t="s">
        <v>37</v>
      </c>
      <c r="P223" s="2">
        <v>3.8281250000000003E-2</v>
      </c>
      <c r="R223" t="s">
        <v>656</v>
      </c>
      <c r="S223" t="s">
        <v>657</v>
      </c>
      <c r="T223" t="s">
        <v>658</v>
      </c>
      <c r="U223" t="s">
        <v>659</v>
      </c>
      <c r="V223" t="s">
        <v>85</v>
      </c>
      <c r="W223" t="s">
        <v>1577</v>
      </c>
      <c r="X223" t="s">
        <v>1578</v>
      </c>
      <c r="Y223" t="s">
        <v>1579</v>
      </c>
    </row>
    <row r="224" spans="1:27" x14ac:dyDescent="0.2">
      <c r="A224">
        <v>36120</v>
      </c>
      <c r="B224">
        <v>2</v>
      </c>
      <c r="C224" t="s">
        <v>1828</v>
      </c>
      <c r="D224" s="36">
        <v>224</v>
      </c>
      <c r="E224" t="s">
        <v>5</v>
      </c>
      <c r="F224" s="2">
        <v>0.9</v>
      </c>
      <c r="G224" t="s">
        <v>9</v>
      </c>
      <c r="H224" s="2">
        <v>0.23797038282771901</v>
      </c>
      <c r="I224" t="s">
        <v>16</v>
      </c>
      <c r="J224" s="2">
        <v>0.224684151647466</v>
      </c>
      <c r="K224" t="s">
        <v>23</v>
      </c>
      <c r="L224" s="2">
        <v>0.135430021367521</v>
      </c>
      <c r="N224" s="2">
        <v>0.20948266457777301</v>
      </c>
      <c r="O224" t="s">
        <v>37</v>
      </c>
      <c r="P224" s="2">
        <v>3.8281250000000003E-2</v>
      </c>
      <c r="R224" t="s">
        <v>652</v>
      </c>
      <c r="S224" t="s">
        <v>653</v>
      </c>
      <c r="T224" t="s">
        <v>654</v>
      </c>
      <c r="U224" t="s">
        <v>655</v>
      </c>
      <c r="V224" t="s">
        <v>85</v>
      </c>
      <c r="W224" t="s">
        <v>1574</v>
      </c>
      <c r="X224" t="s">
        <v>1575</v>
      </c>
      <c r="Y224" t="s">
        <v>1576</v>
      </c>
    </row>
    <row r="225" spans="1:27" x14ac:dyDescent="0.2">
      <c r="A225">
        <v>36123</v>
      </c>
      <c r="B225">
        <v>3</v>
      </c>
      <c r="C225" t="s">
        <v>1828</v>
      </c>
      <c r="D225" s="1">
        <v>224</v>
      </c>
      <c r="E225" t="s">
        <v>5</v>
      </c>
      <c r="F225" s="2">
        <v>0.9</v>
      </c>
      <c r="G225" t="s">
        <v>9</v>
      </c>
      <c r="H225" s="2">
        <v>0.23797038282771901</v>
      </c>
      <c r="I225" t="s">
        <v>16</v>
      </c>
      <c r="J225" s="2">
        <v>0.224684151647466</v>
      </c>
      <c r="K225" t="s">
        <v>23</v>
      </c>
      <c r="L225" s="2">
        <v>0.135430021367521</v>
      </c>
      <c r="N225" s="2">
        <v>0.20948266457777301</v>
      </c>
      <c r="O225" t="s">
        <v>37</v>
      </c>
      <c r="P225" s="2">
        <v>3.8281250000000003E-2</v>
      </c>
      <c r="R225" t="s">
        <v>644</v>
      </c>
      <c r="S225" t="s">
        <v>645</v>
      </c>
      <c r="T225" t="s">
        <v>646</v>
      </c>
      <c r="U225" t="s">
        <v>647</v>
      </c>
      <c r="V225" t="s">
        <v>85</v>
      </c>
      <c r="W225" t="s">
        <v>1568</v>
      </c>
      <c r="X225" t="s">
        <v>1569</v>
      </c>
      <c r="Y225" t="s">
        <v>1570</v>
      </c>
    </row>
    <row r="226" spans="1:27" x14ac:dyDescent="0.2">
      <c r="A226">
        <v>36256</v>
      </c>
      <c r="B226">
        <v>2</v>
      </c>
      <c r="C226" t="s">
        <v>1828</v>
      </c>
      <c r="D226" s="36">
        <v>224</v>
      </c>
      <c r="E226" t="s">
        <v>5</v>
      </c>
      <c r="F226" s="2">
        <v>0.9</v>
      </c>
      <c r="G226" t="s">
        <v>9</v>
      </c>
      <c r="H226" s="2">
        <v>0.23797038282771901</v>
      </c>
      <c r="I226" t="s">
        <v>16</v>
      </c>
      <c r="J226" s="2">
        <v>0.224684151647466</v>
      </c>
      <c r="K226" t="s">
        <v>23</v>
      </c>
      <c r="L226" s="2">
        <v>0.135430021367521</v>
      </c>
      <c r="N226" s="2">
        <v>0.20948266457777301</v>
      </c>
      <c r="O226" t="s">
        <v>37</v>
      </c>
      <c r="P226" s="2">
        <v>3.8281250000000003E-2</v>
      </c>
      <c r="R226" t="s">
        <v>556</v>
      </c>
      <c r="S226" t="s">
        <v>557</v>
      </c>
      <c r="T226" t="s">
        <v>558</v>
      </c>
      <c r="U226" t="s">
        <v>559</v>
      </c>
      <c r="V226" t="s">
        <v>85</v>
      </c>
      <c r="W226" t="s">
        <v>1503</v>
      </c>
      <c r="X226" t="s">
        <v>1504</v>
      </c>
      <c r="Y226" t="s">
        <v>1505</v>
      </c>
    </row>
    <row r="227" spans="1:27" x14ac:dyDescent="0.2">
      <c r="A227">
        <v>39899</v>
      </c>
      <c r="B227">
        <v>5</v>
      </c>
      <c r="C227" t="s">
        <v>1828</v>
      </c>
      <c r="D227" s="1">
        <v>1337</v>
      </c>
      <c r="E227" t="s">
        <v>6</v>
      </c>
      <c r="F227" s="2">
        <v>0</v>
      </c>
      <c r="G227" t="s">
        <v>6</v>
      </c>
      <c r="H227" s="2">
        <v>0</v>
      </c>
      <c r="I227" t="s">
        <v>6</v>
      </c>
      <c r="J227" s="2">
        <v>0</v>
      </c>
      <c r="K227" t="s">
        <v>6</v>
      </c>
      <c r="L227" s="2">
        <v>0</v>
      </c>
      <c r="M227" t="s">
        <v>6</v>
      </c>
      <c r="N227" s="2">
        <v>0</v>
      </c>
      <c r="O227" t="s">
        <v>6</v>
      </c>
      <c r="P227" s="2">
        <v>0</v>
      </c>
      <c r="U227" t="s">
        <v>805</v>
      </c>
      <c r="V227" t="s">
        <v>201</v>
      </c>
    </row>
    <row r="228" spans="1:27" x14ac:dyDescent="0.2">
      <c r="A228">
        <v>39922</v>
      </c>
      <c r="B228">
        <v>56</v>
      </c>
      <c r="C228" t="s">
        <v>1828</v>
      </c>
      <c r="D228" s="36">
        <v>997</v>
      </c>
      <c r="E228" t="s">
        <v>5</v>
      </c>
      <c r="F228" s="2">
        <v>1</v>
      </c>
      <c r="G228" t="s">
        <v>10</v>
      </c>
      <c r="H228" s="2">
        <v>0.24577491222228001</v>
      </c>
      <c r="I228" t="s">
        <v>17</v>
      </c>
      <c r="J228" s="2">
        <v>0.430998825735667</v>
      </c>
      <c r="K228" t="s">
        <v>26</v>
      </c>
      <c r="L228" s="2">
        <v>0.21668076075970799</v>
      </c>
      <c r="M228" t="s">
        <v>32</v>
      </c>
      <c r="N228" s="2">
        <v>0.20140298298192999</v>
      </c>
      <c r="O228" t="s">
        <v>42</v>
      </c>
      <c r="P228" s="2">
        <v>7.1482683982683898E-2</v>
      </c>
      <c r="R228" t="s">
        <v>777</v>
      </c>
      <c r="S228" t="s">
        <v>778</v>
      </c>
      <c r="T228" t="s">
        <v>779</v>
      </c>
      <c r="U228" t="s">
        <v>780</v>
      </c>
      <c r="V228" t="s">
        <v>610</v>
      </c>
      <c r="W228" t="s">
        <v>1637</v>
      </c>
      <c r="X228" t="s">
        <v>1638</v>
      </c>
      <c r="Y228" t="s">
        <v>1639</v>
      </c>
    </row>
    <row r="229" spans="1:27" x14ac:dyDescent="0.2">
      <c r="A229">
        <v>39932</v>
      </c>
      <c r="B229">
        <v>14</v>
      </c>
      <c r="C229" t="s">
        <v>1828</v>
      </c>
      <c r="D229" s="1">
        <v>997</v>
      </c>
      <c r="E229" t="s">
        <v>5</v>
      </c>
      <c r="F229" s="2">
        <v>1</v>
      </c>
      <c r="G229" t="s">
        <v>10</v>
      </c>
      <c r="H229" s="2">
        <v>0.24577491222228001</v>
      </c>
      <c r="I229" t="s">
        <v>17</v>
      </c>
      <c r="J229" s="2">
        <v>0.430998825735667</v>
      </c>
      <c r="K229" t="s">
        <v>26</v>
      </c>
      <c r="L229" s="2">
        <v>0.21668076075970799</v>
      </c>
      <c r="M229" t="s">
        <v>32</v>
      </c>
      <c r="N229" s="2">
        <v>0.20140298298192999</v>
      </c>
      <c r="O229" t="s">
        <v>42</v>
      </c>
      <c r="P229" s="2">
        <v>7.1482683982683898E-2</v>
      </c>
      <c r="R229" t="s">
        <v>640</v>
      </c>
      <c r="S229" t="s">
        <v>641</v>
      </c>
      <c r="T229" t="s">
        <v>642</v>
      </c>
      <c r="U229" t="s">
        <v>643</v>
      </c>
      <c r="V229" t="s">
        <v>610</v>
      </c>
      <c r="W229" t="s">
        <v>1565</v>
      </c>
      <c r="X229" t="s">
        <v>1566</v>
      </c>
      <c r="Y229" t="s">
        <v>1567</v>
      </c>
    </row>
    <row r="230" spans="1:27" x14ac:dyDescent="0.2">
      <c r="A230">
        <v>39933</v>
      </c>
      <c r="B230">
        <v>17</v>
      </c>
      <c r="C230" t="s">
        <v>1828</v>
      </c>
      <c r="D230" s="36">
        <v>997</v>
      </c>
      <c r="E230" t="s">
        <v>5</v>
      </c>
      <c r="F230" s="2">
        <v>1</v>
      </c>
      <c r="G230" t="s">
        <v>10</v>
      </c>
      <c r="H230" s="2">
        <v>0.24577491222228001</v>
      </c>
      <c r="I230" t="s">
        <v>17</v>
      </c>
      <c r="J230" s="2">
        <v>0.430998825735667</v>
      </c>
      <c r="K230" t="s">
        <v>26</v>
      </c>
      <c r="L230" s="2">
        <v>0.21668076075970799</v>
      </c>
      <c r="M230" t="s">
        <v>32</v>
      </c>
      <c r="N230" s="2">
        <v>0.20140298298192999</v>
      </c>
      <c r="O230" t="s">
        <v>42</v>
      </c>
      <c r="P230" s="2">
        <v>7.1482683982683898E-2</v>
      </c>
      <c r="R230" t="s">
        <v>773</v>
      </c>
      <c r="S230" t="s">
        <v>774</v>
      </c>
      <c r="T230" t="s">
        <v>775</v>
      </c>
      <c r="U230" t="s">
        <v>776</v>
      </c>
      <c r="V230" t="s">
        <v>610</v>
      </c>
      <c r="W230" t="s">
        <v>1632</v>
      </c>
      <c r="X230" t="s">
        <v>1633</v>
      </c>
      <c r="Y230" t="s">
        <v>1634</v>
      </c>
      <c r="Z230" t="s">
        <v>1635</v>
      </c>
      <c r="AA230" t="s">
        <v>1636</v>
      </c>
    </row>
    <row r="231" spans="1:27" x14ac:dyDescent="0.2">
      <c r="A231">
        <v>39941</v>
      </c>
      <c r="B231">
        <v>26</v>
      </c>
      <c r="C231" t="s">
        <v>1828</v>
      </c>
      <c r="D231" s="1">
        <v>997</v>
      </c>
      <c r="E231" t="s">
        <v>5</v>
      </c>
      <c r="F231" s="2">
        <v>1</v>
      </c>
      <c r="G231" t="s">
        <v>10</v>
      </c>
      <c r="H231" s="2">
        <v>0.24577491222228001</v>
      </c>
      <c r="I231" t="s">
        <v>17</v>
      </c>
      <c r="J231" s="2">
        <v>0.430998825735667</v>
      </c>
      <c r="K231" t="s">
        <v>26</v>
      </c>
      <c r="L231" s="2">
        <v>0.21668076075970799</v>
      </c>
      <c r="M231" t="s">
        <v>32</v>
      </c>
      <c r="N231" s="2">
        <v>0.20140298298192999</v>
      </c>
      <c r="O231" t="s">
        <v>42</v>
      </c>
      <c r="P231" s="2">
        <v>7.1482683982683898E-2</v>
      </c>
      <c r="R231" t="s">
        <v>606</v>
      </c>
      <c r="S231" t="s">
        <v>607</v>
      </c>
      <c r="T231" t="s">
        <v>608</v>
      </c>
      <c r="U231" t="s">
        <v>609</v>
      </c>
      <c r="V231" t="s">
        <v>610</v>
      </c>
      <c r="W231" t="s">
        <v>1538</v>
      </c>
      <c r="X231" t="s">
        <v>1539</v>
      </c>
      <c r="Y231" t="s">
        <v>1540</v>
      </c>
      <c r="Z231" t="s">
        <v>1541</v>
      </c>
      <c r="AA231" t="s">
        <v>1542</v>
      </c>
    </row>
    <row r="232" spans="1:27" x14ac:dyDescent="0.2">
      <c r="A232">
        <v>39968</v>
      </c>
      <c r="B232">
        <v>7</v>
      </c>
      <c r="C232" t="s">
        <v>1828</v>
      </c>
      <c r="D232" s="36">
        <v>997</v>
      </c>
      <c r="E232" t="s">
        <v>5</v>
      </c>
      <c r="F232" s="2">
        <v>1</v>
      </c>
      <c r="G232" t="s">
        <v>10</v>
      </c>
      <c r="H232" s="2">
        <v>0.24577491222228001</v>
      </c>
      <c r="I232" t="s">
        <v>17</v>
      </c>
      <c r="J232" s="2">
        <v>0.430998825735667</v>
      </c>
      <c r="K232" t="s">
        <v>26</v>
      </c>
      <c r="L232" s="2">
        <v>0.21668076075970799</v>
      </c>
      <c r="M232" t="s">
        <v>32</v>
      </c>
      <c r="N232" s="2">
        <v>0.20140298298192999</v>
      </c>
      <c r="O232" t="s">
        <v>42</v>
      </c>
      <c r="P232" s="2">
        <v>7.1482683982683898E-2</v>
      </c>
      <c r="R232" t="s">
        <v>759</v>
      </c>
      <c r="S232" t="s">
        <v>760</v>
      </c>
      <c r="T232" t="s">
        <v>761</v>
      </c>
      <c r="U232" t="s">
        <v>762</v>
      </c>
      <c r="V232" t="s">
        <v>610</v>
      </c>
      <c r="W232" t="s">
        <v>1626</v>
      </c>
      <c r="X232" t="s">
        <v>1627</v>
      </c>
      <c r="Y232" t="s">
        <v>1628</v>
      </c>
    </row>
    <row r="233" spans="1:27" x14ac:dyDescent="0.2">
      <c r="A233">
        <v>39970</v>
      </c>
      <c r="B233">
        <v>2</v>
      </c>
      <c r="C233" t="s">
        <v>1828</v>
      </c>
      <c r="D233" s="1">
        <v>997</v>
      </c>
      <c r="E233" t="s">
        <v>5</v>
      </c>
      <c r="F233" s="2">
        <v>1</v>
      </c>
      <c r="G233" t="s">
        <v>10</v>
      </c>
      <c r="H233" s="2">
        <v>0.24577491222228001</v>
      </c>
      <c r="I233" t="s">
        <v>17</v>
      </c>
      <c r="J233" s="2">
        <v>0.430998825735667</v>
      </c>
      <c r="K233" t="s">
        <v>26</v>
      </c>
      <c r="L233" s="2">
        <v>0.21668076075970799</v>
      </c>
      <c r="M233" t="s">
        <v>32</v>
      </c>
      <c r="N233" s="2">
        <v>0.20140298298192999</v>
      </c>
      <c r="O233" t="s">
        <v>42</v>
      </c>
      <c r="P233" s="2">
        <v>7.1482683982683898E-2</v>
      </c>
      <c r="R233" t="s">
        <v>755</v>
      </c>
      <c r="S233" t="s">
        <v>756</v>
      </c>
      <c r="T233" t="s">
        <v>757</v>
      </c>
      <c r="U233" t="s">
        <v>758</v>
      </c>
      <c r="V233" t="s">
        <v>610</v>
      </c>
      <c r="W233" t="s">
        <v>755</v>
      </c>
      <c r="X233" t="s">
        <v>1625</v>
      </c>
      <c r="Y233" t="s">
        <v>757</v>
      </c>
    </row>
    <row r="234" spans="1:27" x14ac:dyDescent="0.2">
      <c r="A234">
        <v>39979</v>
      </c>
      <c r="B234">
        <v>2</v>
      </c>
      <c r="C234" t="s">
        <v>1828</v>
      </c>
      <c r="D234" s="36">
        <v>997</v>
      </c>
      <c r="E234" t="s">
        <v>5</v>
      </c>
      <c r="F234" s="2">
        <v>1</v>
      </c>
      <c r="G234" t="s">
        <v>10</v>
      </c>
      <c r="H234" s="2">
        <v>0.24577491222228001</v>
      </c>
      <c r="I234" t="s">
        <v>17</v>
      </c>
      <c r="J234" s="2">
        <v>0.430998825735667</v>
      </c>
      <c r="K234" t="s">
        <v>26</v>
      </c>
      <c r="L234" s="2">
        <v>0.21668076075970799</v>
      </c>
      <c r="M234" t="s">
        <v>32</v>
      </c>
      <c r="N234" s="2">
        <v>0.20140298298192999</v>
      </c>
      <c r="O234" t="s">
        <v>42</v>
      </c>
      <c r="P234" s="2">
        <v>7.1482683982683898E-2</v>
      </c>
      <c r="R234" t="s">
        <v>747</v>
      </c>
      <c r="S234" t="s">
        <v>748</v>
      </c>
      <c r="T234" t="s">
        <v>749</v>
      </c>
      <c r="U234" t="s">
        <v>750</v>
      </c>
      <c r="V234" t="s">
        <v>610</v>
      </c>
      <c r="W234" t="s">
        <v>1621</v>
      </c>
      <c r="X234" t="s">
        <v>1622</v>
      </c>
      <c r="Y234" t="s">
        <v>1623</v>
      </c>
    </row>
    <row r="235" spans="1:27" x14ac:dyDescent="0.2">
      <c r="A235">
        <v>39987</v>
      </c>
      <c r="B235">
        <v>2</v>
      </c>
      <c r="C235" t="s">
        <v>1828</v>
      </c>
      <c r="D235" s="1">
        <v>997</v>
      </c>
      <c r="E235" t="s">
        <v>5</v>
      </c>
      <c r="F235" s="2">
        <v>1</v>
      </c>
      <c r="G235" t="s">
        <v>10</v>
      </c>
      <c r="H235" s="2">
        <v>0.24577491222228001</v>
      </c>
      <c r="I235" t="s">
        <v>17</v>
      </c>
      <c r="J235" s="2">
        <v>0.430998825735667</v>
      </c>
      <c r="K235" t="s">
        <v>26</v>
      </c>
      <c r="L235" s="2">
        <v>0.21668076075970799</v>
      </c>
      <c r="M235" t="s">
        <v>32</v>
      </c>
      <c r="N235" s="2">
        <v>0.20140298298192999</v>
      </c>
      <c r="O235" t="s">
        <v>42</v>
      </c>
      <c r="P235" s="2">
        <v>7.1482683982683898E-2</v>
      </c>
      <c r="R235" t="s">
        <v>738</v>
      </c>
      <c r="S235" t="s">
        <v>739</v>
      </c>
      <c r="T235" t="s">
        <v>740</v>
      </c>
      <c r="U235" t="s">
        <v>741</v>
      </c>
      <c r="V235" t="s">
        <v>610</v>
      </c>
      <c r="W235" t="s">
        <v>738</v>
      </c>
      <c r="X235" t="s">
        <v>1619</v>
      </c>
      <c r="Y235" t="s">
        <v>740</v>
      </c>
    </row>
    <row r="236" spans="1:27" x14ac:dyDescent="0.2">
      <c r="A236">
        <v>47319</v>
      </c>
      <c r="B236">
        <v>2</v>
      </c>
      <c r="C236" t="s">
        <v>1828</v>
      </c>
      <c r="D236" s="36">
        <v>86</v>
      </c>
      <c r="E236" t="s">
        <v>5</v>
      </c>
      <c r="F236" s="2">
        <v>0.5</v>
      </c>
      <c r="G236" t="s">
        <v>10</v>
      </c>
      <c r="H236" s="2">
        <v>0.140745259888852</v>
      </c>
      <c r="I236" t="s">
        <v>17</v>
      </c>
      <c r="J236" s="2">
        <v>0.140496233171862</v>
      </c>
      <c r="K236" t="s">
        <v>24</v>
      </c>
      <c r="L236" s="2">
        <v>6.7412457362114098E-2</v>
      </c>
      <c r="N236" s="2">
        <v>8.9744318800954903E-2</v>
      </c>
      <c r="O236" t="s">
        <v>38</v>
      </c>
      <c r="P236" s="2">
        <v>2.61428571428571E-2</v>
      </c>
      <c r="U236" t="s">
        <v>712</v>
      </c>
      <c r="V236" t="s">
        <v>114</v>
      </c>
    </row>
    <row r="237" spans="1:27" x14ac:dyDescent="0.2">
      <c r="A237">
        <v>47470</v>
      </c>
      <c r="B237">
        <v>3</v>
      </c>
      <c r="C237" t="s">
        <v>1828</v>
      </c>
      <c r="D237" s="1" t="s">
        <v>2213</v>
      </c>
      <c r="E237" t="s">
        <v>6</v>
      </c>
      <c r="F237" s="2">
        <v>0</v>
      </c>
      <c r="G237" t="s">
        <v>6</v>
      </c>
      <c r="H237" s="2">
        <v>0</v>
      </c>
      <c r="I237" t="s">
        <v>6</v>
      </c>
      <c r="J237" s="2">
        <v>0</v>
      </c>
      <c r="K237" t="s">
        <v>6</v>
      </c>
      <c r="L237" s="2">
        <v>0</v>
      </c>
      <c r="M237" t="s">
        <v>6</v>
      </c>
      <c r="N237" s="2">
        <v>0</v>
      </c>
      <c r="O237" t="s">
        <v>6</v>
      </c>
      <c r="P237" s="2">
        <v>0</v>
      </c>
      <c r="U237" t="s">
        <v>566</v>
      </c>
      <c r="V237" t="s">
        <v>216</v>
      </c>
    </row>
    <row r="238" spans="1:27" x14ac:dyDescent="0.2">
      <c r="A238">
        <v>51337</v>
      </c>
      <c r="B238">
        <v>7</v>
      </c>
      <c r="C238" t="s">
        <v>1828</v>
      </c>
      <c r="D238" s="36">
        <v>86</v>
      </c>
      <c r="E238" t="s">
        <v>5</v>
      </c>
      <c r="F238" s="2">
        <v>0.5</v>
      </c>
      <c r="G238" t="s">
        <v>10</v>
      </c>
      <c r="H238" s="2">
        <v>0.140745259888852</v>
      </c>
      <c r="I238" t="s">
        <v>17</v>
      </c>
      <c r="J238" s="2">
        <v>0.140496233171862</v>
      </c>
      <c r="K238" t="s">
        <v>24</v>
      </c>
      <c r="L238" s="2">
        <v>6.7412457362114098E-2</v>
      </c>
      <c r="N238" s="2">
        <v>8.9744318800954903E-2</v>
      </c>
      <c r="O238" t="s">
        <v>38</v>
      </c>
      <c r="P238" s="2">
        <v>2.61428571428571E-2</v>
      </c>
      <c r="U238" t="s">
        <v>635</v>
      </c>
      <c r="V238" t="s">
        <v>114</v>
      </c>
    </row>
    <row r="239" spans="1:27" x14ac:dyDescent="0.2">
      <c r="A239">
        <v>51694</v>
      </c>
      <c r="B239">
        <v>11</v>
      </c>
      <c r="C239" t="s">
        <v>1828</v>
      </c>
      <c r="D239" s="1">
        <v>86</v>
      </c>
      <c r="E239" t="s">
        <v>5</v>
      </c>
      <c r="F239" s="2">
        <v>0.5</v>
      </c>
      <c r="G239" t="s">
        <v>10</v>
      </c>
      <c r="H239" s="2">
        <v>0.140745259888852</v>
      </c>
      <c r="I239" t="s">
        <v>17</v>
      </c>
      <c r="J239" s="2">
        <v>0.140496233171862</v>
      </c>
      <c r="K239" t="s">
        <v>24</v>
      </c>
      <c r="L239" s="2">
        <v>6.7412457362114098E-2</v>
      </c>
      <c r="N239" s="2">
        <v>8.9744318800954903E-2</v>
      </c>
      <c r="O239" t="s">
        <v>38</v>
      </c>
      <c r="P239" s="2">
        <v>2.61428571428571E-2</v>
      </c>
      <c r="U239" t="s">
        <v>423</v>
      </c>
      <c r="V239" t="s">
        <v>114</v>
      </c>
    </row>
    <row r="240" spans="1:27" x14ac:dyDescent="0.2">
      <c r="A240">
        <v>51975</v>
      </c>
      <c r="B240">
        <v>19</v>
      </c>
      <c r="C240" t="s">
        <v>1828</v>
      </c>
      <c r="D240" s="36">
        <v>1041</v>
      </c>
      <c r="E240" t="s">
        <v>6</v>
      </c>
      <c r="F240" s="2">
        <v>0</v>
      </c>
      <c r="G240" t="s">
        <v>6</v>
      </c>
      <c r="H240" s="2">
        <v>0</v>
      </c>
      <c r="I240" t="s">
        <v>6</v>
      </c>
      <c r="J240" s="2">
        <v>0</v>
      </c>
      <c r="K240" t="s">
        <v>6</v>
      </c>
      <c r="L240" s="2">
        <v>0</v>
      </c>
      <c r="M240" t="s">
        <v>6</v>
      </c>
      <c r="N240" s="2">
        <v>0</v>
      </c>
      <c r="O240" t="s">
        <v>6</v>
      </c>
      <c r="P240" s="2">
        <v>0</v>
      </c>
      <c r="U240" t="s">
        <v>1109</v>
      </c>
      <c r="V240" t="s">
        <v>881</v>
      </c>
      <c r="Z240" t="s">
        <v>1757</v>
      </c>
      <c r="AA240" t="s">
        <v>1758</v>
      </c>
    </row>
    <row r="241" spans="1:27" x14ac:dyDescent="0.2">
      <c r="A241">
        <v>51978</v>
      </c>
      <c r="B241">
        <v>22</v>
      </c>
      <c r="C241" t="s">
        <v>1828</v>
      </c>
      <c r="D241" s="1">
        <v>1041</v>
      </c>
      <c r="E241" t="s">
        <v>6</v>
      </c>
      <c r="F241" s="2">
        <v>0</v>
      </c>
      <c r="G241" t="s">
        <v>6</v>
      </c>
      <c r="H241" s="2">
        <v>0</v>
      </c>
      <c r="I241" t="s">
        <v>6</v>
      </c>
      <c r="J241" s="2">
        <v>0</v>
      </c>
      <c r="K241" t="s">
        <v>6</v>
      </c>
      <c r="L241" s="2">
        <v>0</v>
      </c>
      <c r="M241" t="s">
        <v>6</v>
      </c>
      <c r="N241" s="2">
        <v>0</v>
      </c>
      <c r="O241" t="s">
        <v>6</v>
      </c>
      <c r="P241" s="2">
        <v>0</v>
      </c>
      <c r="U241" t="s">
        <v>1107</v>
      </c>
      <c r="V241" t="s">
        <v>881</v>
      </c>
      <c r="Z241" t="s">
        <v>1757</v>
      </c>
      <c r="AA241" t="s">
        <v>1758</v>
      </c>
    </row>
    <row r="242" spans="1:27" x14ac:dyDescent="0.2">
      <c r="A242">
        <v>51982</v>
      </c>
      <c r="B242">
        <v>1</v>
      </c>
      <c r="C242" t="s">
        <v>1828</v>
      </c>
      <c r="D242" s="36">
        <v>1041</v>
      </c>
      <c r="E242" t="s">
        <v>6</v>
      </c>
      <c r="F242" s="2">
        <v>0</v>
      </c>
      <c r="G242" t="s">
        <v>6</v>
      </c>
      <c r="H242" s="2">
        <v>0</v>
      </c>
      <c r="I242" t="s">
        <v>6</v>
      </c>
      <c r="J242" s="2">
        <v>0</v>
      </c>
      <c r="K242" t="s">
        <v>6</v>
      </c>
      <c r="L242" s="2">
        <v>0</v>
      </c>
      <c r="M242" t="s">
        <v>6</v>
      </c>
      <c r="N242" s="2">
        <v>0</v>
      </c>
      <c r="O242" t="s">
        <v>6</v>
      </c>
      <c r="P242" s="2">
        <v>0</v>
      </c>
      <c r="U242" t="s">
        <v>1097</v>
      </c>
      <c r="V242" t="s">
        <v>881</v>
      </c>
    </row>
    <row r="243" spans="1:27" x14ac:dyDescent="0.2">
      <c r="A243">
        <v>51986</v>
      </c>
      <c r="B243">
        <v>3</v>
      </c>
      <c r="C243" t="s">
        <v>1828</v>
      </c>
      <c r="D243" s="1">
        <v>86</v>
      </c>
      <c r="E243" t="s">
        <v>5</v>
      </c>
      <c r="F243" s="2">
        <v>0.5</v>
      </c>
      <c r="G243" t="s">
        <v>10</v>
      </c>
      <c r="H243" s="2">
        <v>0.140745259888852</v>
      </c>
      <c r="I243" t="s">
        <v>17</v>
      </c>
      <c r="J243" s="2">
        <v>0.140496233171862</v>
      </c>
      <c r="K243" t="s">
        <v>24</v>
      </c>
      <c r="L243" s="2">
        <v>6.7412457362114098E-2</v>
      </c>
      <c r="N243" s="2">
        <v>8.9744318800954903E-2</v>
      </c>
      <c r="O243" t="s">
        <v>38</v>
      </c>
      <c r="P243" s="2">
        <v>2.61428571428571E-2</v>
      </c>
      <c r="U243" t="s">
        <v>1086</v>
      </c>
      <c r="V243" t="s">
        <v>114</v>
      </c>
    </row>
    <row r="244" spans="1:27" x14ac:dyDescent="0.2">
      <c r="A244">
        <v>51990</v>
      </c>
      <c r="B244">
        <v>2</v>
      </c>
      <c r="C244" t="s">
        <v>1828</v>
      </c>
      <c r="D244" s="36">
        <v>1041</v>
      </c>
      <c r="E244" t="s">
        <v>6</v>
      </c>
      <c r="F244" s="2">
        <v>0</v>
      </c>
      <c r="G244" t="s">
        <v>6</v>
      </c>
      <c r="H244" s="2">
        <v>0</v>
      </c>
      <c r="I244" t="s">
        <v>6</v>
      </c>
      <c r="J244" s="2">
        <v>0</v>
      </c>
      <c r="K244" t="s">
        <v>6</v>
      </c>
      <c r="L244" s="2">
        <v>0</v>
      </c>
      <c r="M244" t="s">
        <v>6</v>
      </c>
      <c r="N244" s="2">
        <v>0</v>
      </c>
      <c r="O244" t="s">
        <v>6</v>
      </c>
      <c r="P244" s="2">
        <v>0</v>
      </c>
      <c r="U244" t="s">
        <v>1072</v>
      </c>
      <c r="V244" t="s">
        <v>881</v>
      </c>
    </row>
    <row r="245" spans="1:27" x14ac:dyDescent="0.2">
      <c r="A245">
        <v>52283</v>
      </c>
      <c r="B245">
        <v>20</v>
      </c>
      <c r="C245" t="s">
        <v>1828</v>
      </c>
      <c r="D245" s="1">
        <v>1337</v>
      </c>
      <c r="E245" t="s">
        <v>6</v>
      </c>
      <c r="F245" s="2">
        <v>0</v>
      </c>
      <c r="G245" t="s">
        <v>6</v>
      </c>
      <c r="H245" s="2">
        <v>0</v>
      </c>
      <c r="I245" t="s">
        <v>6</v>
      </c>
      <c r="J245" s="2">
        <v>0</v>
      </c>
      <c r="K245" t="s">
        <v>6</v>
      </c>
      <c r="L245" s="2">
        <v>0</v>
      </c>
      <c r="M245" t="s">
        <v>6</v>
      </c>
      <c r="N245" s="2">
        <v>0</v>
      </c>
      <c r="O245" t="s">
        <v>6</v>
      </c>
      <c r="P245" s="2">
        <v>0</v>
      </c>
      <c r="U245" t="s">
        <v>615</v>
      </c>
      <c r="V245" t="s">
        <v>201</v>
      </c>
      <c r="Z245" t="s">
        <v>1546</v>
      </c>
      <c r="AA245" t="s">
        <v>1547</v>
      </c>
    </row>
    <row r="246" spans="1:27" x14ac:dyDescent="0.2">
      <c r="A246">
        <v>54725</v>
      </c>
      <c r="B246">
        <v>6</v>
      </c>
      <c r="C246" t="s">
        <v>1828</v>
      </c>
      <c r="D246" s="36" t="s">
        <v>2214</v>
      </c>
      <c r="E246" t="s">
        <v>6</v>
      </c>
      <c r="F246" s="2">
        <v>0</v>
      </c>
      <c r="G246" t="s">
        <v>6</v>
      </c>
      <c r="H246" s="2">
        <v>0</v>
      </c>
      <c r="I246" t="s">
        <v>6</v>
      </c>
      <c r="J246" s="2">
        <v>0</v>
      </c>
      <c r="K246" t="s">
        <v>6</v>
      </c>
      <c r="L246" s="2">
        <v>0</v>
      </c>
      <c r="M246" t="s">
        <v>6</v>
      </c>
      <c r="N246" s="2">
        <v>0</v>
      </c>
      <c r="O246" t="s">
        <v>6</v>
      </c>
      <c r="P246" s="2">
        <v>0</v>
      </c>
      <c r="U246" t="s">
        <v>314</v>
      </c>
      <c r="V246" t="s">
        <v>216</v>
      </c>
    </row>
    <row r="247" spans="1:27" x14ac:dyDescent="0.2">
      <c r="A247">
        <v>55284</v>
      </c>
      <c r="B247">
        <v>7</v>
      </c>
      <c r="C247" t="s">
        <v>1828</v>
      </c>
      <c r="D247" s="1">
        <v>1337</v>
      </c>
      <c r="E247" t="s">
        <v>6</v>
      </c>
      <c r="F247" s="2">
        <v>0</v>
      </c>
      <c r="G247" t="s">
        <v>6</v>
      </c>
      <c r="H247" s="2">
        <v>0</v>
      </c>
      <c r="I247" t="s">
        <v>6</v>
      </c>
      <c r="J247" s="2">
        <v>0</v>
      </c>
      <c r="K247" t="s">
        <v>6</v>
      </c>
      <c r="L247" s="2">
        <v>0</v>
      </c>
      <c r="M247" t="s">
        <v>6</v>
      </c>
      <c r="N247" s="2">
        <v>0</v>
      </c>
      <c r="O247" t="s">
        <v>6</v>
      </c>
      <c r="P247" s="2">
        <v>0</v>
      </c>
      <c r="U247" t="s">
        <v>200</v>
      </c>
      <c r="V247" t="s">
        <v>201</v>
      </c>
    </row>
    <row r="248" spans="1:27" x14ac:dyDescent="0.2">
      <c r="A248">
        <v>56684</v>
      </c>
      <c r="B248">
        <v>43</v>
      </c>
      <c r="C248" t="s">
        <v>1828</v>
      </c>
      <c r="D248" s="36">
        <v>1041</v>
      </c>
      <c r="E248" t="s">
        <v>6</v>
      </c>
      <c r="F248" s="2">
        <v>0</v>
      </c>
      <c r="G248" t="s">
        <v>6</v>
      </c>
      <c r="H248" s="2">
        <v>0</v>
      </c>
      <c r="I248" t="s">
        <v>6</v>
      </c>
      <c r="J248" s="2">
        <v>0</v>
      </c>
      <c r="K248" t="s">
        <v>6</v>
      </c>
      <c r="L248" s="2">
        <v>0</v>
      </c>
      <c r="M248" t="s">
        <v>6</v>
      </c>
      <c r="N248" s="2">
        <v>0</v>
      </c>
      <c r="O248" t="s">
        <v>6</v>
      </c>
      <c r="P248" s="2">
        <v>0</v>
      </c>
      <c r="U248" t="s">
        <v>1050</v>
      </c>
      <c r="V248" t="s">
        <v>881</v>
      </c>
      <c r="Z248" t="s">
        <v>1757</v>
      </c>
      <c r="AA248" t="s">
        <v>1758</v>
      </c>
    </row>
    <row r="249" spans="1:27" x14ac:dyDescent="0.2">
      <c r="A249">
        <v>56693</v>
      </c>
      <c r="B249">
        <v>2</v>
      </c>
      <c r="C249" t="s">
        <v>1828</v>
      </c>
      <c r="D249" s="1">
        <v>1041</v>
      </c>
      <c r="E249" t="s">
        <v>6</v>
      </c>
      <c r="F249" s="2">
        <v>0</v>
      </c>
      <c r="G249" t="s">
        <v>6</v>
      </c>
      <c r="H249" s="2">
        <v>0</v>
      </c>
      <c r="I249" t="s">
        <v>6</v>
      </c>
      <c r="J249" s="2">
        <v>0</v>
      </c>
      <c r="K249" t="s">
        <v>6</v>
      </c>
      <c r="L249" s="2">
        <v>0</v>
      </c>
      <c r="M249" t="s">
        <v>6</v>
      </c>
      <c r="N249" s="2">
        <v>0</v>
      </c>
      <c r="O249" t="s">
        <v>6</v>
      </c>
      <c r="P249" s="2">
        <v>0</v>
      </c>
      <c r="U249" t="s">
        <v>1039</v>
      </c>
      <c r="V249" t="s">
        <v>881</v>
      </c>
    </row>
    <row r="250" spans="1:27" x14ac:dyDescent="0.2">
      <c r="A250">
        <v>56704</v>
      </c>
      <c r="B250">
        <v>6</v>
      </c>
      <c r="C250" t="s">
        <v>1828</v>
      </c>
      <c r="D250" s="36">
        <v>1041</v>
      </c>
      <c r="E250" t="s">
        <v>6</v>
      </c>
      <c r="F250" s="2">
        <v>0</v>
      </c>
      <c r="G250" t="s">
        <v>6</v>
      </c>
      <c r="H250" s="2">
        <v>0</v>
      </c>
      <c r="I250" t="s">
        <v>6</v>
      </c>
      <c r="J250" s="2">
        <v>0</v>
      </c>
      <c r="K250" t="s">
        <v>6</v>
      </c>
      <c r="L250" s="2">
        <v>0</v>
      </c>
      <c r="M250" t="s">
        <v>6</v>
      </c>
      <c r="N250" s="2">
        <v>0</v>
      </c>
      <c r="O250" t="s">
        <v>6</v>
      </c>
      <c r="P250" s="2">
        <v>0</v>
      </c>
      <c r="U250" t="s">
        <v>1037</v>
      </c>
      <c r="V250" t="s">
        <v>881</v>
      </c>
    </row>
    <row r="251" spans="1:27" x14ac:dyDescent="0.2">
      <c r="A251">
        <v>56738</v>
      </c>
      <c r="B251">
        <v>2</v>
      </c>
      <c r="C251" t="s">
        <v>1828</v>
      </c>
      <c r="D251" s="1">
        <v>1041</v>
      </c>
      <c r="E251" t="s">
        <v>6</v>
      </c>
      <c r="F251" s="2">
        <v>0</v>
      </c>
      <c r="G251" t="s">
        <v>6</v>
      </c>
      <c r="H251" s="2">
        <v>0</v>
      </c>
      <c r="I251" t="s">
        <v>6</v>
      </c>
      <c r="J251" s="2">
        <v>0</v>
      </c>
      <c r="K251" t="s">
        <v>6</v>
      </c>
      <c r="L251" s="2">
        <v>0</v>
      </c>
      <c r="M251" t="s">
        <v>6</v>
      </c>
      <c r="N251" s="2">
        <v>0</v>
      </c>
      <c r="O251" t="s">
        <v>6</v>
      </c>
      <c r="P251" s="2">
        <v>0</v>
      </c>
      <c r="U251" t="s">
        <v>1004</v>
      </c>
      <c r="V251" t="s">
        <v>881</v>
      </c>
    </row>
    <row r="252" spans="1:27" x14ac:dyDescent="0.2">
      <c r="A252">
        <v>56740</v>
      </c>
      <c r="B252">
        <v>14</v>
      </c>
      <c r="C252" t="s">
        <v>1828</v>
      </c>
      <c r="D252" s="36">
        <v>1041</v>
      </c>
      <c r="E252" t="s">
        <v>6</v>
      </c>
      <c r="F252" s="2">
        <v>0</v>
      </c>
      <c r="G252" t="s">
        <v>6</v>
      </c>
      <c r="H252" s="2">
        <v>0</v>
      </c>
      <c r="I252" t="s">
        <v>6</v>
      </c>
      <c r="J252" s="2">
        <v>0</v>
      </c>
      <c r="K252" t="s">
        <v>6</v>
      </c>
      <c r="L252" s="2">
        <v>0</v>
      </c>
      <c r="M252" t="s">
        <v>6</v>
      </c>
      <c r="N252" s="2">
        <v>0</v>
      </c>
      <c r="O252" t="s">
        <v>6</v>
      </c>
      <c r="P252" s="2">
        <v>0</v>
      </c>
      <c r="U252" t="s">
        <v>1003</v>
      </c>
      <c r="V252" t="s">
        <v>881</v>
      </c>
      <c r="Z252" t="s">
        <v>1757</v>
      </c>
      <c r="AA252" t="s">
        <v>1758</v>
      </c>
    </row>
    <row r="253" spans="1:27" x14ac:dyDescent="0.2">
      <c r="A253">
        <v>56831</v>
      </c>
      <c r="B253">
        <v>2</v>
      </c>
      <c r="C253" t="s">
        <v>1828</v>
      </c>
      <c r="D253" s="1">
        <v>1041</v>
      </c>
      <c r="E253" t="s">
        <v>6</v>
      </c>
      <c r="F253" s="2">
        <v>0</v>
      </c>
      <c r="G253" t="s">
        <v>6</v>
      </c>
      <c r="H253" s="2">
        <v>0</v>
      </c>
      <c r="I253" t="s">
        <v>6</v>
      </c>
      <c r="J253" s="2">
        <v>0</v>
      </c>
      <c r="K253" t="s">
        <v>6</v>
      </c>
      <c r="L253" s="2">
        <v>0</v>
      </c>
      <c r="M253" t="s">
        <v>6</v>
      </c>
      <c r="N253" s="2">
        <v>0</v>
      </c>
      <c r="O253" t="s">
        <v>6</v>
      </c>
      <c r="P253" s="2">
        <v>0</v>
      </c>
      <c r="U253" t="s">
        <v>880</v>
      </c>
      <c r="V253" t="s">
        <v>881</v>
      </c>
    </row>
    <row r="254" spans="1:27" x14ac:dyDescent="0.2">
      <c r="A254">
        <v>59917</v>
      </c>
      <c r="B254">
        <v>30</v>
      </c>
      <c r="C254" t="s">
        <v>1828</v>
      </c>
      <c r="D254" s="36">
        <v>86</v>
      </c>
      <c r="E254" t="s">
        <v>5</v>
      </c>
      <c r="F254" s="2">
        <v>0.5</v>
      </c>
      <c r="G254" t="s">
        <v>10</v>
      </c>
      <c r="H254" s="2">
        <v>0.140745259888852</v>
      </c>
      <c r="I254" t="s">
        <v>17</v>
      </c>
      <c r="J254" s="2">
        <v>0.140496233171862</v>
      </c>
      <c r="K254" t="s">
        <v>24</v>
      </c>
      <c r="L254" s="2">
        <v>6.7412457362114098E-2</v>
      </c>
      <c r="N254" s="2">
        <v>8.9744318800954903E-2</v>
      </c>
      <c r="O254" t="s">
        <v>38</v>
      </c>
      <c r="P254" s="2">
        <v>2.61428571428571E-2</v>
      </c>
      <c r="R254" t="s">
        <v>226</v>
      </c>
      <c r="S254" t="s">
        <v>227</v>
      </c>
      <c r="T254" t="s">
        <v>228</v>
      </c>
      <c r="U254" t="s">
        <v>229</v>
      </c>
      <c r="V254" t="s">
        <v>114</v>
      </c>
      <c r="W254" t="s">
        <v>226</v>
      </c>
      <c r="X254" t="s">
        <v>1266</v>
      </c>
      <c r="Y254" t="s">
        <v>228</v>
      </c>
      <c r="Z254" t="s">
        <v>1267</v>
      </c>
      <c r="AA254" t="s">
        <v>1268</v>
      </c>
    </row>
    <row r="255" spans="1:27" x14ac:dyDescent="0.2">
      <c r="A255">
        <v>59955</v>
      </c>
      <c r="B255">
        <v>9</v>
      </c>
      <c r="C255" t="s">
        <v>1828</v>
      </c>
      <c r="D255" s="1">
        <v>86</v>
      </c>
      <c r="E255" t="s">
        <v>5</v>
      </c>
      <c r="F255" s="2">
        <v>0.5</v>
      </c>
      <c r="G255" t="s">
        <v>10</v>
      </c>
      <c r="H255" s="2">
        <v>0.140745259888852</v>
      </c>
      <c r="I255" t="s">
        <v>17</v>
      </c>
      <c r="J255" s="2">
        <v>0.140496233171862</v>
      </c>
      <c r="K255" t="s">
        <v>24</v>
      </c>
      <c r="L255" s="2">
        <v>6.7412457362114098E-2</v>
      </c>
      <c r="N255" s="2">
        <v>8.9744318800954903E-2</v>
      </c>
      <c r="O255" t="s">
        <v>38</v>
      </c>
      <c r="P255" s="2">
        <v>2.61428571428571E-2</v>
      </c>
      <c r="R255" t="s">
        <v>203</v>
      </c>
      <c r="S255" t="s">
        <v>204</v>
      </c>
      <c r="T255" t="s">
        <v>205</v>
      </c>
      <c r="U255" t="s">
        <v>206</v>
      </c>
      <c r="V255" t="s">
        <v>114</v>
      </c>
      <c r="W255" t="s">
        <v>1250</v>
      </c>
      <c r="X255" t="s">
        <v>1251</v>
      </c>
      <c r="Y255" t="s">
        <v>1252</v>
      </c>
    </row>
    <row r="256" spans="1:27" x14ac:dyDescent="0.2">
      <c r="A256">
        <v>59965</v>
      </c>
      <c r="B256">
        <v>12</v>
      </c>
      <c r="C256" t="s">
        <v>1828</v>
      </c>
      <c r="D256" s="36">
        <v>86</v>
      </c>
      <c r="E256" t="s">
        <v>5</v>
      </c>
      <c r="F256" s="2">
        <v>0.5</v>
      </c>
      <c r="G256" t="s">
        <v>10</v>
      </c>
      <c r="H256" s="2">
        <v>0.140745259888852</v>
      </c>
      <c r="I256" t="s">
        <v>17</v>
      </c>
      <c r="J256" s="2">
        <v>0.140496233171862</v>
      </c>
      <c r="K256" t="s">
        <v>24</v>
      </c>
      <c r="L256" s="2">
        <v>6.7412457362114098E-2</v>
      </c>
      <c r="N256" s="2">
        <v>8.9744318800954903E-2</v>
      </c>
      <c r="O256" t="s">
        <v>38</v>
      </c>
      <c r="P256" s="2">
        <v>2.61428571428571E-2</v>
      </c>
      <c r="R256" t="s">
        <v>196</v>
      </c>
      <c r="S256" t="s">
        <v>197</v>
      </c>
      <c r="T256" t="s">
        <v>198</v>
      </c>
      <c r="U256" t="s">
        <v>199</v>
      </c>
      <c r="V256" t="s">
        <v>114</v>
      </c>
      <c r="W256" t="s">
        <v>1245</v>
      </c>
      <c r="X256" t="s">
        <v>1246</v>
      </c>
      <c r="Y256" t="s">
        <v>1247</v>
      </c>
    </row>
    <row r="257" spans="1:27" x14ac:dyDescent="0.2">
      <c r="A257">
        <v>59974</v>
      </c>
      <c r="B257">
        <v>2</v>
      </c>
      <c r="C257" t="s">
        <v>1828</v>
      </c>
      <c r="D257" s="1">
        <v>86</v>
      </c>
      <c r="E257" t="s">
        <v>5</v>
      </c>
      <c r="F257" s="2">
        <v>0.5</v>
      </c>
      <c r="G257" t="s">
        <v>10</v>
      </c>
      <c r="H257" s="2">
        <v>0.140745259888852</v>
      </c>
      <c r="I257" t="s">
        <v>17</v>
      </c>
      <c r="J257" s="2">
        <v>0.140496233171862</v>
      </c>
      <c r="K257" t="s">
        <v>24</v>
      </c>
      <c r="L257" s="2">
        <v>6.7412457362114098E-2</v>
      </c>
      <c r="N257" s="2">
        <v>8.9744318800954903E-2</v>
      </c>
      <c r="O257" t="s">
        <v>38</v>
      </c>
      <c r="P257" s="2">
        <v>2.61428571428571E-2</v>
      </c>
      <c r="R257" t="s">
        <v>180</v>
      </c>
      <c r="S257" t="s">
        <v>181</v>
      </c>
      <c r="T257" t="s">
        <v>182</v>
      </c>
      <c r="U257" t="s">
        <v>183</v>
      </c>
      <c r="V257" t="s">
        <v>114</v>
      </c>
      <c r="W257" t="s">
        <v>1233</v>
      </c>
      <c r="X257" t="s">
        <v>1234</v>
      </c>
      <c r="Y257" t="s">
        <v>1235</v>
      </c>
    </row>
    <row r="258" spans="1:27" x14ac:dyDescent="0.2">
      <c r="A258">
        <v>59995</v>
      </c>
      <c r="B258">
        <v>2</v>
      </c>
      <c r="C258" t="s">
        <v>1828</v>
      </c>
      <c r="D258" s="36">
        <v>86</v>
      </c>
      <c r="E258" t="s">
        <v>5</v>
      </c>
      <c r="F258" s="2">
        <v>0.5</v>
      </c>
      <c r="G258" t="s">
        <v>10</v>
      </c>
      <c r="H258" s="2">
        <v>0.140745259888852</v>
      </c>
      <c r="I258" t="s">
        <v>17</v>
      </c>
      <c r="J258" s="2">
        <v>0.140496233171862</v>
      </c>
      <c r="K258" t="s">
        <v>24</v>
      </c>
      <c r="L258" s="2">
        <v>6.7412457362114098E-2</v>
      </c>
      <c r="N258" s="2">
        <v>8.9744318800954903E-2</v>
      </c>
      <c r="O258" t="s">
        <v>38</v>
      </c>
      <c r="P258" s="2">
        <v>2.61428571428571E-2</v>
      </c>
      <c r="U258" t="s">
        <v>157</v>
      </c>
      <c r="V258" t="s">
        <v>114</v>
      </c>
      <c r="W258" t="s">
        <v>1214</v>
      </c>
      <c r="X258" t="s">
        <v>1215</v>
      </c>
      <c r="Y258" t="s">
        <v>1216</v>
      </c>
    </row>
    <row r="259" spans="1:27" x14ac:dyDescent="0.2">
      <c r="A259">
        <v>60508</v>
      </c>
      <c r="B259">
        <v>43</v>
      </c>
      <c r="C259" t="s">
        <v>1828</v>
      </c>
      <c r="D259" s="1">
        <v>1337</v>
      </c>
      <c r="E259" t="s">
        <v>6</v>
      </c>
      <c r="F259" s="2">
        <v>0</v>
      </c>
      <c r="G259" t="s">
        <v>6</v>
      </c>
      <c r="H259" s="2">
        <v>0</v>
      </c>
      <c r="I259" t="s">
        <v>6</v>
      </c>
      <c r="J259" s="2">
        <v>0</v>
      </c>
      <c r="K259" t="s">
        <v>6</v>
      </c>
      <c r="L259" s="2">
        <v>0</v>
      </c>
      <c r="M259" t="s">
        <v>6</v>
      </c>
      <c r="N259" s="2">
        <v>0</v>
      </c>
      <c r="O259" t="s">
        <v>6</v>
      </c>
      <c r="P259" s="2">
        <v>0</v>
      </c>
      <c r="U259" t="s">
        <v>831</v>
      </c>
      <c r="V259" t="s">
        <v>201</v>
      </c>
      <c r="Z259" t="s">
        <v>1458</v>
      </c>
      <c r="AA259" t="s">
        <v>1459</v>
      </c>
    </row>
    <row r="260" spans="1:27" x14ac:dyDescent="0.2">
      <c r="A260">
        <v>61253</v>
      </c>
      <c r="B260">
        <v>62</v>
      </c>
      <c r="C260" t="s">
        <v>1828</v>
      </c>
      <c r="D260" s="36">
        <v>86</v>
      </c>
      <c r="E260" t="s">
        <v>5</v>
      </c>
      <c r="F260" s="2">
        <v>0.5</v>
      </c>
      <c r="G260" t="s">
        <v>10</v>
      </c>
      <c r="H260" s="2">
        <v>0.140745259888852</v>
      </c>
      <c r="I260" t="s">
        <v>17</v>
      </c>
      <c r="J260" s="2">
        <v>0.140496233171862</v>
      </c>
      <c r="K260" t="s">
        <v>24</v>
      </c>
      <c r="L260" s="2">
        <v>6.7412457362114098E-2</v>
      </c>
      <c r="N260" s="2">
        <v>8.9744318800954903E-2</v>
      </c>
      <c r="O260" t="s">
        <v>38</v>
      </c>
      <c r="P260" s="2">
        <v>2.61428571428571E-2</v>
      </c>
      <c r="U260" t="s">
        <v>867</v>
      </c>
      <c r="V260" t="s">
        <v>114</v>
      </c>
      <c r="Z260" t="s">
        <v>1248</v>
      </c>
      <c r="AA260" t="s">
        <v>1249</v>
      </c>
    </row>
    <row r="261" spans="1:27" x14ac:dyDescent="0.2">
      <c r="A261">
        <v>62764</v>
      </c>
      <c r="B261">
        <v>51</v>
      </c>
      <c r="C261" t="s">
        <v>1828</v>
      </c>
      <c r="D261" s="1">
        <v>86</v>
      </c>
      <c r="E261" t="s">
        <v>5</v>
      </c>
      <c r="F261" s="2">
        <v>0.5</v>
      </c>
      <c r="G261" t="s">
        <v>10</v>
      </c>
      <c r="H261" s="2">
        <v>0.140745259888852</v>
      </c>
      <c r="I261" t="s">
        <v>17</v>
      </c>
      <c r="J261" s="2">
        <v>0.140496233171862</v>
      </c>
      <c r="K261" t="s">
        <v>24</v>
      </c>
      <c r="L261" s="2">
        <v>6.7412457362114098E-2</v>
      </c>
      <c r="N261" s="2">
        <v>8.9744318800954903E-2</v>
      </c>
      <c r="O261" t="s">
        <v>38</v>
      </c>
      <c r="P261" s="2">
        <v>2.61428571428571E-2</v>
      </c>
      <c r="U261" t="s">
        <v>202</v>
      </c>
      <c r="V261" t="s">
        <v>114</v>
      </c>
      <c r="Z261" t="s">
        <v>1248</v>
      </c>
      <c r="AA261" t="s">
        <v>1249</v>
      </c>
    </row>
    <row r="262" spans="1:27" x14ac:dyDescent="0.2">
      <c r="A262">
        <v>63266</v>
      </c>
      <c r="B262">
        <v>23</v>
      </c>
      <c r="C262" t="s">
        <v>1828</v>
      </c>
      <c r="D262" s="36">
        <v>86</v>
      </c>
      <c r="E262" t="s">
        <v>5</v>
      </c>
      <c r="F262" s="2">
        <v>0.5</v>
      </c>
      <c r="G262" t="s">
        <v>10</v>
      </c>
      <c r="H262" s="2">
        <v>0.140745259888852</v>
      </c>
      <c r="I262" t="s">
        <v>17</v>
      </c>
      <c r="J262" s="2">
        <v>0.140496233171862</v>
      </c>
      <c r="K262" t="s">
        <v>24</v>
      </c>
      <c r="L262" s="2">
        <v>6.7412457362114098E-2</v>
      </c>
      <c r="N262" s="2">
        <v>8.9744318800954903E-2</v>
      </c>
      <c r="O262" t="s">
        <v>38</v>
      </c>
      <c r="P262" s="2">
        <v>2.61428571428571E-2</v>
      </c>
      <c r="R262" t="s">
        <v>923</v>
      </c>
      <c r="S262" t="s">
        <v>924</v>
      </c>
      <c r="T262" t="s">
        <v>925</v>
      </c>
      <c r="U262" t="s">
        <v>926</v>
      </c>
      <c r="V262" t="s">
        <v>114</v>
      </c>
      <c r="W262" t="s">
        <v>1714</v>
      </c>
      <c r="X262" t="s">
        <v>1715</v>
      </c>
      <c r="Y262" t="s">
        <v>1716</v>
      </c>
      <c r="Z262" t="s">
        <v>1248</v>
      </c>
      <c r="AA262" t="s">
        <v>1249</v>
      </c>
    </row>
    <row r="263" spans="1:27" x14ac:dyDescent="0.2">
      <c r="A263">
        <v>65288</v>
      </c>
      <c r="B263">
        <v>2</v>
      </c>
      <c r="C263" t="s">
        <v>1828</v>
      </c>
      <c r="D263" s="1">
        <v>86</v>
      </c>
      <c r="E263" t="s">
        <v>5</v>
      </c>
      <c r="F263" s="2">
        <v>0.5</v>
      </c>
      <c r="G263" t="s">
        <v>10</v>
      </c>
      <c r="H263" s="2">
        <v>0.140745259888852</v>
      </c>
      <c r="I263" t="s">
        <v>17</v>
      </c>
      <c r="J263" s="2">
        <v>0.140496233171862</v>
      </c>
      <c r="K263" t="s">
        <v>24</v>
      </c>
      <c r="L263" s="2">
        <v>6.7412457362114098E-2</v>
      </c>
      <c r="N263" s="2">
        <v>8.9744318800954903E-2</v>
      </c>
      <c r="O263" t="s">
        <v>38</v>
      </c>
      <c r="P263" s="2">
        <v>2.61428571428571E-2</v>
      </c>
      <c r="U263" t="s">
        <v>438</v>
      </c>
      <c r="V263" t="s">
        <v>114</v>
      </c>
    </row>
    <row r="264" spans="1:27" x14ac:dyDescent="0.2">
      <c r="A264">
        <v>66632</v>
      </c>
      <c r="B264">
        <v>24</v>
      </c>
      <c r="C264" t="s">
        <v>1828</v>
      </c>
      <c r="D264" s="36">
        <v>86</v>
      </c>
      <c r="E264" t="s">
        <v>5</v>
      </c>
      <c r="F264" s="2">
        <v>0.5</v>
      </c>
      <c r="G264" t="s">
        <v>10</v>
      </c>
      <c r="H264" s="2">
        <v>0.140745259888852</v>
      </c>
      <c r="I264" t="s">
        <v>17</v>
      </c>
      <c r="J264" s="2">
        <v>0.140496233171862</v>
      </c>
      <c r="K264" t="s">
        <v>24</v>
      </c>
      <c r="L264" s="2">
        <v>6.7412457362114098E-2</v>
      </c>
      <c r="N264" s="2">
        <v>8.9744318800954903E-2</v>
      </c>
      <c r="O264" t="s">
        <v>38</v>
      </c>
      <c r="P264" s="2">
        <v>2.61428571428571E-2</v>
      </c>
      <c r="U264" t="s">
        <v>1058</v>
      </c>
      <c r="V264" t="s">
        <v>114</v>
      </c>
      <c r="Z264" t="s">
        <v>1775</v>
      </c>
      <c r="AA264" t="s">
        <v>1776</v>
      </c>
    </row>
    <row r="265" spans="1:27" x14ac:dyDescent="0.2">
      <c r="A265">
        <v>70547</v>
      </c>
      <c r="B265">
        <v>39</v>
      </c>
      <c r="C265" t="s">
        <v>1828</v>
      </c>
      <c r="D265" s="1">
        <v>86</v>
      </c>
      <c r="E265" t="s">
        <v>5</v>
      </c>
      <c r="F265" s="2">
        <v>0.5</v>
      </c>
      <c r="G265" t="s">
        <v>10</v>
      </c>
      <c r="H265" s="2">
        <v>0.140745259888852</v>
      </c>
      <c r="I265" t="s">
        <v>17</v>
      </c>
      <c r="J265" s="2">
        <v>0.140496233171862</v>
      </c>
      <c r="K265" t="s">
        <v>24</v>
      </c>
      <c r="L265" s="2">
        <v>6.7412457362114098E-2</v>
      </c>
      <c r="N265" s="2">
        <v>8.9744318800954903E-2</v>
      </c>
      <c r="O265" t="s">
        <v>38</v>
      </c>
      <c r="P265" s="2">
        <v>2.61428571428571E-2</v>
      </c>
      <c r="U265" t="s">
        <v>480</v>
      </c>
      <c r="V265" t="s">
        <v>114</v>
      </c>
      <c r="Z265" t="s">
        <v>1304</v>
      </c>
      <c r="AA265" t="s">
        <v>1305</v>
      </c>
    </row>
    <row r="266" spans="1:27" x14ac:dyDescent="0.2">
      <c r="A266">
        <v>70680</v>
      </c>
      <c r="B266">
        <v>70</v>
      </c>
      <c r="C266" t="s">
        <v>1828</v>
      </c>
      <c r="D266" s="36">
        <v>86</v>
      </c>
      <c r="E266" t="s">
        <v>5</v>
      </c>
      <c r="F266" s="2">
        <v>0.5</v>
      </c>
      <c r="G266" t="s">
        <v>10</v>
      </c>
      <c r="H266" s="2">
        <v>0.140745259888852</v>
      </c>
      <c r="I266" t="s">
        <v>17</v>
      </c>
      <c r="J266" s="2">
        <v>0.140496233171862</v>
      </c>
      <c r="K266" t="s">
        <v>24</v>
      </c>
      <c r="L266" s="2">
        <v>6.7412457362114098E-2</v>
      </c>
      <c r="N266" s="2">
        <v>8.9744318800954903E-2</v>
      </c>
      <c r="O266" t="s">
        <v>38</v>
      </c>
      <c r="P266" s="2">
        <v>2.61428571428571E-2</v>
      </c>
      <c r="R266" t="s">
        <v>616</v>
      </c>
      <c r="S266" t="s">
        <v>617</v>
      </c>
      <c r="T266" t="s">
        <v>618</v>
      </c>
      <c r="U266" t="s">
        <v>619</v>
      </c>
      <c r="V266" t="s">
        <v>114</v>
      </c>
      <c r="W266" t="s">
        <v>1548</v>
      </c>
      <c r="X266" t="s">
        <v>1549</v>
      </c>
      <c r="Y266" t="s">
        <v>1550</v>
      </c>
      <c r="Z266" t="s">
        <v>1248</v>
      </c>
      <c r="AA266" t="s">
        <v>1249</v>
      </c>
    </row>
    <row r="267" spans="1:27" x14ac:dyDescent="0.2">
      <c r="A267">
        <v>70770</v>
      </c>
      <c r="B267">
        <v>34</v>
      </c>
      <c r="C267" t="s">
        <v>1828</v>
      </c>
      <c r="D267" s="1">
        <v>86</v>
      </c>
      <c r="E267" t="s">
        <v>5</v>
      </c>
      <c r="F267" s="2">
        <v>0.5</v>
      </c>
      <c r="G267" t="s">
        <v>10</v>
      </c>
      <c r="H267" s="2">
        <v>0.140745259888852</v>
      </c>
      <c r="I267" t="s">
        <v>17</v>
      </c>
      <c r="J267" s="2">
        <v>0.140496233171862</v>
      </c>
      <c r="K267" t="s">
        <v>24</v>
      </c>
      <c r="L267" s="2">
        <v>6.7412457362114098E-2</v>
      </c>
      <c r="N267" s="2">
        <v>8.9744318800954903E-2</v>
      </c>
      <c r="O267" t="s">
        <v>38</v>
      </c>
      <c r="P267" s="2">
        <v>2.61428571428571E-2</v>
      </c>
      <c r="R267" t="s">
        <v>281</v>
      </c>
      <c r="S267" t="s">
        <v>282</v>
      </c>
      <c r="T267" t="s">
        <v>283</v>
      </c>
      <c r="U267" t="s">
        <v>284</v>
      </c>
      <c r="V267" t="s">
        <v>114</v>
      </c>
      <c r="W267" t="s">
        <v>1301</v>
      </c>
      <c r="X267" t="s">
        <v>1302</v>
      </c>
      <c r="Y267" t="s">
        <v>1303</v>
      </c>
      <c r="Z267" t="s">
        <v>1304</v>
      </c>
      <c r="AA267" t="s">
        <v>1305</v>
      </c>
    </row>
    <row r="268" spans="1:27" x14ac:dyDescent="0.2">
      <c r="A268">
        <v>74161</v>
      </c>
      <c r="B268">
        <v>75</v>
      </c>
      <c r="C268" t="s">
        <v>1828</v>
      </c>
      <c r="D268" s="36">
        <v>86</v>
      </c>
      <c r="E268" t="s">
        <v>5</v>
      </c>
      <c r="F268" s="2">
        <v>0.5</v>
      </c>
      <c r="G268" t="s">
        <v>10</v>
      </c>
      <c r="H268" s="2">
        <v>0.140745259888852</v>
      </c>
      <c r="I268" t="s">
        <v>17</v>
      </c>
      <c r="J268" s="2">
        <v>0.140496233171862</v>
      </c>
      <c r="K268" t="s">
        <v>24</v>
      </c>
      <c r="L268" s="2">
        <v>6.7412457362114098E-2</v>
      </c>
      <c r="N268" s="2">
        <v>8.9744318800954903E-2</v>
      </c>
      <c r="O268" t="s">
        <v>38</v>
      </c>
      <c r="P268" s="2">
        <v>2.61428571428571E-2</v>
      </c>
      <c r="R268" t="s">
        <v>781</v>
      </c>
      <c r="S268" t="s">
        <v>782</v>
      </c>
      <c r="T268" t="s">
        <v>783</v>
      </c>
      <c r="U268" t="s">
        <v>784</v>
      </c>
      <c r="V268" t="s">
        <v>114</v>
      </c>
      <c r="W268" t="s">
        <v>781</v>
      </c>
      <c r="X268" t="s">
        <v>1640</v>
      </c>
      <c r="Y268" t="s">
        <v>783</v>
      </c>
      <c r="Z268" t="s">
        <v>1248</v>
      </c>
      <c r="AA268" t="s">
        <v>1249</v>
      </c>
    </row>
    <row r="269" spans="1:27" x14ac:dyDescent="0.2">
      <c r="A269">
        <v>79907</v>
      </c>
      <c r="B269">
        <v>73</v>
      </c>
      <c r="C269" t="s">
        <v>1828</v>
      </c>
      <c r="D269" s="1">
        <v>292</v>
      </c>
      <c r="E269" t="s">
        <v>5</v>
      </c>
      <c r="F269" s="2">
        <v>1</v>
      </c>
      <c r="G269" t="s">
        <v>11</v>
      </c>
      <c r="H269" s="2">
        <v>0.18811445058135601</v>
      </c>
      <c r="I269" t="s">
        <v>15</v>
      </c>
      <c r="J269" s="2">
        <v>0.53792897043790799</v>
      </c>
      <c r="K269" t="s">
        <v>22</v>
      </c>
      <c r="L269" s="2">
        <v>0.24215180576268699</v>
      </c>
      <c r="N269" s="2">
        <v>0.15528417898507199</v>
      </c>
      <c r="O269" t="s">
        <v>39</v>
      </c>
      <c r="P269" s="2">
        <v>8.3619443324759998E-2</v>
      </c>
      <c r="R269" t="s">
        <v>978</v>
      </c>
      <c r="S269" t="s">
        <v>979</v>
      </c>
      <c r="T269" t="s">
        <v>980</v>
      </c>
      <c r="U269" t="s">
        <v>981</v>
      </c>
      <c r="V269" t="s">
        <v>146</v>
      </c>
      <c r="W269" t="s">
        <v>1745</v>
      </c>
      <c r="X269" t="s">
        <v>1746</v>
      </c>
      <c r="Y269" t="s">
        <v>1747</v>
      </c>
      <c r="Z269" t="s">
        <v>1174</v>
      </c>
      <c r="AA269" t="s">
        <v>1174</v>
      </c>
    </row>
    <row r="270" spans="1:27" x14ac:dyDescent="0.2">
      <c r="A270">
        <v>80161</v>
      </c>
      <c r="B270">
        <v>4</v>
      </c>
      <c r="C270" t="s">
        <v>1828</v>
      </c>
      <c r="D270" s="36">
        <v>86</v>
      </c>
      <c r="E270" t="s">
        <v>5</v>
      </c>
      <c r="F270" s="2">
        <v>0.5</v>
      </c>
      <c r="G270" t="s">
        <v>10</v>
      </c>
      <c r="H270" s="2">
        <v>0.140745259888852</v>
      </c>
      <c r="I270" t="s">
        <v>17</v>
      </c>
      <c r="J270" s="2">
        <v>0.140496233171862</v>
      </c>
      <c r="K270" t="s">
        <v>24</v>
      </c>
      <c r="L270" s="2">
        <v>6.7412457362114098E-2</v>
      </c>
      <c r="N270" s="2">
        <v>8.9744318800954903E-2</v>
      </c>
      <c r="O270" t="s">
        <v>38</v>
      </c>
      <c r="P270" s="2">
        <v>2.61428571428571E-2</v>
      </c>
      <c r="R270" t="s">
        <v>624</v>
      </c>
      <c r="S270" t="s">
        <v>625</v>
      </c>
      <c r="T270" t="s">
        <v>626</v>
      </c>
      <c r="U270" t="s">
        <v>627</v>
      </c>
      <c r="V270" t="s">
        <v>114</v>
      </c>
      <c r="W270" t="s">
        <v>1554</v>
      </c>
      <c r="X270" t="s">
        <v>1555</v>
      </c>
      <c r="Y270" t="s">
        <v>1556</v>
      </c>
    </row>
    <row r="271" spans="1:27" x14ac:dyDescent="0.2">
      <c r="A271">
        <v>80319</v>
      </c>
      <c r="B271">
        <v>65</v>
      </c>
      <c r="C271" t="s">
        <v>1828</v>
      </c>
      <c r="D271" s="1">
        <v>86</v>
      </c>
      <c r="E271" t="s">
        <v>5</v>
      </c>
      <c r="F271" s="2">
        <v>0.5</v>
      </c>
      <c r="G271" t="s">
        <v>10</v>
      </c>
      <c r="H271" s="2">
        <v>0.140745259888852</v>
      </c>
      <c r="I271" t="s">
        <v>17</v>
      </c>
      <c r="J271" s="2">
        <v>0.140496233171862</v>
      </c>
      <c r="K271" t="s">
        <v>24</v>
      </c>
      <c r="L271" s="2">
        <v>6.7412457362114098E-2</v>
      </c>
      <c r="N271" s="2">
        <v>8.9744318800954903E-2</v>
      </c>
      <c r="O271" t="s">
        <v>38</v>
      </c>
      <c r="P271" s="2">
        <v>2.61428571428571E-2</v>
      </c>
      <c r="R271" t="s">
        <v>533</v>
      </c>
      <c r="S271" t="s">
        <v>534</v>
      </c>
      <c r="T271" t="s">
        <v>535</v>
      </c>
      <c r="U271" t="s">
        <v>536</v>
      </c>
      <c r="V271" t="s">
        <v>114</v>
      </c>
      <c r="W271" t="s">
        <v>1488</v>
      </c>
      <c r="X271" t="s">
        <v>1489</v>
      </c>
      <c r="Y271" t="s">
        <v>1490</v>
      </c>
    </row>
    <row r="272" spans="1:27" x14ac:dyDescent="0.2">
      <c r="A272">
        <v>80475</v>
      </c>
      <c r="B272">
        <v>3</v>
      </c>
      <c r="C272" t="s">
        <v>1828</v>
      </c>
      <c r="D272" s="36">
        <v>86</v>
      </c>
      <c r="E272" t="s">
        <v>5</v>
      </c>
      <c r="F272" s="2">
        <v>0.5</v>
      </c>
      <c r="G272" t="s">
        <v>10</v>
      </c>
      <c r="H272" s="2">
        <v>0.140745259888852</v>
      </c>
      <c r="I272" t="s">
        <v>17</v>
      </c>
      <c r="J272" s="2">
        <v>0.140496233171862</v>
      </c>
      <c r="K272" t="s">
        <v>24</v>
      </c>
      <c r="L272" s="2">
        <v>6.7412457362114098E-2</v>
      </c>
      <c r="N272" s="2">
        <v>8.9744318800954903E-2</v>
      </c>
      <c r="O272" t="s">
        <v>38</v>
      </c>
      <c r="P272" s="2">
        <v>2.61428571428571E-2</v>
      </c>
      <c r="R272" t="s">
        <v>412</v>
      </c>
      <c r="S272">
        <v>1</v>
      </c>
      <c r="T272" t="s">
        <v>413</v>
      </c>
      <c r="U272" t="s">
        <v>414</v>
      </c>
      <c r="V272" t="s">
        <v>114</v>
      </c>
      <c r="W272" t="s">
        <v>412</v>
      </c>
      <c r="X272">
        <v>0</v>
      </c>
      <c r="Y272" t="s">
        <v>413</v>
      </c>
    </row>
    <row r="273" spans="1:27" x14ac:dyDescent="0.2">
      <c r="A273">
        <v>80608</v>
      </c>
      <c r="B273">
        <v>25</v>
      </c>
      <c r="C273" t="s">
        <v>1828</v>
      </c>
      <c r="D273" s="1">
        <v>86</v>
      </c>
      <c r="E273" t="s">
        <v>5</v>
      </c>
      <c r="F273" s="2">
        <v>0.5</v>
      </c>
      <c r="G273" t="s">
        <v>10</v>
      </c>
      <c r="H273" s="2">
        <v>0.140745259888852</v>
      </c>
      <c r="I273" t="s">
        <v>17</v>
      </c>
      <c r="J273" s="2">
        <v>0.140496233171862</v>
      </c>
      <c r="K273" t="s">
        <v>24</v>
      </c>
      <c r="L273" s="2">
        <v>6.7412457362114098E-2</v>
      </c>
      <c r="N273" s="2">
        <v>8.9744318800954903E-2</v>
      </c>
      <c r="O273" t="s">
        <v>38</v>
      </c>
      <c r="P273" s="2">
        <v>2.61428571428571E-2</v>
      </c>
      <c r="R273" t="s">
        <v>273</v>
      </c>
      <c r="S273" t="s">
        <v>274</v>
      </c>
      <c r="T273" t="s">
        <v>275</v>
      </c>
      <c r="U273" t="s">
        <v>276</v>
      </c>
      <c r="V273" t="s">
        <v>114</v>
      </c>
      <c r="W273" t="s">
        <v>1295</v>
      </c>
      <c r="X273" t="s">
        <v>1296</v>
      </c>
      <c r="Y273" t="s">
        <v>1297</v>
      </c>
      <c r="Z273" t="s">
        <v>1174</v>
      </c>
      <c r="AA273" t="s">
        <v>1174</v>
      </c>
    </row>
    <row r="274" spans="1:27" x14ac:dyDescent="0.2">
      <c r="A274">
        <v>82093</v>
      </c>
      <c r="B274">
        <v>69</v>
      </c>
      <c r="C274" t="s">
        <v>1828</v>
      </c>
      <c r="D274" s="36">
        <v>86</v>
      </c>
      <c r="E274" t="s">
        <v>5</v>
      </c>
      <c r="F274" s="2">
        <v>0.5</v>
      </c>
      <c r="G274" t="s">
        <v>10</v>
      </c>
      <c r="H274" s="2">
        <v>0.140745259888852</v>
      </c>
      <c r="I274" t="s">
        <v>17</v>
      </c>
      <c r="J274" s="2">
        <v>0.140496233171862</v>
      </c>
      <c r="K274" t="s">
        <v>24</v>
      </c>
      <c r="L274" s="2">
        <v>6.7412457362114098E-2</v>
      </c>
      <c r="N274" s="2">
        <v>8.9744318800954903E-2</v>
      </c>
      <c r="O274" t="s">
        <v>38</v>
      </c>
      <c r="P274" s="2">
        <v>2.61428571428571E-2</v>
      </c>
      <c r="U274" t="s">
        <v>1038</v>
      </c>
      <c r="V274" t="s">
        <v>114</v>
      </c>
      <c r="Z274" t="s">
        <v>1769</v>
      </c>
      <c r="AA274" t="s">
        <v>1770</v>
      </c>
    </row>
    <row r="275" spans="1:27" x14ac:dyDescent="0.2">
      <c r="A275">
        <v>82828</v>
      </c>
      <c r="B275">
        <v>56</v>
      </c>
      <c r="C275" t="s">
        <v>1828</v>
      </c>
      <c r="D275" s="1">
        <v>292</v>
      </c>
      <c r="E275" t="s">
        <v>5</v>
      </c>
      <c r="F275" s="2">
        <v>1</v>
      </c>
      <c r="G275" t="s">
        <v>11</v>
      </c>
      <c r="H275" s="2">
        <v>0.18811445058135601</v>
      </c>
      <c r="I275" t="s">
        <v>15</v>
      </c>
      <c r="J275" s="2">
        <v>0.53792897043790799</v>
      </c>
      <c r="K275" t="s">
        <v>22</v>
      </c>
      <c r="L275" s="2">
        <v>0.24215180576268699</v>
      </c>
      <c r="N275" s="2">
        <v>0.15528417898507199</v>
      </c>
      <c r="O275" t="s">
        <v>39</v>
      </c>
      <c r="P275" s="2">
        <v>8.3619443324759998E-2</v>
      </c>
      <c r="R275" t="s">
        <v>571</v>
      </c>
      <c r="S275" t="s">
        <v>572</v>
      </c>
      <c r="T275" t="s">
        <v>573</v>
      </c>
      <c r="U275" t="s">
        <v>574</v>
      </c>
      <c r="V275" t="s">
        <v>146</v>
      </c>
      <c r="W275" t="s">
        <v>1510</v>
      </c>
      <c r="X275" t="s">
        <v>1511</v>
      </c>
      <c r="Y275" t="s">
        <v>1512</v>
      </c>
      <c r="Z275" t="s">
        <v>1174</v>
      </c>
      <c r="AA275" t="s">
        <v>1174</v>
      </c>
    </row>
    <row r="276" spans="1:27" x14ac:dyDescent="0.2">
      <c r="A276">
        <v>83227</v>
      </c>
      <c r="B276">
        <v>71</v>
      </c>
      <c r="C276" t="s">
        <v>1828</v>
      </c>
      <c r="D276" s="36">
        <v>86</v>
      </c>
      <c r="E276" t="s">
        <v>5</v>
      </c>
      <c r="F276" s="2">
        <v>0.5</v>
      </c>
      <c r="G276" t="s">
        <v>10</v>
      </c>
      <c r="H276" s="2">
        <v>0.140745259888852</v>
      </c>
      <c r="I276" t="s">
        <v>17</v>
      </c>
      <c r="J276" s="2">
        <v>0.140496233171862</v>
      </c>
      <c r="K276" t="s">
        <v>24</v>
      </c>
      <c r="L276" s="2">
        <v>6.7412457362114098E-2</v>
      </c>
      <c r="N276" s="2">
        <v>8.9744318800954903E-2</v>
      </c>
      <c r="O276" t="s">
        <v>38</v>
      </c>
      <c r="P276" s="2">
        <v>2.61428571428571E-2</v>
      </c>
      <c r="R276" t="s">
        <v>404</v>
      </c>
      <c r="S276" t="s">
        <v>405</v>
      </c>
      <c r="T276" t="s">
        <v>406</v>
      </c>
      <c r="U276" t="s">
        <v>407</v>
      </c>
      <c r="V276" t="s">
        <v>114</v>
      </c>
      <c r="W276" t="s">
        <v>404</v>
      </c>
      <c r="X276" t="s">
        <v>1397</v>
      </c>
      <c r="Y276" t="s">
        <v>406</v>
      </c>
      <c r="Z276" t="s">
        <v>1248</v>
      </c>
      <c r="AA276" t="s">
        <v>1249</v>
      </c>
    </row>
    <row r="277" spans="1:27" x14ac:dyDescent="0.2">
      <c r="A277">
        <v>83228</v>
      </c>
      <c r="B277">
        <v>73</v>
      </c>
      <c r="C277" t="s">
        <v>1828</v>
      </c>
      <c r="D277" s="1" t="s">
        <v>2215</v>
      </c>
      <c r="E277" t="s">
        <v>6</v>
      </c>
      <c r="F277" s="2">
        <v>0</v>
      </c>
      <c r="G277" t="s">
        <v>6</v>
      </c>
      <c r="H277" s="2">
        <v>0</v>
      </c>
      <c r="I277" t="s">
        <v>6</v>
      </c>
      <c r="J277" s="2">
        <v>0</v>
      </c>
      <c r="K277" t="s">
        <v>6</v>
      </c>
      <c r="L277" s="2">
        <v>0</v>
      </c>
      <c r="M277" t="s">
        <v>6</v>
      </c>
      <c r="N277" s="2">
        <v>0</v>
      </c>
      <c r="O277" t="s">
        <v>6</v>
      </c>
      <c r="P277" s="2">
        <v>0</v>
      </c>
      <c r="U277" t="s">
        <v>403</v>
      </c>
      <c r="V277" t="s">
        <v>216</v>
      </c>
      <c r="Z277" t="s">
        <v>1395</v>
      </c>
      <c r="AA277" t="s">
        <v>1396</v>
      </c>
    </row>
    <row r="278" spans="1:27" x14ac:dyDescent="0.2">
      <c r="A278">
        <v>84833</v>
      </c>
      <c r="B278">
        <v>3</v>
      </c>
      <c r="C278" t="s">
        <v>1828</v>
      </c>
      <c r="D278" s="36">
        <v>86</v>
      </c>
      <c r="E278" t="s">
        <v>5</v>
      </c>
      <c r="F278" s="2">
        <v>0.5</v>
      </c>
      <c r="G278" t="s">
        <v>10</v>
      </c>
      <c r="H278" s="2">
        <v>0.140745259888852</v>
      </c>
      <c r="I278" t="s">
        <v>17</v>
      </c>
      <c r="J278" s="2">
        <v>0.140496233171862</v>
      </c>
      <c r="K278" t="s">
        <v>24</v>
      </c>
      <c r="L278" s="2">
        <v>6.7412457362114098E-2</v>
      </c>
      <c r="N278" s="2">
        <v>8.9744318800954903E-2</v>
      </c>
      <c r="O278" t="s">
        <v>38</v>
      </c>
      <c r="P278" s="2">
        <v>2.61428571428571E-2</v>
      </c>
      <c r="U278" t="s">
        <v>902</v>
      </c>
      <c r="V278" t="s">
        <v>114</v>
      </c>
    </row>
    <row r="279" spans="1:27" x14ac:dyDescent="0.2">
      <c r="A279">
        <v>84864</v>
      </c>
      <c r="B279">
        <v>10</v>
      </c>
      <c r="C279" t="s">
        <v>1828</v>
      </c>
      <c r="D279" s="1">
        <v>86</v>
      </c>
      <c r="E279" t="s">
        <v>5</v>
      </c>
      <c r="F279" s="2">
        <v>0.5</v>
      </c>
      <c r="G279" t="s">
        <v>10</v>
      </c>
      <c r="H279" s="2">
        <v>0.140745259888852</v>
      </c>
      <c r="I279" t="s">
        <v>17</v>
      </c>
      <c r="J279" s="2">
        <v>0.140496233171862</v>
      </c>
      <c r="K279" t="s">
        <v>24</v>
      </c>
      <c r="L279" s="2">
        <v>6.7412457362114098E-2</v>
      </c>
      <c r="N279" s="2">
        <v>8.9744318800954903E-2</v>
      </c>
      <c r="O279" t="s">
        <v>38</v>
      </c>
      <c r="P279" s="2">
        <v>2.61428571428571E-2</v>
      </c>
      <c r="R279" t="s">
        <v>868</v>
      </c>
      <c r="S279">
        <v>1</v>
      </c>
      <c r="T279" t="s">
        <v>869</v>
      </c>
      <c r="U279" t="s">
        <v>870</v>
      </c>
      <c r="V279" t="s">
        <v>114</v>
      </c>
      <c r="W279" t="s">
        <v>868</v>
      </c>
      <c r="X279">
        <v>1</v>
      </c>
      <c r="Y279" t="s">
        <v>869</v>
      </c>
    </row>
    <row r="280" spans="1:27" x14ac:dyDescent="0.2">
      <c r="A280">
        <v>85099</v>
      </c>
      <c r="B280">
        <v>68</v>
      </c>
      <c r="C280" t="s">
        <v>1828</v>
      </c>
      <c r="D280" s="36">
        <v>86</v>
      </c>
      <c r="E280" t="s">
        <v>5</v>
      </c>
      <c r="F280" s="2">
        <v>0.5</v>
      </c>
      <c r="G280" t="s">
        <v>10</v>
      </c>
      <c r="H280" s="2">
        <v>0.140745259888852</v>
      </c>
      <c r="I280" t="s">
        <v>17</v>
      </c>
      <c r="J280" s="2">
        <v>0.140496233171862</v>
      </c>
      <c r="K280" t="s">
        <v>24</v>
      </c>
      <c r="L280" s="2">
        <v>6.7412457362114098E-2</v>
      </c>
      <c r="N280" s="2">
        <v>8.9744318800954903E-2</v>
      </c>
      <c r="O280" t="s">
        <v>38</v>
      </c>
      <c r="P280" s="2">
        <v>2.61428571428571E-2</v>
      </c>
      <c r="R280" t="s">
        <v>265</v>
      </c>
      <c r="S280" t="s">
        <v>266</v>
      </c>
      <c r="T280" t="s">
        <v>267</v>
      </c>
      <c r="U280" t="s">
        <v>268</v>
      </c>
      <c r="V280" t="s">
        <v>114</v>
      </c>
      <c r="W280" t="s">
        <v>1287</v>
      </c>
      <c r="X280" t="s">
        <v>1288</v>
      </c>
      <c r="Y280" t="s">
        <v>1289</v>
      </c>
      <c r="Z280" t="s">
        <v>1290</v>
      </c>
      <c r="AA280" t="s">
        <v>1291</v>
      </c>
    </row>
    <row r="281" spans="1:27" x14ac:dyDescent="0.2">
      <c r="A281">
        <v>85100</v>
      </c>
      <c r="B281">
        <v>72</v>
      </c>
      <c r="C281" t="s">
        <v>1828</v>
      </c>
      <c r="D281" s="1">
        <v>86</v>
      </c>
      <c r="E281" t="s">
        <v>5</v>
      </c>
      <c r="F281" s="2">
        <v>0.5</v>
      </c>
      <c r="G281" t="s">
        <v>10</v>
      </c>
      <c r="H281" s="2">
        <v>0.140745259888852</v>
      </c>
      <c r="I281" t="s">
        <v>17</v>
      </c>
      <c r="J281" s="2">
        <v>0.140496233171862</v>
      </c>
      <c r="K281" t="s">
        <v>24</v>
      </c>
      <c r="L281" s="2">
        <v>6.7412457362114098E-2</v>
      </c>
      <c r="N281" s="2">
        <v>8.9744318800954903E-2</v>
      </c>
      <c r="O281" t="s">
        <v>38</v>
      </c>
      <c r="P281" s="2">
        <v>2.61428571428571E-2</v>
      </c>
      <c r="U281" t="s">
        <v>424</v>
      </c>
      <c r="V281" t="s">
        <v>114</v>
      </c>
      <c r="Z281" t="s">
        <v>1342</v>
      </c>
      <c r="AA281" t="s">
        <v>1343</v>
      </c>
    </row>
    <row r="282" spans="1:27" x14ac:dyDescent="0.2">
      <c r="A282">
        <v>85101</v>
      </c>
      <c r="B282">
        <v>71</v>
      </c>
      <c r="C282" t="s">
        <v>1828</v>
      </c>
      <c r="D282" s="36">
        <v>86</v>
      </c>
      <c r="E282" t="s">
        <v>5</v>
      </c>
      <c r="F282" s="2">
        <v>0.5</v>
      </c>
      <c r="G282" t="s">
        <v>10</v>
      </c>
      <c r="H282" s="2">
        <v>0.140745259888852</v>
      </c>
      <c r="I282" t="s">
        <v>17</v>
      </c>
      <c r="J282" s="2">
        <v>0.140496233171862</v>
      </c>
      <c r="K282" t="s">
        <v>24</v>
      </c>
      <c r="L282" s="2">
        <v>6.7412457362114098E-2</v>
      </c>
      <c r="N282" s="2">
        <v>8.9744318800954903E-2</v>
      </c>
      <c r="O282" t="s">
        <v>38</v>
      </c>
      <c r="P282" s="2">
        <v>2.61428571428571E-2</v>
      </c>
      <c r="R282" t="s">
        <v>588</v>
      </c>
      <c r="S282" t="s">
        <v>589</v>
      </c>
      <c r="T282" t="s">
        <v>590</v>
      </c>
      <c r="U282" t="s">
        <v>591</v>
      </c>
      <c r="V282" t="s">
        <v>114</v>
      </c>
      <c r="W282" t="s">
        <v>1526</v>
      </c>
      <c r="X282" t="s">
        <v>1527</v>
      </c>
      <c r="Y282" t="s">
        <v>1528</v>
      </c>
      <c r="Z282" t="s">
        <v>1342</v>
      </c>
      <c r="AA282" t="s">
        <v>1343</v>
      </c>
    </row>
    <row r="283" spans="1:27" x14ac:dyDescent="0.2">
      <c r="A283">
        <v>85110</v>
      </c>
      <c r="B283">
        <v>35</v>
      </c>
      <c r="C283" t="s">
        <v>1828</v>
      </c>
      <c r="D283" s="1">
        <v>86</v>
      </c>
      <c r="E283" t="s">
        <v>5</v>
      </c>
      <c r="F283" s="2">
        <v>0.5</v>
      </c>
      <c r="G283" t="s">
        <v>10</v>
      </c>
      <c r="H283" s="2">
        <v>0.140745259888852</v>
      </c>
      <c r="I283" t="s">
        <v>17</v>
      </c>
      <c r="J283" s="2">
        <v>0.140496233171862</v>
      </c>
      <c r="K283" t="s">
        <v>24</v>
      </c>
      <c r="L283" s="2">
        <v>6.7412457362114098E-2</v>
      </c>
      <c r="N283" s="2">
        <v>8.9744318800954903E-2</v>
      </c>
      <c r="O283" t="s">
        <v>38</v>
      </c>
      <c r="P283" s="2">
        <v>2.61428571428571E-2</v>
      </c>
      <c r="U283" t="s">
        <v>575</v>
      </c>
      <c r="V283" t="s">
        <v>114</v>
      </c>
      <c r="Z283" t="s">
        <v>1342</v>
      </c>
      <c r="AA283" t="s">
        <v>1343</v>
      </c>
    </row>
    <row r="284" spans="1:27" x14ac:dyDescent="0.2">
      <c r="A284">
        <v>85123</v>
      </c>
      <c r="B284">
        <v>29</v>
      </c>
      <c r="C284" t="s">
        <v>1828</v>
      </c>
      <c r="D284" s="36">
        <v>86</v>
      </c>
      <c r="E284" t="s">
        <v>5</v>
      </c>
      <c r="F284" s="2">
        <v>0.5</v>
      </c>
      <c r="G284" t="s">
        <v>10</v>
      </c>
      <c r="H284" s="2">
        <v>0.140745259888852</v>
      </c>
      <c r="I284" t="s">
        <v>17</v>
      </c>
      <c r="J284" s="2">
        <v>0.140496233171862</v>
      </c>
      <c r="K284" t="s">
        <v>24</v>
      </c>
      <c r="L284" s="2">
        <v>6.7412457362114098E-2</v>
      </c>
      <c r="N284" s="2">
        <v>8.9744318800954903E-2</v>
      </c>
      <c r="O284" t="s">
        <v>38</v>
      </c>
      <c r="P284" s="2">
        <v>2.61428571428571E-2</v>
      </c>
      <c r="R284" t="s">
        <v>560</v>
      </c>
      <c r="S284" t="s">
        <v>561</v>
      </c>
      <c r="T284" t="s">
        <v>562</v>
      </c>
      <c r="U284" t="s">
        <v>563</v>
      </c>
      <c r="V284" t="s">
        <v>114</v>
      </c>
      <c r="W284" t="s">
        <v>560</v>
      </c>
      <c r="X284" t="s">
        <v>1506</v>
      </c>
      <c r="Y284" t="s">
        <v>562</v>
      </c>
      <c r="Z284" t="s">
        <v>1304</v>
      </c>
      <c r="AA284" t="s">
        <v>1305</v>
      </c>
    </row>
    <row r="285" spans="1:27" x14ac:dyDescent="0.2">
      <c r="A285">
        <v>85379</v>
      </c>
      <c r="B285">
        <v>2</v>
      </c>
      <c r="C285" t="s">
        <v>1828</v>
      </c>
      <c r="D285" s="1">
        <v>86</v>
      </c>
      <c r="E285" t="s">
        <v>5</v>
      </c>
      <c r="F285" s="2">
        <v>0.5</v>
      </c>
      <c r="G285" t="s">
        <v>10</v>
      </c>
      <c r="H285" s="2">
        <v>0.140745259888852</v>
      </c>
      <c r="I285" t="s">
        <v>17</v>
      </c>
      <c r="J285" s="2">
        <v>0.140496233171862</v>
      </c>
      <c r="K285" t="s">
        <v>24</v>
      </c>
      <c r="L285" s="2">
        <v>6.7412457362114098E-2</v>
      </c>
      <c r="N285" s="2">
        <v>8.9744318800954903E-2</v>
      </c>
      <c r="O285" t="s">
        <v>38</v>
      </c>
      <c r="P285" s="2">
        <v>2.61428571428571E-2</v>
      </c>
      <c r="U285" t="s">
        <v>357</v>
      </c>
      <c r="V285" t="s">
        <v>114</v>
      </c>
    </row>
    <row r="286" spans="1:27" x14ac:dyDescent="0.2">
      <c r="A286">
        <v>85626</v>
      </c>
      <c r="B286">
        <v>2</v>
      </c>
      <c r="C286" t="s">
        <v>1828</v>
      </c>
      <c r="D286" s="36">
        <v>86</v>
      </c>
      <c r="E286" t="s">
        <v>5</v>
      </c>
      <c r="F286" s="2">
        <v>0.5</v>
      </c>
      <c r="G286" t="s">
        <v>10</v>
      </c>
      <c r="H286" s="2">
        <v>0.140745259888852</v>
      </c>
      <c r="I286" t="s">
        <v>17</v>
      </c>
      <c r="J286" s="2">
        <v>0.140496233171862</v>
      </c>
      <c r="K286" t="s">
        <v>24</v>
      </c>
      <c r="L286" s="2">
        <v>6.7412457362114098E-2</v>
      </c>
      <c r="N286" s="2">
        <v>8.9744318800954903E-2</v>
      </c>
      <c r="O286" t="s">
        <v>38</v>
      </c>
      <c r="P286" s="2">
        <v>2.61428571428571E-2</v>
      </c>
      <c r="U286" t="s">
        <v>113</v>
      </c>
      <c r="V286" t="s">
        <v>114</v>
      </c>
    </row>
    <row r="287" spans="1:27" x14ac:dyDescent="0.2">
      <c r="A287">
        <v>85704</v>
      </c>
      <c r="B287">
        <v>70</v>
      </c>
      <c r="C287" t="s">
        <v>1828</v>
      </c>
      <c r="D287" s="1">
        <v>86</v>
      </c>
      <c r="E287" t="s">
        <v>5</v>
      </c>
      <c r="F287" s="2">
        <v>0.5</v>
      </c>
      <c r="G287" t="s">
        <v>10</v>
      </c>
      <c r="H287" s="2">
        <v>0.140745259888852</v>
      </c>
      <c r="I287" t="s">
        <v>17</v>
      </c>
      <c r="J287" s="2">
        <v>0.140496233171862</v>
      </c>
      <c r="K287" t="s">
        <v>24</v>
      </c>
      <c r="L287" s="2">
        <v>6.7412457362114098E-2</v>
      </c>
      <c r="N287" s="2">
        <v>8.9744318800954903E-2</v>
      </c>
      <c r="O287" t="s">
        <v>38</v>
      </c>
      <c r="P287" s="2">
        <v>2.61428571428571E-2</v>
      </c>
      <c r="U287" t="s">
        <v>1077</v>
      </c>
      <c r="V287" t="s">
        <v>114</v>
      </c>
      <c r="Z287" t="s">
        <v>1786</v>
      </c>
      <c r="AA287" t="s">
        <v>1787</v>
      </c>
    </row>
    <row r="288" spans="1:27" x14ac:dyDescent="0.2">
      <c r="A288">
        <v>85845</v>
      </c>
      <c r="B288">
        <v>32</v>
      </c>
      <c r="C288" t="s">
        <v>1828</v>
      </c>
      <c r="D288" s="36">
        <v>292</v>
      </c>
      <c r="E288" t="s">
        <v>5</v>
      </c>
      <c r="F288" s="2">
        <v>1</v>
      </c>
      <c r="G288" t="s">
        <v>11</v>
      </c>
      <c r="H288" s="2">
        <v>0.18811445058135601</v>
      </c>
      <c r="I288" t="s">
        <v>15</v>
      </c>
      <c r="J288" s="2">
        <v>0.53792897043790799</v>
      </c>
      <c r="K288" t="s">
        <v>22</v>
      </c>
      <c r="L288" s="2">
        <v>0.24215180576268699</v>
      </c>
      <c r="N288" s="2">
        <v>0.15528417898507199</v>
      </c>
      <c r="O288" t="s">
        <v>39</v>
      </c>
      <c r="P288" s="2">
        <v>8.3619443324759998E-2</v>
      </c>
      <c r="R288" t="s">
        <v>943</v>
      </c>
      <c r="S288" t="s">
        <v>944</v>
      </c>
      <c r="T288" t="s">
        <v>945</v>
      </c>
      <c r="U288" t="s">
        <v>946</v>
      </c>
      <c r="V288" t="s">
        <v>146</v>
      </c>
      <c r="W288" t="s">
        <v>1727</v>
      </c>
      <c r="X288" t="s">
        <v>1728</v>
      </c>
      <c r="Y288" t="s">
        <v>1729</v>
      </c>
      <c r="Z288" t="s">
        <v>1174</v>
      </c>
      <c r="AA288" t="s">
        <v>1174</v>
      </c>
    </row>
    <row r="289" spans="1:27" x14ac:dyDescent="0.2">
      <c r="A289">
        <v>85884</v>
      </c>
      <c r="B289">
        <v>53</v>
      </c>
      <c r="C289" t="s">
        <v>1828</v>
      </c>
      <c r="D289" s="1">
        <v>292</v>
      </c>
      <c r="E289" t="s">
        <v>5</v>
      </c>
      <c r="F289" s="2">
        <v>1</v>
      </c>
      <c r="G289" t="s">
        <v>11</v>
      </c>
      <c r="H289" s="2">
        <v>0.18811445058135601</v>
      </c>
      <c r="I289" t="s">
        <v>15</v>
      </c>
      <c r="J289" s="2">
        <v>0.53792897043790799</v>
      </c>
      <c r="K289" t="s">
        <v>22</v>
      </c>
      <c r="L289" s="2">
        <v>0.24215180576268699</v>
      </c>
      <c r="N289" s="2">
        <v>0.15528417898507199</v>
      </c>
      <c r="O289" t="s">
        <v>39</v>
      </c>
      <c r="P289" s="2">
        <v>8.3619443324759998E-2</v>
      </c>
      <c r="R289" t="s">
        <v>888</v>
      </c>
      <c r="S289" t="s">
        <v>889</v>
      </c>
      <c r="T289" t="s">
        <v>890</v>
      </c>
      <c r="U289" t="s">
        <v>891</v>
      </c>
      <c r="V289" t="s">
        <v>146</v>
      </c>
      <c r="W289" t="s">
        <v>1693</v>
      </c>
      <c r="X289" t="s">
        <v>1694</v>
      </c>
      <c r="Y289" t="s">
        <v>1695</v>
      </c>
      <c r="Z289" t="s">
        <v>1524</v>
      </c>
      <c r="AA289" t="s">
        <v>1525</v>
      </c>
    </row>
    <row r="290" spans="1:27" x14ac:dyDescent="0.2">
      <c r="A290">
        <v>86130</v>
      </c>
      <c r="B290">
        <v>37</v>
      </c>
      <c r="C290" t="s">
        <v>1828</v>
      </c>
      <c r="D290" s="36">
        <v>86</v>
      </c>
      <c r="E290" t="s">
        <v>5</v>
      </c>
      <c r="F290" s="2">
        <v>0.5</v>
      </c>
      <c r="G290" t="s">
        <v>10</v>
      </c>
      <c r="H290" s="2">
        <v>0.140745259888852</v>
      </c>
      <c r="I290" t="s">
        <v>17</v>
      </c>
      <c r="J290" s="2">
        <v>0.140496233171862</v>
      </c>
      <c r="K290" t="s">
        <v>24</v>
      </c>
      <c r="L290" s="2">
        <v>6.7412457362114098E-2</v>
      </c>
      <c r="N290" s="2">
        <v>8.9744318800954903E-2</v>
      </c>
      <c r="O290" t="s">
        <v>38</v>
      </c>
      <c r="P290" s="2">
        <v>2.61428571428571E-2</v>
      </c>
      <c r="R290" t="s">
        <v>694</v>
      </c>
      <c r="S290" t="s">
        <v>695</v>
      </c>
      <c r="T290" t="s">
        <v>696</v>
      </c>
      <c r="U290" t="s">
        <v>697</v>
      </c>
      <c r="V290" t="s">
        <v>114</v>
      </c>
      <c r="W290" t="s">
        <v>1596</v>
      </c>
      <c r="X290" t="s">
        <v>1597</v>
      </c>
      <c r="Y290" t="s">
        <v>1598</v>
      </c>
      <c r="Z290" t="s">
        <v>1599</v>
      </c>
      <c r="AA290" t="s">
        <v>1600</v>
      </c>
    </row>
    <row r="291" spans="1:27" x14ac:dyDescent="0.2">
      <c r="A291">
        <v>86243</v>
      </c>
      <c r="B291">
        <v>2</v>
      </c>
      <c r="C291" t="s">
        <v>1828</v>
      </c>
      <c r="D291" s="1" t="s">
        <v>2216</v>
      </c>
      <c r="E291" t="s">
        <v>6</v>
      </c>
      <c r="F291" s="2">
        <v>0</v>
      </c>
      <c r="G291" t="s">
        <v>6</v>
      </c>
      <c r="H291" s="2">
        <v>0</v>
      </c>
      <c r="I291" t="s">
        <v>6</v>
      </c>
      <c r="J291" s="2">
        <v>0</v>
      </c>
      <c r="K291" t="s">
        <v>6</v>
      </c>
      <c r="L291" s="2">
        <v>0</v>
      </c>
      <c r="M291" t="s">
        <v>6</v>
      </c>
      <c r="N291" s="2">
        <v>0</v>
      </c>
      <c r="O291" t="s">
        <v>6</v>
      </c>
      <c r="P291" s="2">
        <v>0</v>
      </c>
      <c r="U291" t="s">
        <v>601</v>
      </c>
      <c r="V291" t="s">
        <v>216</v>
      </c>
    </row>
    <row r="292" spans="1:27" x14ac:dyDescent="0.2">
      <c r="A292">
        <v>86903</v>
      </c>
      <c r="B292">
        <v>11</v>
      </c>
      <c r="C292" t="s">
        <v>1828</v>
      </c>
      <c r="D292" s="36">
        <v>292</v>
      </c>
      <c r="E292" t="s">
        <v>5</v>
      </c>
      <c r="F292" s="2">
        <v>1</v>
      </c>
      <c r="G292" t="s">
        <v>11</v>
      </c>
      <c r="H292" s="2">
        <v>0.18811445058135601</v>
      </c>
      <c r="I292" t="s">
        <v>15</v>
      </c>
      <c r="J292" s="2">
        <v>0.53792897043790799</v>
      </c>
      <c r="K292" t="s">
        <v>22</v>
      </c>
      <c r="L292" s="2">
        <v>0.24215180576268699</v>
      </c>
      <c r="N292" s="2">
        <v>0.15528417898507199</v>
      </c>
      <c r="O292" t="s">
        <v>39</v>
      </c>
      <c r="P292" s="2">
        <v>8.3619443324759998E-2</v>
      </c>
      <c r="R292" t="s">
        <v>142</v>
      </c>
      <c r="S292" t="s">
        <v>143</v>
      </c>
      <c r="T292" t="s">
        <v>144</v>
      </c>
      <c r="U292" t="s">
        <v>145</v>
      </c>
      <c r="V292" t="s">
        <v>146</v>
      </c>
      <c r="W292" t="s">
        <v>1205</v>
      </c>
      <c r="X292" t="s">
        <v>1206</v>
      </c>
      <c r="Y292" t="s">
        <v>1207</v>
      </c>
    </row>
    <row r="293" spans="1:27" x14ac:dyDescent="0.2">
      <c r="A293">
        <v>87566</v>
      </c>
      <c r="B293">
        <v>65</v>
      </c>
      <c r="C293" t="s">
        <v>1828</v>
      </c>
      <c r="D293" s="1">
        <v>86</v>
      </c>
      <c r="E293" t="s">
        <v>5</v>
      </c>
      <c r="F293" s="2">
        <v>0.5</v>
      </c>
      <c r="G293" t="s">
        <v>10</v>
      </c>
      <c r="H293" s="2">
        <v>0.140745259888852</v>
      </c>
      <c r="I293" t="s">
        <v>17</v>
      </c>
      <c r="J293" s="2">
        <v>0.140496233171862</v>
      </c>
      <c r="K293" t="s">
        <v>24</v>
      </c>
      <c r="L293" s="2">
        <v>6.7412457362114098E-2</v>
      </c>
      <c r="N293" s="2">
        <v>8.9744318800954903E-2</v>
      </c>
      <c r="O293" t="s">
        <v>38</v>
      </c>
      <c r="P293" s="2">
        <v>2.61428571428571E-2</v>
      </c>
      <c r="U293" t="s">
        <v>531</v>
      </c>
      <c r="V293" t="s">
        <v>114</v>
      </c>
      <c r="Z293" t="s">
        <v>1342</v>
      </c>
      <c r="AA293" t="s">
        <v>1343</v>
      </c>
    </row>
    <row r="294" spans="1:27" x14ac:dyDescent="0.2">
      <c r="A294">
        <v>87577</v>
      </c>
      <c r="B294">
        <v>75</v>
      </c>
      <c r="C294" t="s">
        <v>1828</v>
      </c>
      <c r="D294" s="36">
        <v>292</v>
      </c>
      <c r="E294" t="s">
        <v>5</v>
      </c>
      <c r="F294" s="2">
        <v>1</v>
      </c>
      <c r="G294" t="s">
        <v>11</v>
      </c>
      <c r="H294" s="2">
        <v>0.18811445058135601</v>
      </c>
      <c r="I294" t="s">
        <v>15</v>
      </c>
      <c r="J294" s="2">
        <v>0.53792897043790799</v>
      </c>
      <c r="K294" t="s">
        <v>22</v>
      </c>
      <c r="L294" s="2">
        <v>0.24215180576268699</v>
      </c>
      <c r="N294" s="2">
        <v>0.15528417898507199</v>
      </c>
      <c r="O294" t="s">
        <v>39</v>
      </c>
      <c r="P294" s="2">
        <v>8.3619443324759998E-2</v>
      </c>
      <c r="R294" t="s">
        <v>527</v>
      </c>
      <c r="S294" t="s">
        <v>528</v>
      </c>
      <c r="T294" t="s">
        <v>529</v>
      </c>
      <c r="U294" t="s">
        <v>530</v>
      </c>
      <c r="V294" t="s">
        <v>146</v>
      </c>
      <c r="W294" t="s">
        <v>1483</v>
      </c>
      <c r="X294" t="s">
        <v>1484</v>
      </c>
      <c r="Y294" t="s">
        <v>1485</v>
      </c>
      <c r="Z294" t="s">
        <v>1486</v>
      </c>
      <c r="AA294" t="s">
        <v>1487</v>
      </c>
    </row>
    <row r="295" spans="1:27" x14ac:dyDescent="0.2">
      <c r="A295">
        <v>87626</v>
      </c>
      <c r="B295">
        <v>4</v>
      </c>
      <c r="C295" t="s">
        <v>1828</v>
      </c>
      <c r="D295" s="1">
        <v>292</v>
      </c>
      <c r="E295" t="s">
        <v>5</v>
      </c>
      <c r="F295" s="2">
        <v>1</v>
      </c>
      <c r="G295" t="s">
        <v>11</v>
      </c>
      <c r="H295" s="2">
        <v>0.18811445058135601</v>
      </c>
      <c r="I295" t="s">
        <v>15</v>
      </c>
      <c r="J295" s="2">
        <v>0.53792897043790799</v>
      </c>
      <c r="K295" t="s">
        <v>22</v>
      </c>
      <c r="L295" s="2">
        <v>0.24215180576268699</v>
      </c>
      <c r="N295" s="2">
        <v>0.15528417898507199</v>
      </c>
      <c r="O295" t="s">
        <v>39</v>
      </c>
      <c r="P295" s="2">
        <v>8.3619443324759998E-2</v>
      </c>
      <c r="R295" t="s">
        <v>476</v>
      </c>
      <c r="S295" t="s">
        <v>477</v>
      </c>
      <c r="T295" t="s">
        <v>478</v>
      </c>
      <c r="U295" t="s">
        <v>479</v>
      </c>
      <c r="V295" t="s">
        <v>146</v>
      </c>
      <c r="W295" t="s">
        <v>1443</v>
      </c>
      <c r="X295" t="s">
        <v>1444</v>
      </c>
      <c r="Y295" t="s">
        <v>1445</v>
      </c>
    </row>
    <row r="296" spans="1:27" x14ac:dyDescent="0.2">
      <c r="A296">
        <v>87631</v>
      </c>
      <c r="B296">
        <v>2</v>
      </c>
      <c r="C296" t="s">
        <v>1828</v>
      </c>
      <c r="D296" s="36">
        <v>292</v>
      </c>
      <c r="E296" t="s">
        <v>5</v>
      </c>
      <c r="F296" s="2">
        <v>1</v>
      </c>
      <c r="G296" t="s">
        <v>11</v>
      </c>
      <c r="H296" s="2">
        <v>0.18811445058135601</v>
      </c>
      <c r="I296" t="s">
        <v>15</v>
      </c>
      <c r="J296" s="2">
        <v>0.53792897043790799</v>
      </c>
      <c r="K296" t="s">
        <v>22</v>
      </c>
      <c r="L296" s="2">
        <v>0.24215180576268699</v>
      </c>
      <c r="N296" s="2">
        <v>0.15528417898507199</v>
      </c>
      <c r="O296" t="s">
        <v>39</v>
      </c>
      <c r="P296" s="2">
        <v>8.3619443324759998E-2</v>
      </c>
      <c r="R296" t="s">
        <v>472</v>
      </c>
      <c r="S296" t="s">
        <v>473</v>
      </c>
      <c r="T296" t="s">
        <v>474</v>
      </c>
      <c r="U296" t="s">
        <v>475</v>
      </c>
      <c r="V296" t="s">
        <v>146</v>
      </c>
      <c r="W296" t="s">
        <v>472</v>
      </c>
      <c r="X296" t="s">
        <v>1442</v>
      </c>
      <c r="Y296" t="s">
        <v>474</v>
      </c>
    </row>
    <row r="297" spans="1:27" x14ac:dyDescent="0.2">
      <c r="A297">
        <v>87644</v>
      </c>
      <c r="B297">
        <v>2</v>
      </c>
      <c r="C297" t="s">
        <v>1828</v>
      </c>
      <c r="D297" s="1">
        <v>292</v>
      </c>
      <c r="E297" t="s">
        <v>5</v>
      </c>
      <c r="F297" s="2">
        <v>1</v>
      </c>
      <c r="G297" t="s">
        <v>11</v>
      </c>
      <c r="H297" s="2">
        <v>0.18811445058135601</v>
      </c>
      <c r="I297" t="s">
        <v>15</v>
      </c>
      <c r="J297" s="2">
        <v>0.53792897043790799</v>
      </c>
      <c r="K297" t="s">
        <v>22</v>
      </c>
      <c r="L297" s="2">
        <v>0.24215180576268699</v>
      </c>
      <c r="N297" s="2">
        <v>0.15528417898507199</v>
      </c>
      <c r="O297" t="s">
        <v>39</v>
      </c>
      <c r="P297" s="2">
        <v>8.3619443324759998E-2</v>
      </c>
      <c r="R297" t="s">
        <v>468</v>
      </c>
      <c r="S297" t="s">
        <v>469</v>
      </c>
      <c r="T297" t="s">
        <v>470</v>
      </c>
      <c r="U297" t="s">
        <v>471</v>
      </c>
      <c r="V297" t="s">
        <v>146</v>
      </c>
      <c r="W297" t="s">
        <v>1439</v>
      </c>
      <c r="X297" t="s">
        <v>1440</v>
      </c>
      <c r="Y297" t="s">
        <v>1441</v>
      </c>
    </row>
    <row r="298" spans="1:27" x14ac:dyDescent="0.2">
      <c r="A298">
        <v>87649</v>
      </c>
      <c r="B298">
        <v>2</v>
      </c>
      <c r="C298" t="s">
        <v>1828</v>
      </c>
      <c r="D298" s="36">
        <v>292</v>
      </c>
      <c r="E298" t="s">
        <v>5</v>
      </c>
      <c r="F298" s="2">
        <v>1</v>
      </c>
      <c r="G298" t="s">
        <v>11</v>
      </c>
      <c r="H298" s="2">
        <v>0.18811445058135601</v>
      </c>
      <c r="I298" t="s">
        <v>15</v>
      </c>
      <c r="J298" s="2">
        <v>0.53792897043790799</v>
      </c>
      <c r="K298" t="s">
        <v>22</v>
      </c>
      <c r="L298" s="2">
        <v>0.24215180576268699</v>
      </c>
      <c r="N298" s="2">
        <v>0.15528417898507199</v>
      </c>
      <c r="O298" t="s">
        <v>39</v>
      </c>
      <c r="P298" s="2">
        <v>8.3619443324759998E-2</v>
      </c>
      <c r="R298" t="s">
        <v>460</v>
      </c>
      <c r="S298" t="s">
        <v>461</v>
      </c>
      <c r="T298" t="s">
        <v>462</v>
      </c>
      <c r="U298" t="s">
        <v>463</v>
      </c>
      <c r="V298" t="s">
        <v>146</v>
      </c>
      <c r="W298" t="s">
        <v>1435</v>
      </c>
      <c r="X298" t="s">
        <v>1436</v>
      </c>
      <c r="Y298" t="s">
        <v>1437</v>
      </c>
    </row>
    <row r="299" spans="1:27" x14ac:dyDescent="0.2">
      <c r="A299">
        <v>87846</v>
      </c>
      <c r="B299">
        <v>65</v>
      </c>
      <c r="C299" t="s">
        <v>1828</v>
      </c>
      <c r="D299" s="1">
        <v>86</v>
      </c>
      <c r="E299" t="s">
        <v>5</v>
      </c>
      <c r="F299" s="2">
        <v>0.5</v>
      </c>
      <c r="G299" t="s">
        <v>10</v>
      </c>
      <c r="H299" s="2">
        <v>0.140745259888852</v>
      </c>
      <c r="I299" t="s">
        <v>17</v>
      </c>
      <c r="J299" s="2">
        <v>0.140496233171862</v>
      </c>
      <c r="K299" t="s">
        <v>24</v>
      </c>
      <c r="L299" s="2">
        <v>6.7412457362114098E-2</v>
      </c>
      <c r="N299" s="2">
        <v>8.9744318800954903E-2</v>
      </c>
      <c r="O299" t="s">
        <v>38</v>
      </c>
      <c r="P299" s="2">
        <v>2.61428571428571E-2</v>
      </c>
      <c r="R299" t="s">
        <v>332</v>
      </c>
      <c r="S299" t="s">
        <v>333</v>
      </c>
      <c r="T299" t="s">
        <v>334</v>
      </c>
      <c r="U299" t="s">
        <v>335</v>
      </c>
      <c r="V299" t="s">
        <v>114</v>
      </c>
      <c r="W299" t="s">
        <v>1339</v>
      </c>
      <c r="X299" t="s">
        <v>1340</v>
      </c>
      <c r="Y299" t="s">
        <v>1341</v>
      </c>
      <c r="Z299" t="s">
        <v>1342</v>
      </c>
      <c r="AA299" t="s">
        <v>1343</v>
      </c>
    </row>
    <row r="300" spans="1:27" x14ac:dyDescent="0.2">
      <c r="A300">
        <v>87862</v>
      </c>
      <c r="B300">
        <v>17</v>
      </c>
      <c r="C300" t="s">
        <v>1828</v>
      </c>
      <c r="D300" s="36">
        <v>292</v>
      </c>
      <c r="E300" t="s">
        <v>5</v>
      </c>
      <c r="F300" s="2">
        <v>1</v>
      </c>
      <c r="G300" t="s">
        <v>11</v>
      </c>
      <c r="H300" s="2">
        <v>0.18811445058135601</v>
      </c>
      <c r="I300" t="s">
        <v>15</v>
      </c>
      <c r="J300" s="2">
        <v>0.53792897043790799</v>
      </c>
      <c r="K300" t="s">
        <v>22</v>
      </c>
      <c r="L300" s="2">
        <v>0.24215180576268699</v>
      </c>
      <c r="N300" s="2">
        <v>0.15528417898507199</v>
      </c>
      <c r="O300" t="s">
        <v>39</v>
      </c>
      <c r="P300" s="2">
        <v>8.3619443324759998E-2</v>
      </c>
      <c r="R300" t="s">
        <v>315</v>
      </c>
      <c r="S300" t="s">
        <v>316</v>
      </c>
      <c r="T300" t="s">
        <v>317</v>
      </c>
      <c r="U300" t="s">
        <v>318</v>
      </c>
      <c r="V300" t="s">
        <v>146</v>
      </c>
      <c r="W300" t="s">
        <v>1327</v>
      </c>
      <c r="X300" t="s">
        <v>1328</v>
      </c>
      <c r="Y300" t="s">
        <v>1329</v>
      </c>
    </row>
    <row r="301" spans="1:27" x14ac:dyDescent="0.2">
      <c r="A301">
        <v>88043</v>
      </c>
      <c r="B301">
        <v>64</v>
      </c>
      <c r="C301" t="s">
        <v>1828</v>
      </c>
      <c r="D301" s="1">
        <v>292</v>
      </c>
      <c r="E301" t="s">
        <v>5</v>
      </c>
      <c r="F301" s="2">
        <v>1</v>
      </c>
      <c r="G301" t="s">
        <v>11</v>
      </c>
      <c r="H301" s="2">
        <v>0.18811445058135601</v>
      </c>
      <c r="I301" t="s">
        <v>15</v>
      </c>
      <c r="J301" s="2">
        <v>0.53792897043790799</v>
      </c>
      <c r="K301" t="s">
        <v>22</v>
      </c>
      <c r="L301" s="2">
        <v>0.24215180576268699</v>
      </c>
      <c r="N301" s="2">
        <v>0.15528417898507199</v>
      </c>
      <c r="O301" t="s">
        <v>39</v>
      </c>
      <c r="P301" s="2">
        <v>8.3619443324759998E-2</v>
      </c>
      <c r="R301" t="s">
        <v>176</v>
      </c>
      <c r="S301" t="s">
        <v>177</v>
      </c>
      <c r="T301" t="s">
        <v>178</v>
      </c>
      <c r="U301" t="s">
        <v>179</v>
      </c>
      <c r="V301" t="s">
        <v>146</v>
      </c>
      <c r="W301" t="s">
        <v>1230</v>
      </c>
      <c r="X301" t="s">
        <v>1231</v>
      </c>
      <c r="Y301" t="s">
        <v>1232</v>
      </c>
      <c r="Z301" t="s">
        <v>1174</v>
      </c>
      <c r="AA301" t="s">
        <v>1174</v>
      </c>
    </row>
    <row r="302" spans="1:27" x14ac:dyDescent="0.2">
      <c r="A302">
        <v>88393</v>
      </c>
      <c r="B302">
        <v>73</v>
      </c>
      <c r="C302" t="s">
        <v>1828</v>
      </c>
      <c r="D302" s="36">
        <v>86</v>
      </c>
      <c r="E302" t="s">
        <v>5</v>
      </c>
      <c r="F302" s="2">
        <v>0.5</v>
      </c>
      <c r="G302" t="s">
        <v>10</v>
      </c>
      <c r="H302" s="2">
        <v>0.140745259888852</v>
      </c>
      <c r="I302" t="s">
        <v>17</v>
      </c>
      <c r="J302" s="2">
        <v>0.140496233171862</v>
      </c>
      <c r="K302" t="s">
        <v>24</v>
      </c>
      <c r="L302" s="2">
        <v>6.7412457362114098E-2</v>
      </c>
      <c r="N302" s="2">
        <v>8.9744318800954903E-2</v>
      </c>
      <c r="O302" t="s">
        <v>38</v>
      </c>
      <c r="P302" s="2">
        <v>2.61428571428571E-2</v>
      </c>
      <c r="U302" t="s">
        <v>810</v>
      </c>
      <c r="V302" t="s">
        <v>114</v>
      </c>
      <c r="Z302" t="s">
        <v>1651</v>
      </c>
      <c r="AA302" t="s">
        <v>1652</v>
      </c>
    </row>
    <row r="303" spans="1:27" x14ac:dyDescent="0.2">
      <c r="A303">
        <v>89372</v>
      </c>
      <c r="B303">
        <v>59</v>
      </c>
      <c r="C303" t="s">
        <v>1828</v>
      </c>
      <c r="D303" s="1">
        <v>86</v>
      </c>
      <c r="E303" t="s">
        <v>5</v>
      </c>
      <c r="F303" s="2">
        <v>0.5</v>
      </c>
      <c r="G303" t="s">
        <v>10</v>
      </c>
      <c r="H303" s="2">
        <v>0.140745259888852</v>
      </c>
      <c r="I303" t="s">
        <v>17</v>
      </c>
      <c r="J303" s="2">
        <v>0.140496233171862</v>
      </c>
      <c r="K303" t="s">
        <v>24</v>
      </c>
      <c r="L303" s="2">
        <v>6.7412457362114098E-2</v>
      </c>
      <c r="N303" s="2">
        <v>8.9744318800954903E-2</v>
      </c>
      <c r="O303" t="s">
        <v>38</v>
      </c>
      <c r="P303" s="2">
        <v>2.61428571428571E-2</v>
      </c>
      <c r="R303" t="s">
        <v>1114</v>
      </c>
      <c r="S303">
        <v>1</v>
      </c>
      <c r="T303" t="s">
        <v>1115</v>
      </c>
      <c r="U303" t="s">
        <v>1116</v>
      </c>
      <c r="V303" t="s">
        <v>114</v>
      </c>
      <c r="W303" t="s">
        <v>1114</v>
      </c>
      <c r="X303">
        <v>1</v>
      </c>
      <c r="Y303" t="s">
        <v>1115</v>
      </c>
      <c r="Z303" t="s">
        <v>1801</v>
      </c>
      <c r="AA303" t="s">
        <v>1802</v>
      </c>
    </row>
    <row r="304" spans="1:27" x14ac:dyDescent="0.2">
      <c r="A304">
        <v>94397</v>
      </c>
      <c r="B304">
        <v>73</v>
      </c>
      <c r="C304" t="s">
        <v>1828</v>
      </c>
      <c r="D304" s="36">
        <v>86</v>
      </c>
      <c r="E304" t="s">
        <v>5</v>
      </c>
      <c r="F304" s="2">
        <v>0.5</v>
      </c>
      <c r="G304" t="s">
        <v>10</v>
      </c>
      <c r="H304" s="2">
        <v>0.140745259888852</v>
      </c>
      <c r="I304" t="s">
        <v>17</v>
      </c>
      <c r="J304" s="2">
        <v>0.140496233171862</v>
      </c>
      <c r="K304" t="s">
        <v>24</v>
      </c>
      <c r="L304" s="2">
        <v>6.7412457362114098E-2</v>
      </c>
      <c r="N304" s="2">
        <v>8.9744318800954903E-2</v>
      </c>
      <c r="O304" t="s">
        <v>38</v>
      </c>
      <c r="P304" s="2">
        <v>2.61428571428571E-2</v>
      </c>
      <c r="U304" t="s">
        <v>1067</v>
      </c>
      <c r="V304" t="s">
        <v>114</v>
      </c>
      <c r="Z304" t="s">
        <v>1780</v>
      </c>
      <c r="AA304" t="s">
        <v>1781</v>
      </c>
    </row>
    <row r="305" spans="1:27" x14ac:dyDescent="0.2">
      <c r="A305">
        <v>95126</v>
      </c>
      <c r="B305">
        <v>75</v>
      </c>
      <c r="C305" t="s">
        <v>1828</v>
      </c>
      <c r="D305" s="1">
        <v>292</v>
      </c>
      <c r="E305" t="s">
        <v>5</v>
      </c>
      <c r="F305" s="2">
        <v>1</v>
      </c>
      <c r="G305" t="s">
        <v>11</v>
      </c>
      <c r="H305" s="2">
        <v>0.18811445058135601</v>
      </c>
      <c r="I305" t="s">
        <v>15</v>
      </c>
      <c r="J305" s="2">
        <v>0.53792897043790799</v>
      </c>
      <c r="K305" t="s">
        <v>22</v>
      </c>
      <c r="L305" s="2">
        <v>0.24215180576268699</v>
      </c>
      <c r="N305" s="2">
        <v>0.15528417898507199</v>
      </c>
      <c r="O305" t="s">
        <v>39</v>
      </c>
      <c r="P305" s="2">
        <v>8.3619443324759998E-2</v>
      </c>
      <c r="R305" t="s">
        <v>523</v>
      </c>
      <c r="S305" t="s">
        <v>524</v>
      </c>
      <c r="T305" t="s">
        <v>525</v>
      </c>
      <c r="U305" t="s">
        <v>526</v>
      </c>
      <c r="V305" t="s">
        <v>146</v>
      </c>
      <c r="W305" t="s">
        <v>1480</v>
      </c>
      <c r="X305" t="s">
        <v>1481</v>
      </c>
      <c r="Y305" t="s">
        <v>1482</v>
      </c>
      <c r="Z305" t="s">
        <v>1466</v>
      </c>
      <c r="AA305" t="s">
        <v>1467</v>
      </c>
    </row>
    <row r="306" spans="1:27" x14ac:dyDescent="0.2">
      <c r="A306">
        <v>95131</v>
      </c>
      <c r="B306">
        <v>75</v>
      </c>
      <c r="C306" t="s">
        <v>1828</v>
      </c>
      <c r="D306" s="36">
        <v>292</v>
      </c>
      <c r="E306" t="s">
        <v>5</v>
      </c>
      <c r="F306" s="2">
        <v>1</v>
      </c>
      <c r="G306" t="s">
        <v>11</v>
      </c>
      <c r="H306" s="2">
        <v>0.18811445058135601</v>
      </c>
      <c r="I306" t="s">
        <v>15</v>
      </c>
      <c r="J306" s="2">
        <v>0.53792897043790799</v>
      </c>
      <c r="K306" t="s">
        <v>22</v>
      </c>
      <c r="L306" s="2">
        <v>0.24215180576268699</v>
      </c>
      <c r="N306" s="2">
        <v>0.15528417898507199</v>
      </c>
      <c r="O306" t="s">
        <v>39</v>
      </c>
      <c r="P306" s="2">
        <v>8.3619443324759998E-2</v>
      </c>
      <c r="R306" t="s">
        <v>515</v>
      </c>
      <c r="S306" t="s">
        <v>516</v>
      </c>
      <c r="T306" t="s">
        <v>517</v>
      </c>
      <c r="U306" t="s">
        <v>518</v>
      </c>
      <c r="V306" t="s">
        <v>146</v>
      </c>
      <c r="W306" t="s">
        <v>1474</v>
      </c>
      <c r="X306" t="s">
        <v>1475</v>
      </c>
      <c r="Y306" t="s">
        <v>1476</v>
      </c>
      <c r="Z306" t="s">
        <v>1466</v>
      </c>
      <c r="AA306" t="s">
        <v>1467</v>
      </c>
    </row>
    <row r="307" spans="1:27" x14ac:dyDescent="0.2">
      <c r="A307">
        <v>95139</v>
      </c>
      <c r="B307">
        <v>67</v>
      </c>
      <c r="C307" t="s">
        <v>1828</v>
      </c>
      <c r="D307" s="1">
        <v>292</v>
      </c>
      <c r="E307" t="s">
        <v>5</v>
      </c>
      <c r="F307" s="2">
        <v>1</v>
      </c>
      <c r="G307" t="s">
        <v>11</v>
      </c>
      <c r="H307" s="2">
        <v>0.18811445058135601</v>
      </c>
      <c r="I307" t="s">
        <v>15</v>
      </c>
      <c r="J307" s="2">
        <v>0.53792897043790799</v>
      </c>
      <c r="K307" t="s">
        <v>22</v>
      </c>
      <c r="L307" s="2">
        <v>0.24215180576268699</v>
      </c>
      <c r="N307" s="2">
        <v>0.15528417898507199</v>
      </c>
      <c r="O307" t="s">
        <v>39</v>
      </c>
      <c r="P307" s="2">
        <v>8.3619443324759998E-2</v>
      </c>
      <c r="R307" t="s">
        <v>502</v>
      </c>
      <c r="S307" t="s">
        <v>503</v>
      </c>
      <c r="T307" t="s">
        <v>504</v>
      </c>
      <c r="U307" t="s">
        <v>505</v>
      </c>
      <c r="V307" t="s">
        <v>146</v>
      </c>
      <c r="W307" t="s">
        <v>1463</v>
      </c>
      <c r="X307" t="s">
        <v>1464</v>
      </c>
      <c r="Y307" t="s">
        <v>1465</v>
      </c>
      <c r="Z307" t="s">
        <v>1466</v>
      </c>
      <c r="AA307" t="s">
        <v>1467</v>
      </c>
    </row>
    <row r="308" spans="1:27" x14ac:dyDescent="0.2">
      <c r="A308">
        <v>95156</v>
      </c>
      <c r="B308">
        <v>45</v>
      </c>
      <c r="C308" t="s">
        <v>1828</v>
      </c>
      <c r="D308" s="36">
        <v>292</v>
      </c>
      <c r="E308" t="s">
        <v>5</v>
      </c>
      <c r="F308" s="2">
        <v>1</v>
      </c>
      <c r="G308" t="s">
        <v>11</v>
      </c>
      <c r="H308" s="2">
        <v>0.18811445058135601</v>
      </c>
      <c r="I308" t="s">
        <v>15</v>
      </c>
      <c r="J308" s="2">
        <v>0.53792897043790799</v>
      </c>
      <c r="K308" t="s">
        <v>22</v>
      </c>
      <c r="L308" s="2">
        <v>0.24215180576268699</v>
      </c>
      <c r="N308" s="2">
        <v>0.15528417898507199</v>
      </c>
      <c r="O308" t="s">
        <v>39</v>
      </c>
      <c r="P308" s="2">
        <v>8.3619443324759998E-2</v>
      </c>
      <c r="R308" t="s">
        <v>490</v>
      </c>
      <c r="S308" t="s">
        <v>491</v>
      </c>
      <c r="T308" t="s">
        <v>492</v>
      </c>
      <c r="U308" t="s">
        <v>493</v>
      </c>
      <c r="V308" t="s">
        <v>146</v>
      </c>
      <c r="W308" t="s">
        <v>1452</v>
      </c>
      <c r="X308" t="s">
        <v>1453</v>
      </c>
      <c r="Y308" t="s">
        <v>1454</v>
      </c>
      <c r="Z308" t="s">
        <v>1174</v>
      </c>
      <c r="AA308" t="s">
        <v>1174</v>
      </c>
    </row>
    <row r="309" spans="1:27" x14ac:dyDescent="0.2">
      <c r="A309">
        <v>95247</v>
      </c>
      <c r="B309">
        <v>49</v>
      </c>
      <c r="C309" t="s">
        <v>1828</v>
      </c>
      <c r="D309" s="1">
        <v>292</v>
      </c>
      <c r="E309" t="s">
        <v>5</v>
      </c>
      <c r="F309" s="2">
        <v>1</v>
      </c>
      <c r="G309" t="s">
        <v>11</v>
      </c>
      <c r="H309" s="2">
        <v>0.18811445058135601</v>
      </c>
      <c r="I309" t="s">
        <v>15</v>
      </c>
      <c r="J309" s="2">
        <v>0.53792897043790799</v>
      </c>
      <c r="K309" t="s">
        <v>22</v>
      </c>
      <c r="L309" s="2">
        <v>0.24215180576268699</v>
      </c>
      <c r="N309" s="2">
        <v>0.15528417898507199</v>
      </c>
      <c r="O309" t="s">
        <v>39</v>
      </c>
      <c r="P309" s="2">
        <v>8.3619443324759998E-2</v>
      </c>
      <c r="R309" t="s">
        <v>415</v>
      </c>
      <c r="S309" t="s">
        <v>416</v>
      </c>
      <c r="T309" t="s">
        <v>417</v>
      </c>
      <c r="U309" t="s">
        <v>418</v>
      </c>
      <c r="V309" t="s">
        <v>146</v>
      </c>
      <c r="W309" t="s">
        <v>1403</v>
      </c>
      <c r="X309" t="s">
        <v>1404</v>
      </c>
      <c r="Y309" t="s">
        <v>1405</v>
      </c>
      <c r="Z309" t="s">
        <v>1174</v>
      </c>
      <c r="AA309" t="s">
        <v>1174</v>
      </c>
    </row>
    <row r="310" spans="1:27" x14ac:dyDescent="0.2">
      <c r="A310">
        <v>95303</v>
      </c>
      <c r="B310">
        <v>5</v>
      </c>
      <c r="C310" t="s">
        <v>1828</v>
      </c>
      <c r="D310" s="36">
        <v>292</v>
      </c>
      <c r="E310" t="s">
        <v>5</v>
      </c>
      <c r="F310" s="2">
        <v>1</v>
      </c>
      <c r="G310" t="s">
        <v>11</v>
      </c>
      <c r="H310" s="2">
        <v>0.18811445058135601</v>
      </c>
      <c r="I310" t="s">
        <v>15</v>
      </c>
      <c r="J310" s="2">
        <v>0.53792897043790799</v>
      </c>
      <c r="K310" t="s">
        <v>22</v>
      </c>
      <c r="L310" s="2">
        <v>0.24215180576268699</v>
      </c>
      <c r="N310" s="2">
        <v>0.15528417898507199</v>
      </c>
      <c r="O310" t="s">
        <v>39</v>
      </c>
      <c r="P310" s="2">
        <v>8.3619443324759998E-2</v>
      </c>
      <c r="R310" t="s">
        <v>375</v>
      </c>
      <c r="S310" t="s">
        <v>376</v>
      </c>
      <c r="T310" t="s">
        <v>377</v>
      </c>
      <c r="U310" t="s">
        <v>378</v>
      </c>
      <c r="V310" t="s">
        <v>146</v>
      </c>
      <c r="W310" t="s">
        <v>1374</v>
      </c>
      <c r="X310" t="s">
        <v>1375</v>
      </c>
      <c r="Y310" t="s">
        <v>1376</v>
      </c>
    </row>
    <row r="311" spans="1:27" x14ac:dyDescent="0.2">
      <c r="A311">
        <v>96898</v>
      </c>
      <c r="B311">
        <v>57</v>
      </c>
      <c r="C311" t="s">
        <v>1828</v>
      </c>
      <c r="D311" s="1">
        <v>86</v>
      </c>
      <c r="E311" t="s">
        <v>5</v>
      </c>
      <c r="F311" s="2">
        <v>0.5</v>
      </c>
      <c r="G311" t="s">
        <v>10</v>
      </c>
      <c r="H311" s="2">
        <v>0.140745259888852</v>
      </c>
      <c r="I311" t="s">
        <v>17</v>
      </c>
      <c r="J311" s="2">
        <v>0.140496233171862</v>
      </c>
      <c r="K311" t="s">
        <v>24</v>
      </c>
      <c r="L311" s="2">
        <v>6.7412457362114098E-2</v>
      </c>
      <c r="N311" s="2">
        <v>8.9744318800954903E-2</v>
      </c>
      <c r="O311" t="s">
        <v>38</v>
      </c>
      <c r="P311" s="2">
        <v>2.61428571428571E-2</v>
      </c>
      <c r="U311" t="s">
        <v>459</v>
      </c>
      <c r="V311" t="s">
        <v>114</v>
      </c>
      <c r="Z311" t="s">
        <v>1433</v>
      </c>
      <c r="AA311" t="s">
        <v>1434</v>
      </c>
    </row>
    <row r="312" spans="1:27" x14ac:dyDescent="0.2">
      <c r="A312">
        <v>96979</v>
      </c>
      <c r="B312">
        <v>67</v>
      </c>
      <c r="C312" t="s">
        <v>1828</v>
      </c>
      <c r="D312" s="36">
        <v>86</v>
      </c>
      <c r="E312" t="s">
        <v>5</v>
      </c>
      <c r="F312" s="2">
        <v>0.5</v>
      </c>
      <c r="G312" t="s">
        <v>10</v>
      </c>
      <c r="H312" s="2">
        <v>0.140745259888852</v>
      </c>
      <c r="I312" t="s">
        <v>17</v>
      </c>
      <c r="J312" s="2">
        <v>0.140496233171862</v>
      </c>
      <c r="K312" t="s">
        <v>24</v>
      </c>
      <c r="L312" s="2">
        <v>6.7412457362114098E-2</v>
      </c>
      <c r="N312" s="2">
        <v>8.9744318800954903E-2</v>
      </c>
      <c r="O312" t="s">
        <v>38</v>
      </c>
      <c r="P312" s="2">
        <v>2.61428571428571E-2</v>
      </c>
      <c r="U312" t="s">
        <v>348</v>
      </c>
      <c r="V312" t="s">
        <v>114</v>
      </c>
      <c r="W312" t="s">
        <v>1353</v>
      </c>
      <c r="X312" t="s">
        <v>1354</v>
      </c>
      <c r="Y312" t="s">
        <v>1355</v>
      </c>
      <c r="Z312" t="s">
        <v>1174</v>
      </c>
      <c r="AA312" t="s">
        <v>1174</v>
      </c>
    </row>
    <row r="313" spans="1:27" x14ac:dyDescent="0.2">
      <c r="A313">
        <v>97428</v>
      </c>
      <c r="B313">
        <v>58</v>
      </c>
      <c r="C313" t="s">
        <v>1828</v>
      </c>
      <c r="D313" s="1">
        <v>292</v>
      </c>
      <c r="E313" t="s">
        <v>5</v>
      </c>
      <c r="F313" s="2">
        <v>1</v>
      </c>
      <c r="G313" t="s">
        <v>11</v>
      </c>
      <c r="H313" s="2">
        <v>0.18811445058135601</v>
      </c>
      <c r="I313" t="s">
        <v>15</v>
      </c>
      <c r="J313" s="2">
        <v>0.53792897043790799</v>
      </c>
      <c r="K313" t="s">
        <v>22</v>
      </c>
      <c r="L313" s="2">
        <v>0.24215180576268699</v>
      </c>
      <c r="N313" s="2">
        <v>0.15528417898507199</v>
      </c>
      <c r="O313" t="s">
        <v>39</v>
      </c>
      <c r="P313" s="2">
        <v>8.3619443324759998E-2</v>
      </c>
      <c r="R313" t="s">
        <v>966</v>
      </c>
      <c r="S313" t="s">
        <v>967</v>
      </c>
      <c r="T313" t="s">
        <v>968</v>
      </c>
      <c r="U313" t="s">
        <v>969</v>
      </c>
      <c r="V313" t="s">
        <v>146</v>
      </c>
      <c r="W313" t="s">
        <v>1738</v>
      </c>
      <c r="X313" t="s">
        <v>1739</v>
      </c>
      <c r="Y313" t="s">
        <v>1740</v>
      </c>
      <c r="Z313" t="s">
        <v>1516</v>
      </c>
      <c r="AA313" t="s">
        <v>1517</v>
      </c>
    </row>
    <row r="314" spans="1:27" x14ac:dyDescent="0.2">
      <c r="A314">
        <v>97507</v>
      </c>
      <c r="B314">
        <v>10</v>
      </c>
      <c r="C314" t="s">
        <v>1828</v>
      </c>
      <c r="D314" s="36">
        <v>292</v>
      </c>
      <c r="E314" t="s">
        <v>5</v>
      </c>
      <c r="F314" s="2">
        <v>1</v>
      </c>
      <c r="G314" t="s">
        <v>11</v>
      </c>
      <c r="H314" s="2">
        <v>0.18811445058135601</v>
      </c>
      <c r="I314" t="s">
        <v>15</v>
      </c>
      <c r="J314" s="2">
        <v>0.53792897043790799</v>
      </c>
      <c r="K314" t="s">
        <v>22</v>
      </c>
      <c r="L314" s="2">
        <v>0.24215180576268699</v>
      </c>
      <c r="N314" s="2">
        <v>0.15528417898507199</v>
      </c>
      <c r="O314" t="s">
        <v>39</v>
      </c>
      <c r="P314" s="2">
        <v>8.3619443324759998E-2</v>
      </c>
      <c r="R314" t="s">
        <v>876</v>
      </c>
      <c r="S314" t="s">
        <v>877</v>
      </c>
      <c r="T314" t="s">
        <v>878</v>
      </c>
      <c r="U314" t="s">
        <v>879</v>
      </c>
      <c r="V314" t="s">
        <v>146</v>
      </c>
      <c r="W314" t="s">
        <v>1686</v>
      </c>
      <c r="X314" t="s">
        <v>1687</v>
      </c>
      <c r="Y314" t="s">
        <v>1688</v>
      </c>
    </row>
    <row r="315" spans="1:27" x14ac:dyDescent="0.2">
      <c r="A315">
        <v>99060</v>
      </c>
      <c r="B315">
        <v>30</v>
      </c>
      <c r="C315" t="s">
        <v>1828</v>
      </c>
      <c r="D315" s="1">
        <v>292</v>
      </c>
      <c r="E315" t="s">
        <v>5</v>
      </c>
      <c r="F315" s="2">
        <v>1</v>
      </c>
      <c r="G315" t="s">
        <v>11</v>
      </c>
      <c r="H315" s="2">
        <v>0.18811445058135601</v>
      </c>
      <c r="I315" t="s">
        <v>15</v>
      </c>
      <c r="J315" s="2">
        <v>0.53792897043790799</v>
      </c>
      <c r="K315" t="s">
        <v>22</v>
      </c>
      <c r="L315" s="2">
        <v>0.24215180576268699</v>
      </c>
      <c r="N315" s="2">
        <v>0.15528417898507199</v>
      </c>
      <c r="O315" t="s">
        <v>39</v>
      </c>
      <c r="P315" s="2">
        <v>8.3619443324759998E-2</v>
      </c>
      <c r="R315" t="s">
        <v>408</v>
      </c>
      <c r="S315" t="s">
        <v>409</v>
      </c>
      <c r="T315" t="s">
        <v>410</v>
      </c>
      <c r="U315" t="s">
        <v>411</v>
      </c>
      <c r="V315" t="s">
        <v>146</v>
      </c>
      <c r="W315" t="s">
        <v>1398</v>
      </c>
      <c r="X315" t="s">
        <v>1399</v>
      </c>
      <c r="Y315" t="s">
        <v>1400</v>
      </c>
      <c r="Z315" t="s">
        <v>1401</v>
      </c>
      <c r="AA315" t="s">
        <v>1402</v>
      </c>
    </row>
    <row r="316" spans="1:27" x14ac:dyDescent="0.2">
      <c r="A316">
        <v>99579</v>
      </c>
      <c r="B316">
        <v>73</v>
      </c>
      <c r="C316" t="s">
        <v>1828</v>
      </c>
      <c r="D316" s="36">
        <v>1038</v>
      </c>
      <c r="E316" t="s">
        <v>5</v>
      </c>
      <c r="F316" s="2">
        <v>1</v>
      </c>
      <c r="G316" t="s">
        <v>10</v>
      </c>
      <c r="H316" s="2">
        <v>0.22067006269592401</v>
      </c>
      <c r="I316" t="s">
        <v>15</v>
      </c>
      <c r="J316" s="2">
        <v>0.40401645768025002</v>
      </c>
      <c r="K316" t="s">
        <v>22</v>
      </c>
      <c r="L316" s="2">
        <v>0.20967868338557899</v>
      </c>
      <c r="N316" s="2">
        <v>0.112333463949843</v>
      </c>
      <c r="O316" t="s">
        <v>41</v>
      </c>
      <c r="P316" s="2">
        <v>5.0107758620689599E-2</v>
      </c>
      <c r="R316" t="s">
        <v>844</v>
      </c>
      <c r="S316" t="s">
        <v>845</v>
      </c>
      <c r="T316" t="s">
        <v>846</v>
      </c>
      <c r="U316" t="s">
        <v>847</v>
      </c>
      <c r="V316" t="s">
        <v>514</v>
      </c>
      <c r="W316" t="s">
        <v>1667</v>
      </c>
      <c r="X316" t="s">
        <v>1668</v>
      </c>
      <c r="Y316" t="s">
        <v>1669</v>
      </c>
      <c r="Z316" t="s">
        <v>1670</v>
      </c>
      <c r="AA316" t="s">
        <v>1671</v>
      </c>
    </row>
    <row r="317" spans="1:27" x14ac:dyDescent="0.2">
      <c r="A317">
        <v>99891</v>
      </c>
      <c r="B317">
        <v>79</v>
      </c>
      <c r="C317" t="s">
        <v>1828</v>
      </c>
      <c r="D317" s="1" t="s">
        <v>2217</v>
      </c>
      <c r="E317" t="s">
        <v>6</v>
      </c>
      <c r="F317" s="2">
        <v>0</v>
      </c>
      <c r="G317" t="s">
        <v>6</v>
      </c>
      <c r="H317" s="2">
        <v>0</v>
      </c>
      <c r="I317" t="s">
        <v>6</v>
      </c>
      <c r="J317" s="2">
        <v>0</v>
      </c>
      <c r="K317" t="s">
        <v>6</v>
      </c>
      <c r="L317" s="2">
        <v>0</v>
      </c>
      <c r="M317" t="s">
        <v>6</v>
      </c>
      <c r="N317" s="2">
        <v>0</v>
      </c>
      <c r="O317" t="s">
        <v>6</v>
      </c>
      <c r="P317" s="2">
        <v>0</v>
      </c>
      <c r="U317" t="s">
        <v>629</v>
      </c>
      <c r="V317" t="s">
        <v>216</v>
      </c>
      <c r="Z317" t="s">
        <v>1557</v>
      </c>
      <c r="AA317" t="s">
        <v>1558</v>
      </c>
    </row>
    <row r="318" spans="1:27" x14ac:dyDescent="0.2">
      <c r="A318">
        <v>100024</v>
      </c>
      <c r="B318">
        <v>71</v>
      </c>
      <c r="C318" t="s">
        <v>1828</v>
      </c>
      <c r="D318" s="36">
        <v>292</v>
      </c>
      <c r="E318" t="s">
        <v>5</v>
      </c>
      <c r="F318" s="2">
        <v>1</v>
      </c>
      <c r="G318" t="s">
        <v>11</v>
      </c>
      <c r="H318" s="2">
        <v>0.18811445058135601</v>
      </c>
      <c r="I318" t="s">
        <v>15</v>
      </c>
      <c r="J318" s="2">
        <v>0.53792897043790799</v>
      </c>
      <c r="K318" t="s">
        <v>22</v>
      </c>
      <c r="L318" s="2">
        <v>0.24215180576268699</v>
      </c>
      <c r="N318" s="2">
        <v>0.15528417898507199</v>
      </c>
      <c r="O318" t="s">
        <v>39</v>
      </c>
      <c r="P318" s="2">
        <v>8.3619443324759998E-2</v>
      </c>
      <c r="R318" t="s">
        <v>602</v>
      </c>
      <c r="S318" t="s">
        <v>603</v>
      </c>
      <c r="T318" t="s">
        <v>604</v>
      </c>
      <c r="U318" t="s">
        <v>605</v>
      </c>
      <c r="V318" t="s">
        <v>146</v>
      </c>
      <c r="W318" t="s">
        <v>1535</v>
      </c>
      <c r="X318" t="s">
        <v>1536</v>
      </c>
      <c r="Y318" t="s">
        <v>1537</v>
      </c>
      <c r="Z318" t="s">
        <v>1229</v>
      </c>
      <c r="AA318" t="s">
        <v>1229</v>
      </c>
    </row>
    <row r="319" spans="1:27" x14ac:dyDescent="0.2">
      <c r="A319">
        <v>100364</v>
      </c>
      <c r="B319">
        <v>2</v>
      </c>
      <c r="C319" t="s">
        <v>1828</v>
      </c>
      <c r="D319" s="1" t="s">
        <v>2218</v>
      </c>
      <c r="E319" t="s">
        <v>6</v>
      </c>
      <c r="F319" s="2">
        <v>0</v>
      </c>
      <c r="G319" t="s">
        <v>6</v>
      </c>
      <c r="H319" s="2">
        <v>0</v>
      </c>
      <c r="I319" t="s">
        <v>6</v>
      </c>
      <c r="J319" s="2">
        <v>0</v>
      </c>
      <c r="K319" t="s">
        <v>6</v>
      </c>
      <c r="L319" s="2">
        <v>0</v>
      </c>
      <c r="M319" t="s">
        <v>6</v>
      </c>
      <c r="N319" s="2">
        <v>0</v>
      </c>
      <c r="O319" t="s">
        <v>6</v>
      </c>
      <c r="P319" s="2">
        <v>0</v>
      </c>
      <c r="U319" t="s">
        <v>532</v>
      </c>
      <c r="V319" t="s">
        <v>216</v>
      </c>
    </row>
    <row r="320" spans="1:27" x14ac:dyDescent="0.2">
      <c r="A320">
        <v>102690</v>
      </c>
      <c r="B320">
        <v>13</v>
      </c>
      <c r="C320" t="s">
        <v>1828</v>
      </c>
      <c r="D320" s="36">
        <v>292</v>
      </c>
      <c r="E320" t="s">
        <v>5</v>
      </c>
      <c r="F320" s="2">
        <v>1</v>
      </c>
      <c r="G320" t="s">
        <v>11</v>
      </c>
      <c r="H320" s="2">
        <v>0.18811445058135601</v>
      </c>
      <c r="I320" t="s">
        <v>15</v>
      </c>
      <c r="J320" s="2">
        <v>0.53792897043790799</v>
      </c>
      <c r="K320" t="s">
        <v>22</v>
      </c>
      <c r="L320" s="2">
        <v>0.24215180576268699</v>
      </c>
      <c r="N320" s="2">
        <v>0.15528417898507199</v>
      </c>
      <c r="O320" t="s">
        <v>39</v>
      </c>
      <c r="P320" s="2">
        <v>8.3619443324759998E-2</v>
      </c>
      <c r="R320" t="s">
        <v>849</v>
      </c>
      <c r="S320" t="s">
        <v>850</v>
      </c>
      <c r="T320" t="s">
        <v>851</v>
      </c>
      <c r="U320" t="s">
        <v>852</v>
      </c>
      <c r="V320" t="s">
        <v>146</v>
      </c>
      <c r="W320" t="s">
        <v>1672</v>
      </c>
      <c r="X320" t="s">
        <v>1673</v>
      </c>
      <c r="Y320" t="s">
        <v>1674</v>
      </c>
    </row>
    <row r="321" spans="1:27" x14ac:dyDescent="0.2">
      <c r="A321">
        <v>103381</v>
      </c>
      <c r="B321">
        <v>10</v>
      </c>
      <c r="C321" t="s">
        <v>1828</v>
      </c>
      <c r="D321" s="1">
        <v>292</v>
      </c>
      <c r="E321" t="s">
        <v>5</v>
      </c>
      <c r="F321" s="2">
        <v>1</v>
      </c>
      <c r="G321" t="s">
        <v>11</v>
      </c>
      <c r="H321" s="2">
        <v>0.18811445058135601</v>
      </c>
      <c r="I321" t="s">
        <v>15</v>
      </c>
      <c r="J321" s="2">
        <v>0.53792897043790799</v>
      </c>
      <c r="K321" t="s">
        <v>22</v>
      </c>
      <c r="L321" s="2">
        <v>0.24215180576268699</v>
      </c>
      <c r="N321" s="2">
        <v>0.15528417898507199</v>
      </c>
      <c r="O321" t="s">
        <v>39</v>
      </c>
      <c r="P321" s="2">
        <v>8.3619443324759998E-2</v>
      </c>
      <c r="R321" t="s">
        <v>434</v>
      </c>
      <c r="S321" t="s">
        <v>435</v>
      </c>
      <c r="T321" t="s">
        <v>436</v>
      </c>
      <c r="U321" t="s">
        <v>437</v>
      </c>
      <c r="V321" t="s">
        <v>146</v>
      </c>
      <c r="W321" t="s">
        <v>1415</v>
      </c>
      <c r="X321" t="s">
        <v>1416</v>
      </c>
      <c r="Y321" t="s">
        <v>1417</v>
      </c>
    </row>
    <row r="322" spans="1:27" x14ac:dyDescent="0.2">
      <c r="A322">
        <v>103382</v>
      </c>
      <c r="B322">
        <v>75</v>
      </c>
      <c r="C322" t="s">
        <v>1828</v>
      </c>
      <c r="D322" s="36">
        <v>292</v>
      </c>
      <c r="E322" t="s">
        <v>5</v>
      </c>
      <c r="F322" s="2">
        <v>1</v>
      </c>
      <c r="G322" t="s">
        <v>11</v>
      </c>
      <c r="H322" s="2">
        <v>0.18811445058135601</v>
      </c>
      <c r="I322" t="s">
        <v>15</v>
      </c>
      <c r="J322" s="2">
        <v>0.53792897043790799</v>
      </c>
      <c r="K322" t="s">
        <v>22</v>
      </c>
      <c r="L322" s="2">
        <v>0.24215180576268699</v>
      </c>
      <c r="N322" s="2">
        <v>0.15528417898507199</v>
      </c>
      <c r="O322" t="s">
        <v>39</v>
      </c>
      <c r="P322" s="2">
        <v>8.3619443324759998E-2</v>
      </c>
      <c r="R322" t="s">
        <v>430</v>
      </c>
      <c r="S322" t="s">
        <v>431</v>
      </c>
      <c r="T322" t="s">
        <v>432</v>
      </c>
      <c r="U322" t="s">
        <v>433</v>
      </c>
      <c r="V322" t="s">
        <v>146</v>
      </c>
      <c r="W322" t="s">
        <v>1412</v>
      </c>
      <c r="X322" t="s">
        <v>1413</v>
      </c>
      <c r="Y322" t="s">
        <v>1414</v>
      </c>
      <c r="Z322" t="s">
        <v>1153</v>
      </c>
      <c r="AA322" t="s">
        <v>1153</v>
      </c>
    </row>
    <row r="323" spans="1:27" x14ac:dyDescent="0.2">
      <c r="A323">
        <v>103466</v>
      </c>
      <c r="B323">
        <v>5</v>
      </c>
      <c r="C323" t="s">
        <v>1828</v>
      </c>
      <c r="D323" s="1">
        <v>292</v>
      </c>
      <c r="E323" t="s">
        <v>5</v>
      </c>
      <c r="F323" s="2">
        <v>1</v>
      </c>
      <c r="G323" t="s">
        <v>11</v>
      </c>
      <c r="H323" s="2">
        <v>0.18811445058135601</v>
      </c>
      <c r="I323" t="s">
        <v>15</v>
      </c>
      <c r="J323" s="2">
        <v>0.53792897043790799</v>
      </c>
      <c r="K323" t="s">
        <v>22</v>
      </c>
      <c r="L323" s="2">
        <v>0.24215180576268699</v>
      </c>
      <c r="N323" s="2">
        <v>0.15528417898507199</v>
      </c>
      <c r="O323" t="s">
        <v>39</v>
      </c>
      <c r="P323" s="2">
        <v>8.3619443324759998E-2</v>
      </c>
      <c r="R323" t="s">
        <v>363</v>
      </c>
      <c r="S323" t="s">
        <v>364</v>
      </c>
      <c r="T323" t="s">
        <v>365</v>
      </c>
      <c r="U323" t="s">
        <v>366</v>
      </c>
      <c r="V323" t="s">
        <v>146</v>
      </c>
      <c r="W323" t="s">
        <v>1365</v>
      </c>
      <c r="X323" t="s">
        <v>1366</v>
      </c>
      <c r="Y323" t="s">
        <v>1367</v>
      </c>
    </row>
    <row r="324" spans="1:27" x14ac:dyDescent="0.2">
      <c r="A324">
        <v>104424</v>
      </c>
      <c r="B324">
        <v>75</v>
      </c>
      <c r="C324" t="s">
        <v>1828</v>
      </c>
      <c r="D324" s="36">
        <v>292</v>
      </c>
      <c r="E324" t="s">
        <v>5</v>
      </c>
      <c r="F324" s="2">
        <v>1</v>
      </c>
      <c r="G324" t="s">
        <v>11</v>
      </c>
      <c r="H324" s="2">
        <v>0.18811445058135601</v>
      </c>
      <c r="I324" t="s">
        <v>15</v>
      </c>
      <c r="J324" s="2">
        <v>0.53792897043790799</v>
      </c>
      <c r="K324" t="s">
        <v>22</v>
      </c>
      <c r="L324" s="2">
        <v>0.24215180576268699</v>
      </c>
      <c r="N324" s="2">
        <v>0.15528417898507199</v>
      </c>
      <c r="O324" t="s">
        <v>39</v>
      </c>
      <c r="P324" s="2">
        <v>8.3619443324759998E-2</v>
      </c>
      <c r="R324" t="s">
        <v>584</v>
      </c>
      <c r="S324" t="s">
        <v>585</v>
      </c>
      <c r="T324" t="s">
        <v>586</v>
      </c>
      <c r="U324" t="s">
        <v>587</v>
      </c>
      <c r="V324" t="s">
        <v>146</v>
      </c>
      <c r="W324" t="s">
        <v>1521</v>
      </c>
      <c r="X324" t="s">
        <v>1522</v>
      </c>
      <c r="Y324" t="s">
        <v>1523</v>
      </c>
      <c r="Z324" t="s">
        <v>1524</v>
      </c>
      <c r="AA324" t="s">
        <v>1525</v>
      </c>
    </row>
    <row r="325" spans="1:27" x14ac:dyDescent="0.2">
      <c r="A325">
        <v>104429</v>
      </c>
      <c r="B325">
        <v>71</v>
      </c>
      <c r="C325" t="s">
        <v>1828</v>
      </c>
      <c r="D325" s="1">
        <v>292</v>
      </c>
      <c r="E325" t="s">
        <v>5</v>
      </c>
      <c r="F325" s="2">
        <v>1</v>
      </c>
      <c r="G325" t="s">
        <v>11</v>
      </c>
      <c r="H325" s="2">
        <v>0.18811445058135601</v>
      </c>
      <c r="I325" t="s">
        <v>15</v>
      </c>
      <c r="J325" s="2">
        <v>0.53792897043790799</v>
      </c>
      <c r="K325" t="s">
        <v>22</v>
      </c>
      <c r="L325" s="2">
        <v>0.24215180576268699</v>
      </c>
      <c r="N325" s="2">
        <v>0.15528417898507199</v>
      </c>
      <c r="O325" t="s">
        <v>39</v>
      </c>
      <c r="P325" s="2">
        <v>8.3619443324759998E-2</v>
      </c>
      <c r="R325" t="s">
        <v>580</v>
      </c>
      <c r="S325" t="s">
        <v>581</v>
      </c>
      <c r="T325" t="s">
        <v>582</v>
      </c>
      <c r="U325" t="s">
        <v>583</v>
      </c>
      <c r="V325" t="s">
        <v>146</v>
      </c>
      <c r="W325" t="s">
        <v>1518</v>
      </c>
      <c r="X325" t="s">
        <v>1519</v>
      </c>
      <c r="Y325" t="s">
        <v>1520</v>
      </c>
      <c r="Z325" t="s">
        <v>1516</v>
      </c>
      <c r="AA325" t="s">
        <v>1517</v>
      </c>
    </row>
    <row r="326" spans="1:27" x14ac:dyDescent="0.2">
      <c r="A326">
        <v>104434</v>
      </c>
      <c r="B326">
        <v>43</v>
      </c>
      <c r="C326" t="s">
        <v>1828</v>
      </c>
      <c r="D326" s="36">
        <v>292</v>
      </c>
      <c r="E326" t="s">
        <v>5</v>
      </c>
      <c r="F326" s="2">
        <v>1</v>
      </c>
      <c r="G326" t="s">
        <v>11</v>
      </c>
      <c r="H326" s="2">
        <v>0.18811445058135601</v>
      </c>
      <c r="I326" t="s">
        <v>15</v>
      </c>
      <c r="J326" s="2">
        <v>0.53792897043790799</v>
      </c>
      <c r="K326" t="s">
        <v>22</v>
      </c>
      <c r="L326" s="2">
        <v>0.24215180576268699</v>
      </c>
      <c r="N326" s="2">
        <v>0.15528417898507199</v>
      </c>
      <c r="O326" t="s">
        <v>39</v>
      </c>
      <c r="P326" s="2">
        <v>8.3619443324759998E-2</v>
      </c>
      <c r="R326" t="s">
        <v>576</v>
      </c>
      <c r="S326" t="s">
        <v>577</v>
      </c>
      <c r="T326" t="s">
        <v>578</v>
      </c>
      <c r="U326" t="s">
        <v>579</v>
      </c>
      <c r="V326" t="s">
        <v>146</v>
      </c>
      <c r="W326" t="s">
        <v>1513</v>
      </c>
      <c r="X326" t="s">
        <v>1514</v>
      </c>
      <c r="Y326" t="s">
        <v>1515</v>
      </c>
      <c r="Z326" t="s">
        <v>1516</v>
      </c>
      <c r="AA326" t="s">
        <v>1517</v>
      </c>
    </row>
    <row r="327" spans="1:27" x14ac:dyDescent="0.2">
      <c r="A327">
        <v>104841</v>
      </c>
      <c r="B327">
        <v>37</v>
      </c>
      <c r="C327" t="s">
        <v>1828</v>
      </c>
      <c r="D327" s="1">
        <v>292</v>
      </c>
      <c r="E327" t="s">
        <v>5</v>
      </c>
      <c r="F327" s="2">
        <v>1</v>
      </c>
      <c r="G327" t="s">
        <v>11</v>
      </c>
      <c r="H327" s="2">
        <v>0.18811445058135601</v>
      </c>
      <c r="I327" t="s">
        <v>15</v>
      </c>
      <c r="J327" s="2">
        <v>0.53792897043790799</v>
      </c>
      <c r="K327" t="s">
        <v>22</v>
      </c>
      <c r="L327" s="2">
        <v>0.24215180576268699</v>
      </c>
      <c r="N327" s="2">
        <v>0.15528417898507199</v>
      </c>
      <c r="O327" t="s">
        <v>39</v>
      </c>
      <c r="P327" s="2">
        <v>8.3619443324759998E-2</v>
      </c>
      <c r="R327" t="s">
        <v>1126</v>
      </c>
      <c r="S327" t="s">
        <v>1127</v>
      </c>
      <c r="T327" t="s">
        <v>1128</v>
      </c>
      <c r="U327" t="s">
        <v>1129</v>
      </c>
      <c r="V327" t="s">
        <v>146</v>
      </c>
      <c r="W327" t="s">
        <v>1809</v>
      </c>
      <c r="X327" t="s">
        <v>1810</v>
      </c>
      <c r="Y327" t="s">
        <v>1811</v>
      </c>
      <c r="Z327" t="s">
        <v>1174</v>
      </c>
      <c r="AA327" t="s">
        <v>1174</v>
      </c>
    </row>
    <row r="328" spans="1:27" x14ac:dyDescent="0.2">
      <c r="A328">
        <v>110735</v>
      </c>
      <c r="B328">
        <v>72</v>
      </c>
      <c r="C328" t="s">
        <v>1828</v>
      </c>
      <c r="D328" s="36">
        <v>86</v>
      </c>
      <c r="E328" t="s">
        <v>5</v>
      </c>
      <c r="F328" s="2">
        <v>0.5</v>
      </c>
      <c r="G328" t="s">
        <v>10</v>
      </c>
      <c r="H328" s="2">
        <v>0.140745259888852</v>
      </c>
      <c r="I328" t="s">
        <v>17</v>
      </c>
      <c r="J328" s="2">
        <v>0.140496233171862</v>
      </c>
      <c r="K328" t="s">
        <v>24</v>
      </c>
      <c r="L328" s="2">
        <v>6.7412457362114098E-2</v>
      </c>
      <c r="N328" s="2">
        <v>8.9744318800954903E-2</v>
      </c>
      <c r="O328" t="s">
        <v>38</v>
      </c>
      <c r="P328" s="2">
        <v>2.61428571428571E-2</v>
      </c>
      <c r="U328" t="s">
        <v>547</v>
      </c>
      <c r="V328" t="s">
        <v>114</v>
      </c>
      <c r="Z328" t="s">
        <v>1497</v>
      </c>
      <c r="AA328" t="s">
        <v>1498</v>
      </c>
    </row>
    <row r="329" spans="1:27" x14ac:dyDescent="0.2">
      <c r="A329">
        <v>110770</v>
      </c>
      <c r="B329">
        <v>56</v>
      </c>
      <c r="C329" t="s">
        <v>1828</v>
      </c>
      <c r="D329" s="1">
        <v>1038</v>
      </c>
      <c r="E329" t="s">
        <v>5</v>
      </c>
      <c r="F329" s="2">
        <v>1</v>
      </c>
      <c r="G329" t="s">
        <v>10</v>
      </c>
      <c r="H329" s="2">
        <v>0.22067006269592401</v>
      </c>
      <c r="I329" t="s">
        <v>15</v>
      </c>
      <c r="J329" s="2">
        <v>0.40401645768025002</v>
      </c>
      <c r="K329" t="s">
        <v>22</v>
      </c>
      <c r="L329" s="2">
        <v>0.20967868338557899</v>
      </c>
      <c r="N329" s="2">
        <v>0.112333463949843</v>
      </c>
      <c r="O329" t="s">
        <v>41</v>
      </c>
      <c r="P329" s="2">
        <v>5.0107758620689599E-2</v>
      </c>
      <c r="R329" t="s">
        <v>519</v>
      </c>
      <c r="S329" t="s">
        <v>520</v>
      </c>
      <c r="T329" t="s">
        <v>521</v>
      </c>
      <c r="U329" t="s">
        <v>522</v>
      </c>
      <c r="V329" t="s">
        <v>514</v>
      </c>
      <c r="W329" t="s">
        <v>1477</v>
      </c>
      <c r="X329" t="s">
        <v>1478</v>
      </c>
      <c r="Y329" t="s">
        <v>1479</v>
      </c>
      <c r="Z329" t="s">
        <v>1153</v>
      </c>
      <c r="AA329" t="s">
        <v>1153</v>
      </c>
    </row>
    <row r="330" spans="1:27" x14ac:dyDescent="0.2">
      <c r="A330">
        <v>110774</v>
      </c>
      <c r="B330">
        <v>72</v>
      </c>
      <c r="C330" t="s">
        <v>1828</v>
      </c>
      <c r="D330" s="36">
        <v>1038</v>
      </c>
      <c r="E330" t="s">
        <v>5</v>
      </c>
      <c r="F330" s="2">
        <v>1</v>
      </c>
      <c r="G330" t="s">
        <v>10</v>
      </c>
      <c r="H330" s="2">
        <v>0.22067006269592401</v>
      </c>
      <c r="I330" t="s">
        <v>15</v>
      </c>
      <c r="J330" s="2">
        <v>0.40401645768025002</v>
      </c>
      <c r="K330" t="s">
        <v>22</v>
      </c>
      <c r="L330" s="2">
        <v>0.20967868338557899</v>
      </c>
      <c r="N330" s="2">
        <v>0.112333463949843</v>
      </c>
      <c r="O330" t="s">
        <v>41</v>
      </c>
      <c r="P330" s="2">
        <v>5.0107758620689599E-2</v>
      </c>
      <c r="R330" t="s">
        <v>510</v>
      </c>
      <c r="S330" t="s">
        <v>511</v>
      </c>
      <c r="T330" t="s">
        <v>512</v>
      </c>
      <c r="U330" t="s">
        <v>513</v>
      </c>
      <c r="V330" t="s">
        <v>514</v>
      </c>
      <c r="W330" t="s">
        <v>1471</v>
      </c>
      <c r="X330" t="s">
        <v>1472</v>
      </c>
      <c r="Y330" t="s">
        <v>1473</v>
      </c>
      <c r="Z330" t="s">
        <v>1174</v>
      </c>
      <c r="AA330" t="s">
        <v>1174</v>
      </c>
    </row>
    <row r="331" spans="1:27" x14ac:dyDescent="0.2">
      <c r="A331">
        <v>111370</v>
      </c>
      <c r="B331">
        <v>75</v>
      </c>
      <c r="C331" t="s">
        <v>1828</v>
      </c>
      <c r="D331" s="1">
        <v>292</v>
      </c>
      <c r="E331" t="s">
        <v>5</v>
      </c>
      <c r="F331" s="2">
        <v>1</v>
      </c>
      <c r="G331" t="s">
        <v>11</v>
      </c>
      <c r="H331" s="2">
        <v>0.18811445058135601</v>
      </c>
      <c r="I331" t="s">
        <v>15</v>
      </c>
      <c r="J331" s="2">
        <v>0.53792897043790799</v>
      </c>
      <c r="K331" t="s">
        <v>22</v>
      </c>
      <c r="L331" s="2">
        <v>0.24215180576268699</v>
      </c>
      <c r="N331" s="2">
        <v>0.15528417898507199</v>
      </c>
      <c r="O331" t="s">
        <v>39</v>
      </c>
      <c r="P331" s="2">
        <v>8.3619443324759998E-2</v>
      </c>
      <c r="R331" t="s">
        <v>1144</v>
      </c>
      <c r="S331" t="s">
        <v>1145</v>
      </c>
      <c r="T331" t="s">
        <v>1146</v>
      </c>
      <c r="U331" t="s">
        <v>1147</v>
      </c>
      <c r="V331" t="s">
        <v>146</v>
      </c>
      <c r="W331" t="s">
        <v>1822</v>
      </c>
      <c r="X331" t="s">
        <v>1823</v>
      </c>
      <c r="Y331" t="s">
        <v>1824</v>
      </c>
      <c r="Z331" t="s">
        <v>1825</v>
      </c>
      <c r="AA331" t="s">
        <v>1826</v>
      </c>
    </row>
    <row r="332" spans="1:27" x14ac:dyDescent="0.2">
      <c r="A332">
        <v>111522</v>
      </c>
      <c r="B332">
        <v>3</v>
      </c>
      <c r="C332" t="s">
        <v>1828</v>
      </c>
      <c r="D332" s="36">
        <v>1038</v>
      </c>
      <c r="E332" t="s">
        <v>5</v>
      </c>
      <c r="F332" s="2">
        <v>1</v>
      </c>
      <c r="G332" t="s">
        <v>10</v>
      </c>
      <c r="H332" s="2">
        <v>0.22067006269592401</v>
      </c>
      <c r="I332" t="s">
        <v>15</v>
      </c>
      <c r="J332" s="2">
        <v>0.40401645768025002</v>
      </c>
      <c r="K332" t="s">
        <v>22</v>
      </c>
      <c r="L332" s="2">
        <v>0.20967868338557899</v>
      </c>
      <c r="N332" s="2">
        <v>0.112333463949843</v>
      </c>
      <c r="O332" t="s">
        <v>41</v>
      </c>
      <c r="P332" s="2">
        <v>5.0107758620689599E-2</v>
      </c>
      <c r="R332" t="s">
        <v>911</v>
      </c>
      <c r="S332" t="s">
        <v>912</v>
      </c>
      <c r="T332" t="s">
        <v>913</v>
      </c>
      <c r="U332" t="s">
        <v>914</v>
      </c>
      <c r="V332" t="s">
        <v>514</v>
      </c>
      <c r="W332" t="s">
        <v>1707</v>
      </c>
      <c r="X332" t="s">
        <v>1708</v>
      </c>
      <c r="Y332" t="s">
        <v>1709</v>
      </c>
    </row>
    <row r="333" spans="1:27" x14ac:dyDescent="0.2">
      <c r="A333">
        <v>113179</v>
      </c>
      <c r="B333">
        <v>75</v>
      </c>
      <c r="C333" t="s">
        <v>1828</v>
      </c>
      <c r="D333" s="1">
        <v>588</v>
      </c>
      <c r="E333" t="s">
        <v>5</v>
      </c>
      <c r="F333" s="2">
        <v>1</v>
      </c>
      <c r="G333" t="s">
        <v>12</v>
      </c>
      <c r="H333" s="2">
        <v>0.27840909090909</v>
      </c>
      <c r="I333" t="s">
        <v>18</v>
      </c>
      <c r="J333" s="2">
        <v>0.31534090909090901</v>
      </c>
      <c r="K333" t="s">
        <v>26</v>
      </c>
      <c r="L333" s="2">
        <v>0.26988636363636298</v>
      </c>
      <c r="M333" t="s">
        <v>32</v>
      </c>
      <c r="N333" s="2">
        <v>0.24715909090909</v>
      </c>
      <c r="O333" t="s">
        <v>40</v>
      </c>
      <c r="P333" s="2">
        <v>6.25E-2</v>
      </c>
      <c r="R333" t="s">
        <v>494</v>
      </c>
      <c r="S333" t="s">
        <v>495</v>
      </c>
      <c r="T333" t="s">
        <v>496</v>
      </c>
      <c r="U333" t="s">
        <v>497</v>
      </c>
      <c r="V333" t="s">
        <v>485</v>
      </c>
      <c r="W333" t="s">
        <v>1455</v>
      </c>
      <c r="X333" t="s">
        <v>1456</v>
      </c>
      <c r="Y333" t="s">
        <v>1457</v>
      </c>
      <c r="Z333" t="s">
        <v>1458</v>
      </c>
      <c r="AA333" t="s">
        <v>1459</v>
      </c>
    </row>
    <row r="334" spans="1:27" x14ac:dyDescent="0.2">
      <c r="A334">
        <v>113191</v>
      </c>
      <c r="B334">
        <v>6</v>
      </c>
      <c r="C334" t="s">
        <v>1828</v>
      </c>
      <c r="D334" s="36">
        <v>588</v>
      </c>
      <c r="E334" t="s">
        <v>5</v>
      </c>
      <c r="F334" s="2">
        <v>1</v>
      </c>
      <c r="G334" t="s">
        <v>12</v>
      </c>
      <c r="H334" s="2">
        <v>0.27840909090909</v>
      </c>
      <c r="I334" t="s">
        <v>18</v>
      </c>
      <c r="J334" s="2">
        <v>0.31534090909090901</v>
      </c>
      <c r="K334" t="s">
        <v>26</v>
      </c>
      <c r="L334" s="2">
        <v>0.26988636363636298</v>
      </c>
      <c r="M334" t="s">
        <v>32</v>
      </c>
      <c r="N334" s="2">
        <v>0.24715909090909</v>
      </c>
      <c r="O334" t="s">
        <v>40</v>
      </c>
      <c r="P334" s="2">
        <v>6.25E-2</v>
      </c>
      <c r="R334" t="s">
        <v>481</v>
      </c>
      <c r="S334" t="s">
        <v>482</v>
      </c>
      <c r="T334" t="s">
        <v>483</v>
      </c>
      <c r="U334" t="s">
        <v>484</v>
      </c>
      <c r="V334" t="s">
        <v>485</v>
      </c>
      <c r="W334" t="s">
        <v>1446</v>
      </c>
      <c r="X334" t="s">
        <v>1447</v>
      </c>
      <c r="Y334" t="s">
        <v>1448</v>
      </c>
    </row>
    <row r="335" spans="1:27" x14ac:dyDescent="0.2">
      <c r="A335">
        <v>116055</v>
      </c>
      <c r="B335">
        <v>65</v>
      </c>
      <c r="C335" t="s">
        <v>1828</v>
      </c>
      <c r="D335" s="1">
        <v>292</v>
      </c>
      <c r="E335" t="s">
        <v>5</v>
      </c>
      <c r="F335" s="2">
        <v>1</v>
      </c>
      <c r="G335" t="s">
        <v>11</v>
      </c>
      <c r="H335" s="2">
        <v>0.18811445058135601</v>
      </c>
      <c r="I335" t="s">
        <v>15</v>
      </c>
      <c r="J335" s="2">
        <v>0.53792897043790799</v>
      </c>
      <c r="K335" t="s">
        <v>22</v>
      </c>
      <c r="L335" s="2">
        <v>0.24215180576268699</v>
      </c>
      <c r="N335" s="2">
        <v>0.15528417898507199</v>
      </c>
      <c r="O335" t="s">
        <v>39</v>
      </c>
      <c r="P335" s="2">
        <v>8.3619443324759998E-2</v>
      </c>
      <c r="R335" t="s">
        <v>349</v>
      </c>
      <c r="S335" t="s">
        <v>350</v>
      </c>
      <c r="T335" t="s">
        <v>351</v>
      </c>
      <c r="U335" t="s">
        <v>352</v>
      </c>
      <c r="V335" t="s">
        <v>146</v>
      </c>
      <c r="W335" t="s">
        <v>1356</v>
      </c>
      <c r="X335" t="s">
        <v>1357</v>
      </c>
      <c r="Y335" t="s">
        <v>1358</v>
      </c>
      <c r="Z335" t="s">
        <v>1229</v>
      </c>
      <c r="AA335" t="s">
        <v>1229</v>
      </c>
    </row>
    <row r="336" spans="1:27" x14ac:dyDescent="0.2">
      <c r="A336">
        <v>116266</v>
      </c>
      <c r="B336">
        <v>46</v>
      </c>
      <c r="C336" t="s">
        <v>1828</v>
      </c>
      <c r="D336" s="36" t="s">
        <v>2219</v>
      </c>
      <c r="E336" t="s">
        <v>6</v>
      </c>
      <c r="F336" s="2">
        <v>0</v>
      </c>
      <c r="G336" t="s">
        <v>6</v>
      </c>
      <c r="H336" s="2">
        <v>0</v>
      </c>
      <c r="I336" t="s">
        <v>6</v>
      </c>
      <c r="J336" s="2">
        <v>0</v>
      </c>
      <c r="K336" t="s">
        <v>6</v>
      </c>
      <c r="L336" s="2">
        <v>0</v>
      </c>
      <c r="M336" t="s">
        <v>6</v>
      </c>
      <c r="N336" s="2">
        <v>0</v>
      </c>
      <c r="O336" t="s">
        <v>6</v>
      </c>
      <c r="P336" s="2">
        <v>0</v>
      </c>
      <c r="U336" t="s">
        <v>215</v>
      </c>
      <c r="V336" t="s">
        <v>216</v>
      </c>
      <c r="Z336" t="s">
        <v>1174</v>
      </c>
      <c r="AA336" t="s">
        <v>1174</v>
      </c>
    </row>
    <row r="337" spans="1:27" x14ac:dyDescent="0.2">
      <c r="A337">
        <v>116278</v>
      </c>
      <c r="B337">
        <v>70</v>
      </c>
      <c r="C337" t="s">
        <v>1828</v>
      </c>
      <c r="D337" s="1">
        <v>292</v>
      </c>
      <c r="E337" t="s">
        <v>5</v>
      </c>
      <c r="F337" s="2">
        <v>1</v>
      </c>
      <c r="G337" t="s">
        <v>11</v>
      </c>
      <c r="H337" s="2">
        <v>0.18811445058135601</v>
      </c>
      <c r="I337" t="s">
        <v>15</v>
      </c>
      <c r="J337" s="2">
        <v>0.53792897043790799</v>
      </c>
      <c r="K337" t="s">
        <v>22</v>
      </c>
      <c r="L337" s="2">
        <v>0.24215180576268699</v>
      </c>
      <c r="N337" s="2">
        <v>0.15528417898507199</v>
      </c>
      <c r="O337" t="s">
        <v>39</v>
      </c>
      <c r="P337" s="2">
        <v>8.3619443324759998E-2</v>
      </c>
      <c r="R337" t="s">
        <v>192</v>
      </c>
      <c r="S337" t="s">
        <v>193</v>
      </c>
      <c r="T337" t="s">
        <v>194</v>
      </c>
      <c r="U337" t="s">
        <v>195</v>
      </c>
      <c r="V337" t="s">
        <v>146</v>
      </c>
      <c r="W337" t="s">
        <v>1242</v>
      </c>
      <c r="X337" t="s">
        <v>1243</v>
      </c>
      <c r="Y337" t="s">
        <v>1244</v>
      </c>
      <c r="Z337" t="s">
        <v>1153</v>
      </c>
      <c r="AA337" t="s">
        <v>1153</v>
      </c>
    </row>
    <row r="338" spans="1:27" x14ac:dyDescent="0.2">
      <c r="A338">
        <v>116736</v>
      </c>
      <c r="B338">
        <v>3</v>
      </c>
      <c r="C338" t="s">
        <v>1828</v>
      </c>
      <c r="D338" s="36" t="s">
        <v>2220</v>
      </c>
      <c r="E338" t="s">
        <v>6</v>
      </c>
      <c r="F338" s="2">
        <v>0</v>
      </c>
      <c r="G338" t="s">
        <v>6</v>
      </c>
      <c r="H338" s="2">
        <v>0</v>
      </c>
      <c r="I338" t="s">
        <v>6</v>
      </c>
      <c r="J338" s="2">
        <v>0</v>
      </c>
      <c r="K338" t="s">
        <v>6</v>
      </c>
      <c r="L338" s="2">
        <v>0</v>
      </c>
      <c r="M338" t="s">
        <v>6</v>
      </c>
      <c r="N338" s="2">
        <v>0</v>
      </c>
      <c r="O338" t="s">
        <v>6</v>
      </c>
      <c r="P338" s="2">
        <v>0</v>
      </c>
      <c r="U338" t="s">
        <v>746</v>
      </c>
      <c r="V338" t="s">
        <v>216</v>
      </c>
    </row>
    <row r="339" spans="1:27" x14ac:dyDescent="0.2">
      <c r="A339">
        <v>120734</v>
      </c>
      <c r="B339">
        <v>74</v>
      </c>
      <c r="C339" t="s">
        <v>1828</v>
      </c>
      <c r="D339" s="1">
        <v>1423</v>
      </c>
      <c r="E339" t="s">
        <v>5</v>
      </c>
      <c r="F339" s="2">
        <v>1</v>
      </c>
      <c r="G339" t="s">
        <v>10</v>
      </c>
      <c r="H339" s="2">
        <v>0.55680306535569601</v>
      </c>
      <c r="I339" t="s">
        <v>17</v>
      </c>
      <c r="J339" s="2">
        <v>0.41713418160786497</v>
      </c>
      <c r="K339" t="s">
        <v>25</v>
      </c>
      <c r="L339" s="2">
        <v>0.19038461538461501</v>
      </c>
      <c r="N339" s="2">
        <v>0.33820850202429098</v>
      </c>
      <c r="O339" t="s">
        <v>25</v>
      </c>
      <c r="P339" s="2">
        <v>0.19038461538461501</v>
      </c>
      <c r="R339" t="s">
        <v>250</v>
      </c>
      <c r="S339" t="s">
        <v>251</v>
      </c>
      <c r="T339" t="s">
        <v>252</v>
      </c>
      <c r="U339" t="s">
        <v>253</v>
      </c>
      <c r="V339" t="s">
        <v>254</v>
      </c>
      <c r="W339" t="s">
        <v>1278</v>
      </c>
      <c r="X339" t="s">
        <v>1279</v>
      </c>
      <c r="Y339" t="s">
        <v>1280</v>
      </c>
      <c r="Z339" t="s">
        <v>1174</v>
      </c>
      <c r="AA339" t="s">
        <v>1174</v>
      </c>
    </row>
    <row r="340" spans="1:27" x14ac:dyDescent="0.2">
      <c r="A340">
        <v>134697</v>
      </c>
      <c r="B340">
        <v>44</v>
      </c>
      <c r="C340" t="s">
        <v>1828</v>
      </c>
      <c r="D340" s="36">
        <v>1423</v>
      </c>
      <c r="E340" t="s">
        <v>5</v>
      </c>
      <c r="F340" s="2">
        <v>1</v>
      </c>
      <c r="G340" t="s">
        <v>10</v>
      </c>
      <c r="H340" s="2">
        <v>0.55680306535569601</v>
      </c>
      <c r="I340" t="s">
        <v>17</v>
      </c>
      <c r="J340" s="2">
        <v>0.41713418160786497</v>
      </c>
      <c r="K340" t="s">
        <v>25</v>
      </c>
      <c r="L340" s="2">
        <v>0.19038461538461501</v>
      </c>
      <c r="N340" s="2">
        <v>0.33820850202429098</v>
      </c>
      <c r="O340" t="s">
        <v>25</v>
      </c>
      <c r="P340" s="2">
        <v>0.19038461538461501</v>
      </c>
      <c r="R340" t="s">
        <v>506</v>
      </c>
      <c r="S340" t="s">
        <v>507</v>
      </c>
      <c r="T340" t="s">
        <v>508</v>
      </c>
      <c r="U340" t="s">
        <v>509</v>
      </c>
      <c r="V340" t="s">
        <v>254</v>
      </c>
      <c r="W340" t="s">
        <v>1468</v>
      </c>
      <c r="X340" t="s">
        <v>1469</v>
      </c>
      <c r="Y340" t="s">
        <v>1470</v>
      </c>
    </row>
    <row r="341" spans="1:27" x14ac:dyDescent="0.2">
      <c r="A341">
        <v>134717</v>
      </c>
      <c r="B341">
        <v>20</v>
      </c>
      <c r="C341" t="s">
        <v>1828</v>
      </c>
      <c r="D341" s="1">
        <v>1423</v>
      </c>
      <c r="E341" t="s">
        <v>5</v>
      </c>
      <c r="F341" s="2">
        <v>1</v>
      </c>
      <c r="G341" t="s">
        <v>10</v>
      </c>
      <c r="H341" s="2">
        <v>0.55680306535569601</v>
      </c>
      <c r="I341" t="s">
        <v>17</v>
      </c>
      <c r="J341" s="2">
        <v>0.41713418160786497</v>
      </c>
      <c r="K341" t="s">
        <v>25</v>
      </c>
      <c r="L341" s="2">
        <v>0.19038461538461501</v>
      </c>
      <c r="N341" s="2">
        <v>0.33820850202429098</v>
      </c>
      <c r="O341" t="s">
        <v>25</v>
      </c>
      <c r="P341" s="2">
        <v>0.19038461538461501</v>
      </c>
      <c r="R341" t="s">
        <v>498</v>
      </c>
      <c r="S341" t="s">
        <v>499</v>
      </c>
      <c r="T341" t="s">
        <v>500</v>
      </c>
      <c r="U341" t="s">
        <v>501</v>
      </c>
      <c r="V341" t="s">
        <v>254</v>
      </c>
      <c r="W341" t="s">
        <v>1460</v>
      </c>
      <c r="X341" t="s">
        <v>1461</v>
      </c>
      <c r="Y341" t="s">
        <v>1462</v>
      </c>
    </row>
    <row r="342" spans="1:27" x14ac:dyDescent="0.2">
      <c r="A342">
        <v>134719</v>
      </c>
      <c r="B342">
        <v>4</v>
      </c>
      <c r="C342" t="s">
        <v>1828</v>
      </c>
      <c r="D342" s="36">
        <v>1423</v>
      </c>
      <c r="E342" t="s">
        <v>5</v>
      </c>
      <c r="F342" s="2">
        <v>1</v>
      </c>
      <c r="G342" t="s">
        <v>10</v>
      </c>
      <c r="H342" s="2">
        <v>0.55680306535569601</v>
      </c>
      <c r="I342" t="s">
        <v>17</v>
      </c>
      <c r="J342" s="2">
        <v>0.41713418160786497</v>
      </c>
      <c r="K342" t="s">
        <v>25</v>
      </c>
      <c r="L342" s="2">
        <v>0.19038461538461501</v>
      </c>
      <c r="N342" s="2">
        <v>0.33820850202429098</v>
      </c>
      <c r="O342" t="s">
        <v>25</v>
      </c>
      <c r="P342" s="2">
        <v>0.19038461538461501</v>
      </c>
      <c r="R342" t="s">
        <v>486</v>
      </c>
      <c r="S342" t="s">
        <v>487</v>
      </c>
      <c r="T342" t="s">
        <v>488</v>
      </c>
      <c r="U342" t="s">
        <v>489</v>
      </c>
      <c r="V342" t="s">
        <v>254</v>
      </c>
      <c r="W342" t="s">
        <v>1449</v>
      </c>
      <c r="X342" t="s">
        <v>1450</v>
      </c>
      <c r="Y342" t="s">
        <v>1451</v>
      </c>
    </row>
    <row r="343" spans="1:27" x14ac:dyDescent="0.2">
      <c r="A343">
        <v>137877</v>
      </c>
      <c r="B343">
        <v>4</v>
      </c>
      <c r="C343" t="s">
        <v>1828</v>
      </c>
      <c r="D343" s="1">
        <v>273</v>
      </c>
      <c r="E343" t="s">
        <v>5</v>
      </c>
      <c r="F343" s="2">
        <v>1</v>
      </c>
      <c r="G343" t="s">
        <v>11</v>
      </c>
      <c r="H343" s="2">
        <v>0.67857142857142805</v>
      </c>
      <c r="I343" t="s">
        <v>15</v>
      </c>
      <c r="J343" s="2">
        <v>0.75</v>
      </c>
      <c r="K343" t="s">
        <v>22</v>
      </c>
      <c r="L343" s="2">
        <v>0.60714285714285698</v>
      </c>
      <c r="M343" t="s">
        <v>31</v>
      </c>
      <c r="N343" s="2">
        <v>0.53571428571428503</v>
      </c>
      <c r="O343" t="s">
        <v>31</v>
      </c>
      <c r="P343" s="2">
        <v>0.46428571428571402</v>
      </c>
      <c r="R343" t="s">
        <v>148</v>
      </c>
      <c r="S343" t="s">
        <v>149</v>
      </c>
      <c r="T343" t="s">
        <v>150</v>
      </c>
      <c r="U343" t="s">
        <v>151</v>
      </c>
      <c r="V343" t="s">
        <v>152</v>
      </c>
      <c r="W343" t="s">
        <v>1208</v>
      </c>
      <c r="X343" t="s">
        <v>1209</v>
      </c>
      <c r="Y343" t="s">
        <v>1210</v>
      </c>
    </row>
    <row r="344" spans="1:27" x14ac:dyDescent="0.2">
      <c r="A344">
        <v>137878</v>
      </c>
      <c r="B344">
        <v>6</v>
      </c>
      <c r="C344" t="s">
        <v>1828</v>
      </c>
      <c r="D344" s="36">
        <v>273</v>
      </c>
      <c r="E344" t="s">
        <v>5</v>
      </c>
      <c r="F344" s="2">
        <v>1</v>
      </c>
      <c r="G344" t="s">
        <v>11</v>
      </c>
      <c r="H344" s="2">
        <v>0.67857142857142805</v>
      </c>
      <c r="I344" t="s">
        <v>15</v>
      </c>
      <c r="J344" s="2">
        <v>0.75</v>
      </c>
      <c r="K344" t="s">
        <v>22</v>
      </c>
      <c r="L344" s="2">
        <v>0.60714285714285698</v>
      </c>
      <c r="M344" t="s">
        <v>31</v>
      </c>
      <c r="N344" s="2">
        <v>0.53571428571428503</v>
      </c>
      <c r="O344" t="s">
        <v>31</v>
      </c>
      <c r="P344" s="2">
        <v>0.46428571428571402</v>
      </c>
      <c r="R344" t="s">
        <v>294</v>
      </c>
      <c r="S344" t="s">
        <v>295</v>
      </c>
      <c r="T344" t="s">
        <v>296</v>
      </c>
      <c r="U344" t="s">
        <v>297</v>
      </c>
      <c r="V344" t="s">
        <v>152</v>
      </c>
      <c r="W344" t="s">
        <v>1312</v>
      </c>
      <c r="X344" t="s">
        <v>1313</v>
      </c>
      <c r="Y344" t="s">
        <v>1314</v>
      </c>
    </row>
    <row r="345" spans="1:27" x14ac:dyDescent="0.2">
      <c r="A345">
        <v>140013</v>
      </c>
      <c r="B345">
        <v>19</v>
      </c>
      <c r="C345" t="s">
        <v>1828</v>
      </c>
      <c r="D345" s="1" t="s">
        <v>2221</v>
      </c>
      <c r="E345" t="s">
        <v>6</v>
      </c>
      <c r="F345" s="2">
        <v>0</v>
      </c>
      <c r="G345" t="s">
        <v>6</v>
      </c>
      <c r="H345" s="2">
        <v>0</v>
      </c>
      <c r="I345" t="s">
        <v>6</v>
      </c>
      <c r="J345" s="2">
        <v>0</v>
      </c>
      <c r="K345" t="s">
        <v>6</v>
      </c>
      <c r="L345" s="2">
        <v>0</v>
      </c>
      <c r="M345" t="s">
        <v>6</v>
      </c>
      <c r="N345" s="2">
        <v>0</v>
      </c>
      <c r="O345" t="s">
        <v>6</v>
      </c>
      <c r="P345" s="2">
        <v>0</v>
      </c>
      <c r="U345" t="s">
        <v>630</v>
      </c>
      <c r="V345" t="s">
        <v>216</v>
      </c>
    </row>
    <row r="346" spans="1:27" x14ac:dyDescent="0.2">
      <c r="A346">
        <v>142105</v>
      </c>
      <c r="B346">
        <v>45</v>
      </c>
      <c r="C346" t="s">
        <v>1828</v>
      </c>
      <c r="D346" s="36">
        <v>1316</v>
      </c>
      <c r="E346" t="s">
        <v>5</v>
      </c>
      <c r="F346" s="2">
        <v>1</v>
      </c>
      <c r="G346" t="s">
        <v>11</v>
      </c>
      <c r="H346" s="2">
        <v>0.32575757575757502</v>
      </c>
      <c r="I346" t="s">
        <v>15</v>
      </c>
      <c r="J346" s="2">
        <v>0.69913419913419905</v>
      </c>
      <c r="K346" t="s">
        <v>22</v>
      </c>
      <c r="L346" s="2">
        <v>0.46536796536796499</v>
      </c>
      <c r="M346" t="s">
        <v>31</v>
      </c>
      <c r="N346" s="2">
        <v>0.27922077922077898</v>
      </c>
      <c r="O346" t="s">
        <v>31</v>
      </c>
      <c r="P346" s="2">
        <v>0.27922077922077898</v>
      </c>
      <c r="R346" t="s">
        <v>391</v>
      </c>
      <c r="S346" t="s">
        <v>392</v>
      </c>
      <c r="T346" t="s">
        <v>393</v>
      </c>
      <c r="U346" t="s">
        <v>394</v>
      </c>
      <c r="V346" t="s">
        <v>331</v>
      </c>
      <c r="W346" t="s">
        <v>1386</v>
      </c>
      <c r="X346" t="s">
        <v>1387</v>
      </c>
      <c r="Y346" t="s">
        <v>1388</v>
      </c>
    </row>
    <row r="347" spans="1:27" x14ac:dyDescent="0.2">
      <c r="A347">
        <v>142195</v>
      </c>
      <c r="B347">
        <v>5</v>
      </c>
      <c r="C347" t="s">
        <v>1828</v>
      </c>
      <c r="D347" s="1">
        <v>1316</v>
      </c>
      <c r="E347" t="s">
        <v>5</v>
      </c>
      <c r="F347" s="2">
        <v>1</v>
      </c>
      <c r="G347" t="s">
        <v>11</v>
      </c>
      <c r="H347" s="2">
        <v>0.32575757575757502</v>
      </c>
      <c r="I347" t="s">
        <v>15</v>
      </c>
      <c r="J347" s="2">
        <v>0.69913419913419905</v>
      </c>
      <c r="K347" t="s">
        <v>22</v>
      </c>
      <c r="L347" s="2">
        <v>0.46536796536796499</v>
      </c>
      <c r="M347" t="s">
        <v>31</v>
      </c>
      <c r="N347" s="2">
        <v>0.27922077922077898</v>
      </c>
      <c r="O347" t="s">
        <v>31</v>
      </c>
      <c r="P347" s="2">
        <v>0.27922077922077898</v>
      </c>
      <c r="R347" t="s">
        <v>327</v>
      </c>
      <c r="S347" t="s">
        <v>328</v>
      </c>
      <c r="T347" t="s">
        <v>329</v>
      </c>
      <c r="U347" t="s">
        <v>330</v>
      </c>
      <c r="V347" t="s">
        <v>331</v>
      </c>
      <c r="W347" t="s">
        <v>1336</v>
      </c>
      <c r="X347" t="s">
        <v>1337</v>
      </c>
      <c r="Y347" t="s">
        <v>1338</v>
      </c>
    </row>
    <row r="348" spans="1:27" x14ac:dyDescent="0.2">
      <c r="A348">
        <v>144735</v>
      </c>
      <c r="B348">
        <v>25</v>
      </c>
      <c r="C348" t="s">
        <v>1828</v>
      </c>
      <c r="D348" s="36">
        <v>86</v>
      </c>
      <c r="E348" t="s">
        <v>5</v>
      </c>
      <c r="F348" s="2">
        <v>0.5</v>
      </c>
      <c r="G348" t="s">
        <v>10</v>
      </c>
      <c r="H348" s="2">
        <v>0.140745259888852</v>
      </c>
      <c r="I348" t="s">
        <v>17</v>
      </c>
      <c r="J348" s="2">
        <v>0.140496233171862</v>
      </c>
      <c r="K348" t="s">
        <v>24</v>
      </c>
      <c r="L348" s="2">
        <v>6.7412457362114098E-2</v>
      </c>
      <c r="N348" s="2">
        <v>8.9744318800954903E-2</v>
      </c>
      <c r="O348" t="s">
        <v>38</v>
      </c>
      <c r="P348" s="2">
        <v>2.61428571428571E-2</v>
      </c>
      <c r="R348" t="s">
        <v>593</v>
      </c>
      <c r="S348" t="s">
        <v>594</v>
      </c>
      <c r="T348" t="s">
        <v>595</v>
      </c>
      <c r="U348" t="s">
        <v>596</v>
      </c>
      <c r="V348" t="s">
        <v>114</v>
      </c>
      <c r="W348" t="s">
        <v>593</v>
      </c>
      <c r="X348" t="s">
        <v>1529</v>
      </c>
      <c r="Y348" t="s">
        <v>595</v>
      </c>
      <c r="Z348" t="s">
        <v>1530</v>
      </c>
      <c r="AA348" t="s">
        <v>1531</v>
      </c>
    </row>
    <row r="349" spans="1:27" x14ac:dyDescent="0.2">
      <c r="A349">
        <v>146668</v>
      </c>
      <c r="B349">
        <v>21</v>
      </c>
      <c r="C349" t="s">
        <v>1828</v>
      </c>
      <c r="D349" s="1">
        <v>86</v>
      </c>
      <c r="E349" t="s">
        <v>5</v>
      </c>
      <c r="F349" s="2">
        <v>0.5</v>
      </c>
      <c r="G349" t="s">
        <v>10</v>
      </c>
      <c r="H349" s="2">
        <v>0.140745259888852</v>
      </c>
      <c r="I349" t="s">
        <v>17</v>
      </c>
      <c r="J349" s="2">
        <v>0.140496233171862</v>
      </c>
      <c r="K349" t="s">
        <v>24</v>
      </c>
      <c r="L349" s="2">
        <v>6.7412457362114098E-2</v>
      </c>
      <c r="N349" s="2">
        <v>8.9744318800954903E-2</v>
      </c>
      <c r="O349" t="s">
        <v>38</v>
      </c>
      <c r="P349" s="2">
        <v>2.61428571428571E-2</v>
      </c>
      <c r="R349" t="s">
        <v>769</v>
      </c>
      <c r="S349" t="s">
        <v>770</v>
      </c>
      <c r="T349" t="s">
        <v>771</v>
      </c>
      <c r="U349" t="s">
        <v>772</v>
      </c>
      <c r="V349" t="s">
        <v>114</v>
      </c>
      <c r="W349" t="s">
        <v>769</v>
      </c>
      <c r="X349" t="s">
        <v>1631</v>
      </c>
      <c r="Y349" t="s">
        <v>771</v>
      </c>
      <c r="Z349" t="s">
        <v>1174</v>
      </c>
      <c r="AA349" t="s">
        <v>1174</v>
      </c>
    </row>
  </sheetData>
  <sortState xmlns:xlrd2="http://schemas.microsoft.com/office/spreadsheetml/2017/richdata2" ref="A2:AA349">
    <sortCondition ref="A1:A349"/>
  </sortState>
  <phoneticPr fontId="23" type="noConversion"/>
  <hyperlinks>
    <hyperlink ref="U56" r:id="rId1" xr:uid="{CAC1C92A-EA04-2B45-AD18-508884CAB662}"/>
  </hyperlinks>
  <pageMargins left="0.7" right="0.7" top="0.75" bottom="0.75" header="0.3" footer="0.3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000F65-EABB-5648-AADC-802F78F784E2}">
  <dimension ref="A1:H283"/>
  <sheetViews>
    <sheetView topLeftCell="A6" workbookViewId="0">
      <selection sqref="A1:H283"/>
    </sheetView>
  </sheetViews>
  <sheetFormatPr baseColWidth="10" defaultRowHeight="16" x14ac:dyDescent="0.2"/>
  <cols>
    <col min="4" max="5" width="33.5" bestFit="1" customWidth="1"/>
    <col min="6" max="6" width="33.33203125" bestFit="1" customWidth="1"/>
  </cols>
  <sheetData>
    <row r="1" spans="1:8" x14ac:dyDescent="0.2">
      <c r="A1" s="5" t="s">
        <v>1836</v>
      </c>
      <c r="B1" s="5" t="s">
        <v>1837</v>
      </c>
      <c r="C1" s="5" t="s">
        <v>1838</v>
      </c>
      <c r="D1" s="5" t="s">
        <v>1839</v>
      </c>
      <c r="E1" s="5" t="s">
        <v>1840</v>
      </c>
      <c r="F1" s="5" t="s">
        <v>1841</v>
      </c>
      <c r="G1" s="5" t="s">
        <v>1842</v>
      </c>
      <c r="H1" s="5" t="s">
        <v>1843</v>
      </c>
    </row>
    <row r="2" spans="1:8" x14ac:dyDescent="0.2">
      <c r="A2">
        <v>3991</v>
      </c>
      <c r="B2" s="5" t="s">
        <v>1920</v>
      </c>
      <c r="C2" s="5" t="s">
        <v>1845</v>
      </c>
      <c r="D2" s="5" t="s">
        <v>1911</v>
      </c>
      <c r="E2" s="5"/>
      <c r="F2" s="5" t="s">
        <v>1911</v>
      </c>
      <c r="G2" s="5" t="s">
        <v>23</v>
      </c>
      <c r="H2" s="5" t="s">
        <v>16</v>
      </c>
    </row>
    <row r="3" spans="1:8" x14ac:dyDescent="0.2">
      <c r="A3">
        <v>3993</v>
      </c>
      <c r="B3" s="5" t="s">
        <v>1894</v>
      </c>
      <c r="C3" s="5" t="s">
        <v>1895</v>
      </c>
      <c r="D3" s="5" t="s">
        <v>1896</v>
      </c>
      <c r="E3" s="5" t="s">
        <v>1896</v>
      </c>
      <c r="F3" s="5" t="s">
        <v>1897</v>
      </c>
      <c r="G3" s="5" t="s">
        <v>24</v>
      </c>
      <c r="H3" s="5" t="s">
        <v>1890</v>
      </c>
    </row>
    <row r="4" spans="1:8" x14ac:dyDescent="0.2">
      <c r="A4">
        <v>4010</v>
      </c>
      <c r="B4" s="5" t="s">
        <v>1891</v>
      </c>
      <c r="C4" s="5" t="s">
        <v>1845</v>
      </c>
      <c r="D4" s="5" t="s">
        <v>23</v>
      </c>
      <c r="E4" s="5"/>
      <c r="F4" s="5"/>
      <c r="G4" s="5" t="s">
        <v>23</v>
      </c>
      <c r="H4" s="5" t="s">
        <v>16</v>
      </c>
    </row>
    <row r="5" spans="1:8" x14ac:dyDescent="0.2">
      <c r="A5">
        <v>4031</v>
      </c>
      <c r="B5" s="5" t="s">
        <v>1910</v>
      </c>
      <c r="C5" s="5" t="s">
        <v>1845</v>
      </c>
      <c r="D5" s="5" t="s">
        <v>1911</v>
      </c>
      <c r="E5" s="5"/>
      <c r="F5" s="5" t="s">
        <v>1911</v>
      </c>
      <c r="G5" s="5" t="s">
        <v>23</v>
      </c>
      <c r="H5" s="5" t="s">
        <v>16</v>
      </c>
    </row>
    <row r="6" spans="1:8" x14ac:dyDescent="0.2">
      <c r="A6">
        <v>4054</v>
      </c>
      <c r="B6" s="5" t="s">
        <v>1978</v>
      </c>
      <c r="C6" s="5" t="s">
        <v>1845</v>
      </c>
      <c r="D6" s="5" t="s">
        <v>16</v>
      </c>
      <c r="E6" s="5"/>
      <c r="F6" s="5"/>
      <c r="G6" s="5"/>
      <c r="H6" s="5" t="s">
        <v>16</v>
      </c>
    </row>
    <row r="7" spans="1:8" x14ac:dyDescent="0.2">
      <c r="A7">
        <v>4084</v>
      </c>
      <c r="B7" s="5" t="s">
        <v>2027</v>
      </c>
      <c r="C7" s="5" t="s">
        <v>1845</v>
      </c>
      <c r="D7" s="5" t="s">
        <v>23</v>
      </c>
      <c r="E7" s="5"/>
      <c r="F7" s="5"/>
      <c r="G7" s="5" t="s">
        <v>23</v>
      </c>
      <c r="H7" s="5" t="s">
        <v>16</v>
      </c>
    </row>
    <row r="8" spans="1:8" x14ac:dyDescent="0.2">
      <c r="A8">
        <v>4085</v>
      </c>
      <c r="B8" s="5" t="s">
        <v>1885</v>
      </c>
      <c r="C8" s="5" t="s">
        <v>1845</v>
      </c>
      <c r="D8" s="5" t="s">
        <v>22</v>
      </c>
      <c r="E8" s="5"/>
      <c r="F8" s="5"/>
      <c r="G8" s="5" t="s">
        <v>22</v>
      </c>
      <c r="H8" s="5" t="s">
        <v>15</v>
      </c>
    </row>
    <row r="9" spans="1:8" x14ac:dyDescent="0.2">
      <c r="A9">
        <v>4086</v>
      </c>
      <c r="B9" s="5" t="s">
        <v>2100</v>
      </c>
      <c r="C9" s="5" t="s">
        <v>1845</v>
      </c>
      <c r="D9" s="5" t="s">
        <v>2037</v>
      </c>
      <c r="E9" s="5"/>
      <c r="F9" s="5"/>
      <c r="G9" s="5" t="s">
        <v>2037</v>
      </c>
      <c r="H9" s="5" t="s">
        <v>17</v>
      </c>
    </row>
    <row r="10" spans="1:8" x14ac:dyDescent="0.2">
      <c r="A10">
        <v>4087</v>
      </c>
      <c r="B10" s="5" t="s">
        <v>1995</v>
      </c>
      <c r="C10" s="5" t="s">
        <v>1845</v>
      </c>
      <c r="D10" s="5" t="s">
        <v>1996</v>
      </c>
      <c r="E10" s="5" t="s">
        <v>1996</v>
      </c>
      <c r="F10" s="5" t="s">
        <v>1997</v>
      </c>
      <c r="G10" s="5" t="s">
        <v>23</v>
      </c>
      <c r="H10" s="5" t="s">
        <v>16</v>
      </c>
    </row>
    <row r="11" spans="1:8" x14ac:dyDescent="0.2">
      <c r="A11">
        <v>4094</v>
      </c>
      <c r="B11" s="5" t="s">
        <v>2065</v>
      </c>
      <c r="C11" s="5" t="s">
        <v>1845</v>
      </c>
      <c r="D11" s="5" t="s">
        <v>1937</v>
      </c>
      <c r="E11" s="5"/>
      <c r="F11" s="5"/>
      <c r="G11" s="5"/>
      <c r="H11" s="5" t="s">
        <v>1937</v>
      </c>
    </row>
    <row r="12" spans="1:8" x14ac:dyDescent="0.2">
      <c r="A12">
        <v>4101</v>
      </c>
      <c r="B12" s="5" t="s">
        <v>1885</v>
      </c>
      <c r="C12" s="5" t="s">
        <v>1845</v>
      </c>
      <c r="D12" s="5" t="s">
        <v>2087</v>
      </c>
      <c r="E12" s="5"/>
      <c r="F12" s="5"/>
      <c r="G12" s="5" t="s">
        <v>2087</v>
      </c>
      <c r="H12" s="5" t="s">
        <v>17</v>
      </c>
    </row>
    <row r="13" spans="1:8" x14ac:dyDescent="0.2">
      <c r="A13">
        <v>4109</v>
      </c>
      <c r="B13" s="5" t="s">
        <v>1971</v>
      </c>
      <c r="C13" s="5" t="s">
        <v>1845</v>
      </c>
      <c r="D13" s="5" t="s">
        <v>1952</v>
      </c>
      <c r="E13" s="5" t="s">
        <v>1952</v>
      </c>
      <c r="F13" s="5" t="s">
        <v>1953</v>
      </c>
      <c r="G13" s="5" t="s">
        <v>1954</v>
      </c>
      <c r="H13" s="5" t="s">
        <v>1955</v>
      </c>
    </row>
    <row r="14" spans="1:8" x14ac:dyDescent="0.2">
      <c r="A14">
        <v>4114</v>
      </c>
      <c r="B14" s="5" t="s">
        <v>1936</v>
      </c>
      <c r="C14" s="5" t="s">
        <v>1845</v>
      </c>
      <c r="D14" s="5" t="s">
        <v>1937</v>
      </c>
      <c r="E14" s="5"/>
      <c r="F14" s="5"/>
      <c r="G14" s="5"/>
      <c r="H14" s="5" t="s">
        <v>1937</v>
      </c>
    </row>
    <row r="15" spans="1:8" x14ac:dyDescent="0.2">
      <c r="A15">
        <v>4118</v>
      </c>
      <c r="B15" s="5" t="s">
        <v>2083</v>
      </c>
      <c r="C15" s="5" t="s">
        <v>1845</v>
      </c>
      <c r="D15" s="5" t="s">
        <v>1889</v>
      </c>
      <c r="E15" s="5"/>
      <c r="F15" s="5" t="s">
        <v>1889</v>
      </c>
      <c r="G15" s="5" t="s">
        <v>24</v>
      </c>
      <c r="H15" s="5" t="s">
        <v>1890</v>
      </c>
    </row>
    <row r="16" spans="1:8" x14ac:dyDescent="0.2">
      <c r="A16">
        <v>4121</v>
      </c>
      <c r="B16" s="5" t="s">
        <v>2003</v>
      </c>
      <c r="C16" s="5" t="s">
        <v>1845</v>
      </c>
      <c r="D16" s="5" t="s">
        <v>1906</v>
      </c>
      <c r="E16" s="5"/>
      <c r="F16" s="5" t="s">
        <v>1906</v>
      </c>
      <c r="G16" s="5" t="s">
        <v>24</v>
      </c>
      <c r="H16" s="5" t="s">
        <v>1890</v>
      </c>
    </row>
    <row r="17" spans="1:8" x14ac:dyDescent="0.2">
      <c r="A17">
        <v>4122</v>
      </c>
      <c r="B17" s="5" t="s">
        <v>1869</v>
      </c>
      <c r="C17" s="5" t="s">
        <v>1845</v>
      </c>
      <c r="D17" s="5" t="s">
        <v>23</v>
      </c>
      <c r="E17" s="5"/>
      <c r="F17" s="5"/>
      <c r="G17" s="5" t="s">
        <v>23</v>
      </c>
      <c r="H17" s="5" t="s">
        <v>16</v>
      </c>
    </row>
    <row r="18" spans="1:8" x14ac:dyDescent="0.2">
      <c r="A18">
        <v>4147</v>
      </c>
      <c r="B18" s="5" t="s">
        <v>1885</v>
      </c>
      <c r="C18" s="5" t="s">
        <v>1845</v>
      </c>
      <c r="D18" s="5" t="s">
        <v>22</v>
      </c>
      <c r="E18" s="5"/>
      <c r="F18" s="5"/>
      <c r="G18" s="5" t="s">
        <v>22</v>
      </c>
      <c r="H18" s="5" t="s">
        <v>15</v>
      </c>
    </row>
    <row r="19" spans="1:8" x14ac:dyDescent="0.2">
      <c r="A19">
        <v>4178</v>
      </c>
      <c r="B19" s="5" t="s">
        <v>1885</v>
      </c>
      <c r="C19" s="5" t="s">
        <v>1845</v>
      </c>
      <c r="D19" s="5" t="s">
        <v>1888</v>
      </c>
      <c r="E19" s="5" t="s">
        <v>1888</v>
      </c>
      <c r="F19" s="5" t="s">
        <v>1889</v>
      </c>
      <c r="G19" s="5" t="s">
        <v>24</v>
      </c>
      <c r="H19" s="5" t="s">
        <v>1890</v>
      </c>
    </row>
    <row r="20" spans="1:8" x14ac:dyDescent="0.2">
      <c r="A20">
        <v>4205</v>
      </c>
      <c r="B20" s="5" t="s">
        <v>1869</v>
      </c>
      <c r="C20" s="5" t="s">
        <v>1845</v>
      </c>
      <c r="D20" s="5" t="s">
        <v>22</v>
      </c>
      <c r="E20" s="5"/>
      <c r="F20" s="5"/>
      <c r="G20" s="5" t="s">
        <v>22</v>
      </c>
      <c r="H20" s="5" t="s">
        <v>15</v>
      </c>
    </row>
    <row r="21" spans="1:8" x14ac:dyDescent="0.2">
      <c r="A21">
        <v>4220</v>
      </c>
      <c r="B21" s="5" t="s">
        <v>1904</v>
      </c>
      <c r="C21" s="5" t="s">
        <v>1845</v>
      </c>
      <c r="D21" s="5" t="s">
        <v>1905</v>
      </c>
      <c r="E21" s="5" t="s">
        <v>1905</v>
      </c>
      <c r="F21" s="5" t="s">
        <v>1906</v>
      </c>
      <c r="G21" s="5" t="s">
        <v>24</v>
      </c>
      <c r="H21" s="5" t="s">
        <v>1890</v>
      </c>
    </row>
    <row r="22" spans="1:8" x14ac:dyDescent="0.2">
      <c r="A22">
        <v>4304</v>
      </c>
      <c r="B22" s="5" t="s">
        <v>1886</v>
      </c>
      <c r="C22" s="5" t="s">
        <v>1845</v>
      </c>
      <c r="D22" s="5" t="s">
        <v>1873</v>
      </c>
      <c r="E22" s="5"/>
      <c r="F22" s="5"/>
      <c r="G22" s="5" t="s">
        <v>1873</v>
      </c>
      <c r="H22" s="5" t="s">
        <v>17</v>
      </c>
    </row>
    <row r="23" spans="1:8" x14ac:dyDescent="0.2">
      <c r="A23">
        <v>4337</v>
      </c>
      <c r="B23" s="5" t="s">
        <v>1974</v>
      </c>
      <c r="C23" s="5" t="s">
        <v>1880</v>
      </c>
      <c r="D23" s="5" t="s">
        <v>1948</v>
      </c>
      <c r="E23" s="5"/>
      <c r="F23" s="5"/>
      <c r="G23" s="5" t="s">
        <v>1948</v>
      </c>
      <c r="H23" s="5" t="s">
        <v>1949</v>
      </c>
    </row>
    <row r="24" spans="1:8" x14ac:dyDescent="0.2">
      <c r="A24">
        <v>4356</v>
      </c>
      <c r="B24" s="5" t="s">
        <v>1885</v>
      </c>
      <c r="C24" s="5" t="s">
        <v>1845</v>
      </c>
      <c r="D24" s="5" t="s">
        <v>22</v>
      </c>
      <c r="E24" s="5"/>
      <c r="F24" s="5"/>
      <c r="G24" s="5" t="s">
        <v>22</v>
      </c>
      <c r="H24" s="5" t="s">
        <v>15</v>
      </c>
    </row>
    <row r="25" spans="1:8" x14ac:dyDescent="0.2">
      <c r="A25">
        <v>4362</v>
      </c>
      <c r="B25" s="5" t="s">
        <v>2026</v>
      </c>
      <c r="C25" s="5" t="s">
        <v>1845</v>
      </c>
      <c r="D25" s="5" t="s">
        <v>1905</v>
      </c>
      <c r="E25" s="5" t="s">
        <v>1905</v>
      </c>
      <c r="F25" s="5" t="s">
        <v>1906</v>
      </c>
      <c r="G25" s="5" t="s">
        <v>24</v>
      </c>
      <c r="H25" s="5" t="s">
        <v>1890</v>
      </c>
    </row>
    <row r="26" spans="1:8" x14ac:dyDescent="0.2">
      <c r="A26">
        <v>4367</v>
      </c>
      <c r="B26" s="5" t="s">
        <v>1885</v>
      </c>
      <c r="C26" s="5" t="s">
        <v>1845</v>
      </c>
      <c r="D26" s="5" t="s">
        <v>1888</v>
      </c>
      <c r="E26" s="5" t="s">
        <v>1888</v>
      </c>
      <c r="F26" s="5" t="s">
        <v>1889</v>
      </c>
      <c r="G26" s="5" t="s">
        <v>24</v>
      </c>
      <c r="H26" s="5" t="s">
        <v>1890</v>
      </c>
    </row>
    <row r="27" spans="1:8" x14ac:dyDescent="0.2">
      <c r="A27">
        <v>4438</v>
      </c>
      <c r="B27" s="5" t="s">
        <v>1947</v>
      </c>
      <c r="C27" s="5" t="s">
        <v>1845</v>
      </c>
      <c r="D27" s="5" t="s">
        <v>1948</v>
      </c>
      <c r="E27" s="5"/>
      <c r="F27" s="5"/>
      <c r="G27" s="5" t="s">
        <v>1948</v>
      </c>
      <c r="H27" s="5" t="s">
        <v>1949</v>
      </c>
    </row>
    <row r="28" spans="1:8" x14ac:dyDescent="0.2">
      <c r="A28">
        <v>4477</v>
      </c>
      <c r="B28" s="5" t="s">
        <v>1974</v>
      </c>
      <c r="C28" s="5" t="s">
        <v>1880</v>
      </c>
      <c r="D28" s="5" t="s">
        <v>1948</v>
      </c>
      <c r="E28" s="5"/>
      <c r="F28" s="5"/>
      <c r="G28" s="5" t="s">
        <v>1948</v>
      </c>
      <c r="H28" s="5" t="s">
        <v>1949</v>
      </c>
    </row>
    <row r="29" spans="1:8" x14ac:dyDescent="0.2">
      <c r="A29">
        <v>4623</v>
      </c>
      <c r="B29" s="5" t="s">
        <v>1887</v>
      </c>
      <c r="C29" s="5" t="s">
        <v>1845</v>
      </c>
      <c r="D29" s="5" t="s">
        <v>1888</v>
      </c>
      <c r="E29" s="5" t="s">
        <v>1888</v>
      </c>
      <c r="F29" s="5" t="s">
        <v>1889</v>
      </c>
      <c r="G29" s="5" t="s">
        <v>24</v>
      </c>
      <c r="H29" s="5" t="s">
        <v>1890</v>
      </c>
    </row>
    <row r="30" spans="1:8" x14ac:dyDescent="0.2">
      <c r="A30">
        <v>4702</v>
      </c>
      <c r="B30" s="5" t="s">
        <v>1887</v>
      </c>
      <c r="C30" s="5" t="s">
        <v>1845</v>
      </c>
      <c r="D30" s="5" t="s">
        <v>1888</v>
      </c>
      <c r="E30" s="5" t="s">
        <v>1888</v>
      </c>
      <c r="F30" s="5" t="s">
        <v>1889</v>
      </c>
      <c r="G30" s="5" t="s">
        <v>24</v>
      </c>
      <c r="H30" s="5" t="s">
        <v>1890</v>
      </c>
    </row>
    <row r="31" spans="1:8" x14ac:dyDescent="0.2">
      <c r="A31">
        <v>12964</v>
      </c>
      <c r="B31" s="5" t="s">
        <v>1968</v>
      </c>
      <c r="C31" s="5" t="s">
        <v>1880</v>
      </c>
      <c r="D31" s="5" t="s">
        <v>1877</v>
      </c>
      <c r="E31" s="5"/>
      <c r="F31" s="5"/>
      <c r="G31" s="5" t="s">
        <v>1877</v>
      </c>
      <c r="H31" s="5" t="s">
        <v>1878</v>
      </c>
    </row>
    <row r="32" spans="1:8" x14ac:dyDescent="0.2">
      <c r="A32">
        <v>14195</v>
      </c>
      <c r="B32" s="5" t="s">
        <v>2086</v>
      </c>
      <c r="C32" s="5" t="s">
        <v>1845</v>
      </c>
      <c r="D32" s="5" t="s">
        <v>1873</v>
      </c>
      <c r="E32" s="5"/>
      <c r="F32" s="5"/>
      <c r="G32" s="5" t="s">
        <v>1873</v>
      </c>
      <c r="H32" s="5" t="s">
        <v>17</v>
      </c>
    </row>
    <row r="33" spans="1:8" x14ac:dyDescent="0.2">
      <c r="A33">
        <v>14219</v>
      </c>
      <c r="B33" s="5" t="s">
        <v>2067</v>
      </c>
      <c r="C33" s="5" t="s">
        <v>1845</v>
      </c>
      <c r="D33" s="5" t="s">
        <v>16</v>
      </c>
      <c r="E33" s="5"/>
      <c r="F33" s="5"/>
      <c r="G33" s="5"/>
      <c r="H33" s="5" t="s">
        <v>16</v>
      </c>
    </row>
    <row r="34" spans="1:8" x14ac:dyDescent="0.2">
      <c r="A34">
        <v>14221</v>
      </c>
      <c r="B34" s="5" t="s">
        <v>1879</v>
      </c>
      <c r="C34" s="5" t="s">
        <v>1845</v>
      </c>
      <c r="D34" s="5" t="s">
        <v>1860</v>
      </c>
      <c r="E34" s="5" t="s">
        <v>1860</v>
      </c>
      <c r="F34" s="5" t="s">
        <v>32</v>
      </c>
      <c r="G34" s="5" t="s">
        <v>26</v>
      </c>
      <c r="H34" s="5" t="s">
        <v>18</v>
      </c>
    </row>
    <row r="35" spans="1:8" x14ac:dyDescent="0.2">
      <c r="A35">
        <v>14230</v>
      </c>
      <c r="B35" s="5" t="s">
        <v>1881</v>
      </c>
      <c r="C35" s="5" t="s">
        <v>1845</v>
      </c>
      <c r="D35" s="5" t="s">
        <v>1872</v>
      </c>
      <c r="E35" s="5"/>
      <c r="F35" s="5" t="s">
        <v>1872</v>
      </c>
      <c r="G35" s="5" t="s">
        <v>1873</v>
      </c>
      <c r="H35" s="5" t="s">
        <v>17</v>
      </c>
    </row>
    <row r="36" spans="1:8" x14ac:dyDescent="0.2">
      <c r="A36">
        <v>14232</v>
      </c>
      <c r="B36" s="5" t="s">
        <v>1965</v>
      </c>
      <c r="C36" s="5" t="s">
        <v>1845</v>
      </c>
      <c r="D36" s="5" t="s">
        <v>1986</v>
      </c>
      <c r="E36" s="5"/>
      <c r="F36" s="5"/>
      <c r="G36" s="5" t="s">
        <v>1986</v>
      </c>
      <c r="H36" s="5" t="s">
        <v>18</v>
      </c>
    </row>
    <row r="37" spans="1:8" x14ac:dyDescent="0.2">
      <c r="A37">
        <v>14241</v>
      </c>
      <c r="B37" s="5" t="s">
        <v>1969</v>
      </c>
      <c r="C37" s="5" t="s">
        <v>1845</v>
      </c>
      <c r="D37" s="5" t="s">
        <v>1970</v>
      </c>
      <c r="E37" s="5"/>
      <c r="F37" s="5"/>
      <c r="G37" s="5" t="s">
        <v>1970</v>
      </c>
      <c r="H37" s="5" t="s">
        <v>1917</v>
      </c>
    </row>
    <row r="38" spans="1:8" x14ac:dyDescent="0.2">
      <c r="A38">
        <v>14242</v>
      </c>
      <c r="B38" s="5" t="s">
        <v>2042</v>
      </c>
      <c r="C38" s="5" t="s">
        <v>1845</v>
      </c>
      <c r="D38" s="5" t="s">
        <v>1873</v>
      </c>
      <c r="E38" s="5"/>
      <c r="F38" s="5"/>
      <c r="G38" s="5" t="s">
        <v>1873</v>
      </c>
      <c r="H38" s="5" t="s">
        <v>17</v>
      </c>
    </row>
    <row r="39" spans="1:8" x14ac:dyDescent="0.2">
      <c r="A39">
        <v>14243</v>
      </c>
      <c r="B39" s="5" t="s">
        <v>1907</v>
      </c>
      <c r="C39" s="5" t="s">
        <v>1845</v>
      </c>
      <c r="D39" s="5" t="s">
        <v>1908</v>
      </c>
      <c r="E39" s="5"/>
      <c r="F39" s="5"/>
      <c r="G39" s="5" t="s">
        <v>1908</v>
      </c>
      <c r="H39" s="5" t="s">
        <v>17</v>
      </c>
    </row>
    <row r="40" spans="1:8" x14ac:dyDescent="0.2">
      <c r="A40">
        <v>14245</v>
      </c>
      <c r="B40" s="5" t="s">
        <v>2014</v>
      </c>
      <c r="C40" s="5" t="s">
        <v>1845</v>
      </c>
      <c r="D40" s="5" t="s">
        <v>1873</v>
      </c>
      <c r="E40" s="5"/>
      <c r="F40" s="5"/>
      <c r="G40" s="5" t="s">
        <v>1873</v>
      </c>
      <c r="H40" s="5" t="s">
        <v>17</v>
      </c>
    </row>
    <row r="41" spans="1:8" x14ac:dyDescent="0.2">
      <c r="A41">
        <v>14246</v>
      </c>
      <c r="B41" s="5" t="s">
        <v>2039</v>
      </c>
      <c r="C41" s="5" t="s">
        <v>1845</v>
      </c>
      <c r="D41" s="5" t="s">
        <v>1985</v>
      </c>
      <c r="E41" s="5"/>
      <c r="F41" s="5" t="s">
        <v>1985</v>
      </c>
      <c r="G41" s="5" t="s">
        <v>1986</v>
      </c>
      <c r="H41" s="5" t="s">
        <v>18</v>
      </c>
    </row>
    <row r="42" spans="1:8" x14ac:dyDescent="0.2">
      <c r="A42">
        <v>14247</v>
      </c>
      <c r="B42" s="5" t="s">
        <v>2086</v>
      </c>
      <c r="C42" s="5" t="s">
        <v>1845</v>
      </c>
      <c r="D42" s="5" t="s">
        <v>1860</v>
      </c>
      <c r="E42" s="5" t="s">
        <v>1860</v>
      </c>
      <c r="F42" s="5" t="s">
        <v>32</v>
      </c>
      <c r="G42" s="5" t="s">
        <v>26</v>
      </c>
      <c r="H42" s="5" t="s">
        <v>18</v>
      </c>
    </row>
    <row r="43" spans="1:8" x14ac:dyDescent="0.2">
      <c r="A43">
        <v>14248</v>
      </c>
      <c r="B43" s="5" t="s">
        <v>2039</v>
      </c>
      <c r="C43" s="5" t="s">
        <v>1845</v>
      </c>
      <c r="D43" s="5" t="s">
        <v>1985</v>
      </c>
      <c r="E43" s="5"/>
      <c r="F43" s="5" t="s">
        <v>1985</v>
      </c>
      <c r="G43" s="5" t="s">
        <v>1986</v>
      </c>
      <c r="H43" s="5" t="s">
        <v>18</v>
      </c>
    </row>
    <row r="44" spans="1:8" x14ac:dyDescent="0.2">
      <c r="A44">
        <v>14249</v>
      </c>
      <c r="B44" s="5" t="s">
        <v>1844</v>
      </c>
      <c r="C44" s="5" t="s">
        <v>1845</v>
      </c>
      <c r="D44" s="5" t="s">
        <v>21</v>
      </c>
      <c r="E44" s="5"/>
      <c r="F44" s="5"/>
      <c r="G44" s="5" t="s">
        <v>21</v>
      </c>
      <c r="H44" s="5" t="s">
        <v>15</v>
      </c>
    </row>
    <row r="45" spans="1:8" x14ac:dyDescent="0.2">
      <c r="A45">
        <v>14250</v>
      </c>
      <c r="B45" s="5" t="s">
        <v>2016</v>
      </c>
      <c r="C45" s="5" t="s">
        <v>1845</v>
      </c>
      <c r="D45" s="5" t="s">
        <v>17</v>
      </c>
      <c r="E45" s="5"/>
      <c r="F45" s="5"/>
      <c r="G45" s="5"/>
      <c r="H45" s="5" t="s">
        <v>17</v>
      </c>
    </row>
    <row r="46" spans="1:8" x14ac:dyDescent="0.2">
      <c r="A46">
        <v>14251</v>
      </c>
      <c r="B46" s="5" t="s">
        <v>1916</v>
      </c>
      <c r="C46" s="5" t="s">
        <v>1845</v>
      </c>
      <c r="D46" s="5" t="s">
        <v>1917</v>
      </c>
      <c r="E46" s="5"/>
      <c r="F46" s="5"/>
      <c r="G46" s="5"/>
      <c r="H46" s="5" t="s">
        <v>1917</v>
      </c>
    </row>
    <row r="47" spans="1:8" x14ac:dyDescent="0.2">
      <c r="A47">
        <v>14252</v>
      </c>
      <c r="B47" s="5" t="s">
        <v>1987</v>
      </c>
      <c r="C47" s="5" t="s">
        <v>1845</v>
      </c>
      <c r="D47" s="5" t="s">
        <v>16</v>
      </c>
      <c r="E47" s="5"/>
      <c r="F47" s="5"/>
      <c r="G47" s="5"/>
      <c r="H47" s="5" t="s">
        <v>16</v>
      </c>
    </row>
    <row r="48" spans="1:8" x14ac:dyDescent="0.2">
      <c r="A48">
        <v>14253</v>
      </c>
      <c r="B48" s="5" t="s">
        <v>1881</v>
      </c>
      <c r="C48" s="5" t="s">
        <v>1845</v>
      </c>
      <c r="D48" s="5" t="s">
        <v>1873</v>
      </c>
      <c r="E48" s="5"/>
      <c r="F48" s="5"/>
      <c r="G48" s="5" t="s">
        <v>1873</v>
      </c>
      <c r="H48" s="5" t="s">
        <v>17</v>
      </c>
    </row>
    <row r="49" spans="1:8" x14ac:dyDescent="0.2">
      <c r="A49">
        <v>14258</v>
      </c>
      <c r="B49" s="5" t="s">
        <v>1965</v>
      </c>
      <c r="C49" s="5" t="s">
        <v>1845</v>
      </c>
      <c r="D49" s="5" t="s">
        <v>1933</v>
      </c>
      <c r="E49" s="5" t="s">
        <v>1860</v>
      </c>
      <c r="F49" s="5" t="s">
        <v>32</v>
      </c>
      <c r="G49" s="5" t="s">
        <v>26</v>
      </c>
      <c r="H49" s="5" t="s">
        <v>18</v>
      </c>
    </row>
    <row r="50" spans="1:8" x14ac:dyDescent="0.2">
      <c r="A50">
        <v>14259</v>
      </c>
      <c r="B50" s="5" t="s">
        <v>1907</v>
      </c>
      <c r="C50" s="5" t="s">
        <v>1845</v>
      </c>
      <c r="D50" s="5" t="s">
        <v>17</v>
      </c>
      <c r="E50" s="5"/>
      <c r="F50" s="5"/>
      <c r="G50" s="5"/>
      <c r="H50" s="5" t="s">
        <v>17</v>
      </c>
    </row>
    <row r="51" spans="1:8" x14ac:dyDescent="0.2">
      <c r="A51">
        <v>14261</v>
      </c>
      <c r="B51" s="5" t="s">
        <v>1907</v>
      </c>
      <c r="C51" s="5" t="s">
        <v>1845</v>
      </c>
      <c r="D51" s="5" t="s">
        <v>1908</v>
      </c>
      <c r="E51" s="5"/>
      <c r="F51" s="5"/>
      <c r="G51" s="5" t="s">
        <v>1908</v>
      </c>
      <c r="H51" s="5" t="s">
        <v>17</v>
      </c>
    </row>
    <row r="52" spans="1:8" x14ac:dyDescent="0.2">
      <c r="A52">
        <v>14262</v>
      </c>
      <c r="B52" s="5" t="s">
        <v>2004</v>
      </c>
      <c r="C52" s="5" t="s">
        <v>1845</v>
      </c>
      <c r="D52" s="5" t="s">
        <v>2005</v>
      </c>
      <c r="E52" s="5"/>
      <c r="F52" s="5" t="s">
        <v>2005</v>
      </c>
      <c r="G52" s="5" t="s">
        <v>1877</v>
      </c>
      <c r="H52" s="5" t="s">
        <v>1878</v>
      </c>
    </row>
    <row r="53" spans="1:8" x14ac:dyDescent="0.2">
      <c r="A53">
        <v>14263</v>
      </c>
      <c r="B53" s="5" t="s">
        <v>1932</v>
      </c>
      <c r="C53" s="5" t="s">
        <v>1845</v>
      </c>
      <c r="D53" s="5" t="s">
        <v>1933</v>
      </c>
      <c r="E53" s="5" t="s">
        <v>1860</v>
      </c>
      <c r="F53" s="5" t="s">
        <v>32</v>
      </c>
      <c r="G53" s="5" t="s">
        <v>26</v>
      </c>
      <c r="H53" s="5" t="s">
        <v>18</v>
      </c>
    </row>
    <row r="54" spans="1:8" x14ac:dyDescent="0.2">
      <c r="A54">
        <v>14264</v>
      </c>
      <c r="B54" s="5" t="s">
        <v>2019</v>
      </c>
      <c r="C54" s="5" t="s">
        <v>1845</v>
      </c>
      <c r="D54" s="5" t="s">
        <v>16</v>
      </c>
      <c r="E54" s="5"/>
      <c r="F54" s="5"/>
      <c r="G54" s="5"/>
      <c r="H54" s="5" t="s">
        <v>16</v>
      </c>
    </row>
    <row r="55" spans="1:8" x14ac:dyDescent="0.2">
      <c r="A55">
        <v>14271</v>
      </c>
      <c r="B55" s="5" t="s">
        <v>1907</v>
      </c>
      <c r="C55" s="5" t="s">
        <v>1845</v>
      </c>
      <c r="D55" s="5" t="s">
        <v>1967</v>
      </c>
      <c r="E55" s="5"/>
      <c r="F55" s="5" t="s">
        <v>1967</v>
      </c>
      <c r="G55" s="5" t="s">
        <v>1908</v>
      </c>
      <c r="H55" s="5" t="s">
        <v>17</v>
      </c>
    </row>
    <row r="56" spans="1:8" x14ac:dyDescent="0.2">
      <c r="A56">
        <v>14273</v>
      </c>
      <c r="B56" s="5" t="s">
        <v>1950</v>
      </c>
      <c r="C56" s="5" t="s">
        <v>1845</v>
      </c>
      <c r="D56" s="5" t="s">
        <v>1951</v>
      </c>
      <c r="E56" s="5" t="s">
        <v>1952</v>
      </c>
      <c r="F56" s="5" t="s">
        <v>1953</v>
      </c>
      <c r="G56" s="5" t="s">
        <v>1954</v>
      </c>
      <c r="H56" s="5" t="s">
        <v>1955</v>
      </c>
    </row>
    <row r="57" spans="1:8" x14ac:dyDescent="0.2">
      <c r="A57">
        <v>14275</v>
      </c>
      <c r="B57" s="5" t="s">
        <v>1881</v>
      </c>
      <c r="C57" s="5" t="s">
        <v>1845</v>
      </c>
      <c r="D57" s="5" t="s">
        <v>1948</v>
      </c>
      <c r="E57" s="5"/>
      <c r="F57" s="5"/>
      <c r="G57" s="5" t="s">
        <v>1948</v>
      </c>
      <c r="H57" s="5" t="s">
        <v>1949</v>
      </c>
    </row>
    <row r="58" spans="1:8" x14ac:dyDescent="0.2">
      <c r="A58">
        <v>14276</v>
      </c>
      <c r="B58" s="5" t="s">
        <v>2071</v>
      </c>
      <c r="C58" s="5" t="s">
        <v>1880</v>
      </c>
      <c r="D58" s="5" t="s">
        <v>2072</v>
      </c>
      <c r="E58" s="5"/>
      <c r="F58" s="5" t="s">
        <v>2072</v>
      </c>
      <c r="G58" s="5" t="s">
        <v>2073</v>
      </c>
      <c r="H58" s="5" t="s">
        <v>2074</v>
      </c>
    </row>
    <row r="59" spans="1:8" x14ac:dyDescent="0.2">
      <c r="A59">
        <v>14279</v>
      </c>
      <c r="B59" s="5" t="s">
        <v>1965</v>
      </c>
      <c r="C59" s="5" t="s">
        <v>1845</v>
      </c>
      <c r="D59" s="5" t="s">
        <v>1985</v>
      </c>
      <c r="E59" s="5"/>
      <c r="F59" s="5" t="s">
        <v>1985</v>
      </c>
      <c r="G59" s="5" t="s">
        <v>1986</v>
      </c>
      <c r="H59" s="5" t="s">
        <v>18</v>
      </c>
    </row>
    <row r="60" spans="1:8" x14ac:dyDescent="0.2">
      <c r="A60">
        <v>14281</v>
      </c>
      <c r="B60" s="5" t="s">
        <v>1844</v>
      </c>
      <c r="C60" s="5" t="s">
        <v>1845</v>
      </c>
      <c r="D60" s="5" t="s">
        <v>21</v>
      </c>
      <c r="E60" s="5"/>
      <c r="F60" s="5"/>
      <c r="G60" s="5" t="s">
        <v>21</v>
      </c>
      <c r="H60" s="5" t="s">
        <v>15</v>
      </c>
    </row>
    <row r="61" spans="1:8" x14ac:dyDescent="0.2">
      <c r="A61">
        <v>14283</v>
      </c>
      <c r="B61" s="5" t="s">
        <v>1907</v>
      </c>
      <c r="C61" s="5" t="s">
        <v>1845</v>
      </c>
      <c r="D61" s="5" t="s">
        <v>1908</v>
      </c>
      <c r="E61" s="5"/>
      <c r="F61" s="5"/>
      <c r="G61" s="5" t="s">
        <v>1908</v>
      </c>
      <c r="H61" s="5" t="s">
        <v>17</v>
      </c>
    </row>
    <row r="62" spans="1:8" x14ac:dyDescent="0.2">
      <c r="A62">
        <v>14284</v>
      </c>
      <c r="B62" s="5" t="s">
        <v>1881</v>
      </c>
      <c r="C62" s="5" t="s">
        <v>1845</v>
      </c>
      <c r="D62" s="5" t="s">
        <v>1964</v>
      </c>
      <c r="E62" s="5"/>
      <c r="F62" s="5"/>
      <c r="G62" s="5" t="s">
        <v>1964</v>
      </c>
      <c r="H62" s="5" t="s">
        <v>17</v>
      </c>
    </row>
    <row r="63" spans="1:8" x14ac:dyDescent="0.2">
      <c r="A63">
        <v>14287</v>
      </c>
      <c r="B63" s="5" t="s">
        <v>1881</v>
      </c>
      <c r="C63" s="5" t="s">
        <v>1845</v>
      </c>
      <c r="D63" s="5" t="s">
        <v>1948</v>
      </c>
      <c r="E63" s="5"/>
      <c r="F63" s="5"/>
      <c r="G63" s="5" t="s">
        <v>1948</v>
      </c>
      <c r="H63" s="5" t="s">
        <v>1949</v>
      </c>
    </row>
    <row r="64" spans="1:8" x14ac:dyDescent="0.2">
      <c r="A64">
        <v>14288</v>
      </c>
      <c r="B64" s="5" t="s">
        <v>2029</v>
      </c>
      <c r="C64" s="5" t="s">
        <v>1845</v>
      </c>
      <c r="D64" s="5" t="s">
        <v>1873</v>
      </c>
      <c r="E64" s="5"/>
      <c r="F64" s="5"/>
      <c r="G64" s="5" t="s">
        <v>1873</v>
      </c>
      <c r="H64" s="5" t="s">
        <v>17</v>
      </c>
    </row>
    <row r="65" spans="1:8" x14ac:dyDescent="0.2">
      <c r="A65">
        <v>14289</v>
      </c>
      <c r="B65" s="5" t="s">
        <v>1983</v>
      </c>
      <c r="C65" s="5" t="s">
        <v>1845</v>
      </c>
      <c r="D65" s="5" t="s">
        <v>1872</v>
      </c>
      <c r="E65" s="5"/>
      <c r="F65" s="5" t="s">
        <v>1872</v>
      </c>
      <c r="G65" s="5" t="s">
        <v>1873</v>
      </c>
      <c r="H65" s="5" t="s">
        <v>17</v>
      </c>
    </row>
    <row r="66" spans="1:8" x14ac:dyDescent="0.2">
      <c r="A66">
        <v>14297</v>
      </c>
      <c r="B66" s="5" t="s">
        <v>1874</v>
      </c>
      <c r="C66" s="5" t="s">
        <v>1845</v>
      </c>
      <c r="D66" s="5" t="s">
        <v>1875</v>
      </c>
      <c r="E66" s="5" t="s">
        <v>1875</v>
      </c>
      <c r="F66" s="5" t="s">
        <v>1876</v>
      </c>
      <c r="G66" s="5" t="s">
        <v>1877</v>
      </c>
      <c r="H66" s="5" t="s">
        <v>1878</v>
      </c>
    </row>
    <row r="67" spans="1:8" x14ac:dyDescent="0.2">
      <c r="A67">
        <v>14305</v>
      </c>
      <c r="B67" s="5" t="s">
        <v>1984</v>
      </c>
      <c r="C67" s="5" t="s">
        <v>1845</v>
      </c>
      <c r="D67" s="5" t="s">
        <v>1985</v>
      </c>
      <c r="E67" s="5"/>
      <c r="F67" s="5" t="s">
        <v>1985</v>
      </c>
      <c r="G67" s="5" t="s">
        <v>1986</v>
      </c>
      <c r="H67" s="5" t="s">
        <v>18</v>
      </c>
    </row>
    <row r="68" spans="1:8" x14ac:dyDescent="0.2">
      <c r="A68">
        <v>14328</v>
      </c>
      <c r="B68" s="5" t="s">
        <v>1852</v>
      </c>
      <c r="C68" s="5" t="s">
        <v>1845</v>
      </c>
      <c r="D68" s="5" t="s">
        <v>1853</v>
      </c>
      <c r="E68" s="5"/>
      <c r="F68" s="5" t="s">
        <v>1853</v>
      </c>
      <c r="G68" s="5" t="s">
        <v>1854</v>
      </c>
      <c r="H68" s="5" t="s">
        <v>18</v>
      </c>
    </row>
    <row r="69" spans="1:8" x14ac:dyDescent="0.2">
      <c r="A69">
        <v>14334</v>
      </c>
      <c r="B69" s="5" t="s">
        <v>2042</v>
      </c>
      <c r="C69" s="5" t="s">
        <v>1845</v>
      </c>
      <c r="D69" s="5" t="s">
        <v>1873</v>
      </c>
      <c r="E69" s="5"/>
      <c r="F69" s="5"/>
      <c r="G69" s="5" t="s">
        <v>1873</v>
      </c>
      <c r="H69" s="5" t="s">
        <v>17</v>
      </c>
    </row>
    <row r="70" spans="1:8" x14ac:dyDescent="0.2">
      <c r="A70">
        <v>14356</v>
      </c>
      <c r="B70" s="5" t="s">
        <v>1844</v>
      </c>
      <c r="C70" s="5" t="s">
        <v>1845</v>
      </c>
      <c r="D70" s="5" t="s">
        <v>21</v>
      </c>
      <c r="E70" s="5"/>
      <c r="F70" s="5"/>
      <c r="G70" s="5" t="s">
        <v>21</v>
      </c>
      <c r="H70" s="5" t="s">
        <v>15</v>
      </c>
    </row>
    <row r="71" spans="1:8" x14ac:dyDescent="0.2">
      <c r="A71">
        <v>14382</v>
      </c>
      <c r="B71" s="5" t="s">
        <v>1916</v>
      </c>
      <c r="C71" s="5" t="s">
        <v>1845</v>
      </c>
      <c r="D71" s="5" t="s">
        <v>1917</v>
      </c>
      <c r="E71" s="5"/>
      <c r="F71" s="5"/>
      <c r="G71" s="5"/>
      <c r="H71" s="5" t="s">
        <v>1917</v>
      </c>
    </row>
    <row r="72" spans="1:8" x14ac:dyDescent="0.2">
      <c r="A72">
        <v>14383</v>
      </c>
      <c r="B72" s="5" t="s">
        <v>1844</v>
      </c>
      <c r="C72" s="5" t="s">
        <v>1845</v>
      </c>
      <c r="D72" s="5" t="s">
        <v>21</v>
      </c>
      <c r="E72" s="5"/>
      <c r="F72" s="5"/>
      <c r="G72" s="5" t="s">
        <v>21</v>
      </c>
      <c r="H72" s="5" t="s">
        <v>15</v>
      </c>
    </row>
    <row r="73" spans="1:8" x14ac:dyDescent="0.2">
      <c r="A73">
        <v>14384</v>
      </c>
      <c r="B73" s="5" t="s">
        <v>1916</v>
      </c>
      <c r="C73" s="5" t="s">
        <v>1845</v>
      </c>
      <c r="D73" s="5" t="s">
        <v>1917</v>
      </c>
      <c r="E73" s="5"/>
      <c r="F73" s="5"/>
      <c r="G73" s="5"/>
      <c r="H73" s="5" t="s">
        <v>1917</v>
      </c>
    </row>
    <row r="74" spans="1:8" x14ac:dyDescent="0.2">
      <c r="A74">
        <v>14385</v>
      </c>
      <c r="B74" s="5" t="s">
        <v>1987</v>
      </c>
      <c r="C74" s="5" t="s">
        <v>1845</v>
      </c>
      <c r="D74" s="5" t="s">
        <v>16</v>
      </c>
      <c r="E74" s="5"/>
      <c r="F74" s="5"/>
      <c r="G74" s="5"/>
      <c r="H74" s="5" t="s">
        <v>16</v>
      </c>
    </row>
    <row r="75" spans="1:8" x14ac:dyDescent="0.2">
      <c r="A75">
        <v>14387</v>
      </c>
      <c r="B75" s="5" t="s">
        <v>1844</v>
      </c>
      <c r="C75" s="5" t="s">
        <v>1845</v>
      </c>
      <c r="D75" s="5" t="s">
        <v>1846</v>
      </c>
      <c r="E75" s="5"/>
      <c r="F75" s="5" t="s">
        <v>1846</v>
      </c>
      <c r="G75" s="5" t="s">
        <v>21</v>
      </c>
      <c r="H75" s="5" t="s">
        <v>15</v>
      </c>
    </row>
    <row r="76" spans="1:8" x14ac:dyDescent="0.2">
      <c r="A76">
        <v>14389</v>
      </c>
      <c r="B76" s="5" t="s">
        <v>1844</v>
      </c>
      <c r="C76" s="5" t="s">
        <v>1845</v>
      </c>
      <c r="D76" s="5" t="s">
        <v>1846</v>
      </c>
      <c r="E76" s="5"/>
      <c r="F76" s="5" t="s">
        <v>1846</v>
      </c>
      <c r="G76" s="5" t="s">
        <v>21</v>
      </c>
      <c r="H76" s="5" t="s">
        <v>15</v>
      </c>
    </row>
    <row r="77" spans="1:8" x14ac:dyDescent="0.2">
      <c r="A77">
        <v>14390</v>
      </c>
      <c r="B77" s="5" t="s">
        <v>1844</v>
      </c>
      <c r="C77" s="5" t="s">
        <v>1845</v>
      </c>
      <c r="D77" s="5" t="s">
        <v>1855</v>
      </c>
      <c r="E77" s="5" t="s">
        <v>1855</v>
      </c>
      <c r="F77" s="5" t="s">
        <v>1856</v>
      </c>
      <c r="G77" s="5" t="s">
        <v>26</v>
      </c>
      <c r="H77" s="5" t="s">
        <v>18</v>
      </c>
    </row>
    <row r="78" spans="1:8" x14ac:dyDescent="0.2">
      <c r="A78">
        <v>14391</v>
      </c>
      <c r="B78" s="5" t="s">
        <v>1844</v>
      </c>
      <c r="C78" s="5" t="s">
        <v>1845</v>
      </c>
      <c r="D78" s="5" t="s">
        <v>21</v>
      </c>
      <c r="E78" s="5"/>
      <c r="F78" s="5"/>
      <c r="G78" s="5" t="s">
        <v>21</v>
      </c>
      <c r="H78" s="5" t="s">
        <v>15</v>
      </c>
    </row>
    <row r="79" spans="1:8" x14ac:dyDescent="0.2">
      <c r="A79">
        <v>14392</v>
      </c>
      <c r="B79" s="5" t="s">
        <v>1844</v>
      </c>
      <c r="C79" s="5" t="s">
        <v>1845</v>
      </c>
      <c r="D79" s="5" t="s">
        <v>21</v>
      </c>
      <c r="E79" s="5"/>
      <c r="F79" s="5"/>
      <c r="G79" s="5" t="s">
        <v>21</v>
      </c>
      <c r="H79" s="5" t="s">
        <v>15</v>
      </c>
    </row>
    <row r="80" spans="1:8" x14ac:dyDescent="0.2">
      <c r="A80">
        <v>14394</v>
      </c>
      <c r="B80" s="5" t="s">
        <v>1844</v>
      </c>
      <c r="C80" s="5" t="s">
        <v>1845</v>
      </c>
      <c r="D80" s="5" t="s">
        <v>1855</v>
      </c>
      <c r="E80" s="5" t="s">
        <v>1855</v>
      </c>
      <c r="F80" s="5" t="s">
        <v>1856</v>
      </c>
      <c r="G80" s="5" t="s">
        <v>26</v>
      </c>
      <c r="H80" s="5" t="s">
        <v>18</v>
      </c>
    </row>
    <row r="81" spans="1:8" x14ac:dyDescent="0.2">
      <c r="A81">
        <v>14395</v>
      </c>
      <c r="B81" s="5" t="s">
        <v>1844</v>
      </c>
      <c r="C81" s="5" t="s">
        <v>1845</v>
      </c>
      <c r="D81" s="5" t="s">
        <v>21</v>
      </c>
      <c r="E81" s="5"/>
      <c r="F81" s="5"/>
      <c r="G81" s="5" t="s">
        <v>21</v>
      </c>
      <c r="H81" s="5" t="s">
        <v>15</v>
      </c>
    </row>
    <row r="82" spans="1:8" x14ac:dyDescent="0.2">
      <c r="A82">
        <v>14396</v>
      </c>
      <c r="B82" s="5" t="s">
        <v>1984</v>
      </c>
      <c r="C82" s="5" t="s">
        <v>1845</v>
      </c>
      <c r="D82" s="5" t="s">
        <v>1985</v>
      </c>
      <c r="E82" s="5"/>
      <c r="F82" s="5" t="s">
        <v>1985</v>
      </c>
      <c r="G82" s="5" t="s">
        <v>1986</v>
      </c>
      <c r="H82" s="5" t="s">
        <v>18</v>
      </c>
    </row>
    <row r="83" spans="1:8" x14ac:dyDescent="0.2">
      <c r="A83">
        <v>14400</v>
      </c>
      <c r="B83" s="5" t="s">
        <v>1844</v>
      </c>
      <c r="C83" s="5" t="s">
        <v>1845</v>
      </c>
      <c r="D83" s="5" t="s">
        <v>21</v>
      </c>
      <c r="E83" s="5"/>
      <c r="F83" s="5"/>
      <c r="G83" s="5" t="s">
        <v>21</v>
      </c>
      <c r="H83" s="5" t="s">
        <v>15</v>
      </c>
    </row>
    <row r="84" spans="1:8" x14ac:dyDescent="0.2">
      <c r="A84">
        <v>14401</v>
      </c>
      <c r="B84" s="5" t="s">
        <v>1844</v>
      </c>
      <c r="C84" s="5" t="s">
        <v>1845</v>
      </c>
      <c r="D84" s="5" t="s">
        <v>21</v>
      </c>
      <c r="E84" s="5"/>
      <c r="F84" s="5"/>
      <c r="G84" s="5" t="s">
        <v>21</v>
      </c>
      <c r="H84" s="5" t="s">
        <v>15</v>
      </c>
    </row>
    <row r="85" spans="1:8" x14ac:dyDescent="0.2">
      <c r="A85">
        <v>14402</v>
      </c>
      <c r="B85" s="5" t="s">
        <v>1844</v>
      </c>
      <c r="C85" s="5" t="s">
        <v>1845</v>
      </c>
      <c r="D85" s="5" t="s">
        <v>1846</v>
      </c>
      <c r="E85" s="5"/>
      <c r="F85" s="5" t="s">
        <v>1846</v>
      </c>
      <c r="G85" s="5" t="s">
        <v>21</v>
      </c>
      <c r="H85" s="5" t="s">
        <v>15</v>
      </c>
    </row>
    <row r="86" spans="1:8" x14ac:dyDescent="0.2">
      <c r="A86">
        <v>14403</v>
      </c>
      <c r="B86" s="5" t="s">
        <v>1844</v>
      </c>
      <c r="C86" s="5" t="s">
        <v>1845</v>
      </c>
      <c r="D86" s="5" t="s">
        <v>21</v>
      </c>
      <c r="E86" s="5"/>
      <c r="F86" s="5"/>
      <c r="G86" s="5" t="s">
        <v>21</v>
      </c>
      <c r="H86" s="5" t="s">
        <v>15</v>
      </c>
    </row>
    <row r="87" spans="1:8" x14ac:dyDescent="0.2">
      <c r="A87">
        <v>14406</v>
      </c>
      <c r="B87" s="5" t="s">
        <v>1844</v>
      </c>
      <c r="C87" s="5" t="s">
        <v>1845</v>
      </c>
      <c r="D87" s="5" t="s">
        <v>21</v>
      </c>
      <c r="E87" s="5"/>
      <c r="F87" s="5"/>
      <c r="G87" s="5" t="s">
        <v>21</v>
      </c>
      <c r="H87" s="5" t="s">
        <v>15</v>
      </c>
    </row>
    <row r="88" spans="1:8" x14ac:dyDescent="0.2">
      <c r="A88">
        <v>14413</v>
      </c>
      <c r="B88" s="5" t="s">
        <v>1844</v>
      </c>
      <c r="C88" s="5" t="s">
        <v>1845</v>
      </c>
      <c r="D88" s="5" t="s">
        <v>1855</v>
      </c>
      <c r="E88" s="5" t="s">
        <v>1855</v>
      </c>
      <c r="F88" s="5" t="s">
        <v>1856</v>
      </c>
      <c r="G88" s="5" t="s">
        <v>26</v>
      </c>
      <c r="H88" s="5" t="s">
        <v>18</v>
      </c>
    </row>
    <row r="89" spans="1:8" x14ac:dyDescent="0.2">
      <c r="A89">
        <v>14414</v>
      </c>
      <c r="B89" s="5" t="s">
        <v>1844</v>
      </c>
      <c r="C89" s="5" t="s">
        <v>1845</v>
      </c>
      <c r="D89" s="5" t="s">
        <v>21</v>
      </c>
      <c r="E89" s="5"/>
      <c r="F89" s="5"/>
      <c r="G89" s="5" t="s">
        <v>21</v>
      </c>
      <c r="H89" s="5" t="s">
        <v>15</v>
      </c>
    </row>
    <row r="90" spans="1:8" x14ac:dyDescent="0.2">
      <c r="A90">
        <v>14416</v>
      </c>
      <c r="B90" s="5" t="s">
        <v>1844</v>
      </c>
      <c r="C90" s="5" t="s">
        <v>1845</v>
      </c>
      <c r="D90" s="5" t="s">
        <v>1846</v>
      </c>
      <c r="E90" s="5"/>
      <c r="F90" s="5" t="s">
        <v>1846</v>
      </c>
      <c r="G90" s="5" t="s">
        <v>21</v>
      </c>
      <c r="H90" s="5" t="s">
        <v>15</v>
      </c>
    </row>
    <row r="91" spans="1:8" x14ac:dyDescent="0.2">
      <c r="A91">
        <v>14417</v>
      </c>
      <c r="B91" s="5" t="s">
        <v>1852</v>
      </c>
      <c r="C91" s="5" t="s">
        <v>1845</v>
      </c>
      <c r="D91" s="5" t="s">
        <v>1853</v>
      </c>
      <c r="E91" s="5"/>
      <c r="F91" s="5" t="s">
        <v>1853</v>
      </c>
      <c r="G91" s="5" t="s">
        <v>1854</v>
      </c>
      <c r="H91" s="5" t="s">
        <v>18</v>
      </c>
    </row>
    <row r="92" spans="1:8" x14ac:dyDescent="0.2">
      <c r="A92">
        <v>14418</v>
      </c>
      <c r="B92" s="5" t="s">
        <v>1844</v>
      </c>
      <c r="C92" s="5" t="s">
        <v>1845</v>
      </c>
      <c r="D92" s="5" t="s">
        <v>1855</v>
      </c>
      <c r="E92" s="5" t="s">
        <v>1855</v>
      </c>
      <c r="F92" s="5" t="s">
        <v>1856</v>
      </c>
      <c r="G92" s="5" t="s">
        <v>26</v>
      </c>
      <c r="H92" s="5" t="s">
        <v>18</v>
      </c>
    </row>
    <row r="93" spans="1:8" x14ac:dyDescent="0.2">
      <c r="A93">
        <v>14419</v>
      </c>
      <c r="B93" s="5" t="s">
        <v>1844</v>
      </c>
      <c r="C93" s="5" t="s">
        <v>1845</v>
      </c>
      <c r="D93" s="5" t="s">
        <v>21</v>
      </c>
      <c r="E93" s="5"/>
      <c r="F93" s="5"/>
      <c r="G93" s="5" t="s">
        <v>21</v>
      </c>
      <c r="H93" s="5" t="s">
        <v>15</v>
      </c>
    </row>
    <row r="94" spans="1:8" x14ac:dyDescent="0.2">
      <c r="A94">
        <v>14427</v>
      </c>
      <c r="B94" s="5" t="s">
        <v>1844</v>
      </c>
      <c r="C94" s="5" t="s">
        <v>1845</v>
      </c>
      <c r="D94" s="5" t="s">
        <v>1855</v>
      </c>
      <c r="E94" s="5" t="s">
        <v>1855</v>
      </c>
      <c r="F94" s="5" t="s">
        <v>1856</v>
      </c>
      <c r="G94" s="5" t="s">
        <v>26</v>
      </c>
      <c r="H94" s="5" t="s">
        <v>18</v>
      </c>
    </row>
    <row r="95" spans="1:8" x14ac:dyDescent="0.2">
      <c r="A95">
        <v>14431</v>
      </c>
      <c r="B95" s="5" t="s">
        <v>1984</v>
      </c>
      <c r="C95" s="5" t="s">
        <v>1845</v>
      </c>
      <c r="D95" s="5" t="s">
        <v>1860</v>
      </c>
      <c r="E95" s="5" t="s">
        <v>1860</v>
      </c>
      <c r="F95" s="5" t="s">
        <v>32</v>
      </c>
      <c r="G95" s="5" t="s">
        <v>26</v>
      </c>
      <c r="H95" s="5" t="s">
        <v>18</v>
      </c>
    </row>
    <row r="96" spans="1:8" x14ac:dyDescent="0.2">
      <c r="A96">
        <v>14432</v>
      </c>
      <c r="B96" s="5" t="s">
        <v>1844</v>
      </c>
      <c r="C96" s="5" t="s">
        <v>1845</v>
      </c>
      <c r="D96" s="5" t="s">
        <v>1855</v>
      </c>
      <c r="E96" s="5" t="s">
        <v>1855</v>
      </c>
      <c r="F96" s="5" t="s">
        <v>1856</v>
      </c>
      <c r="G96" s="5" t="s">
        <v>26</v>
      </c>
      <c r="H96" s="5" t="s">
        <v>18</v>
      </c>
    </row>
    <row r="97" spans="1:8" x14ac:dyDescent="0.2">
      <c r="A97">
        <v>14440</v>
      </c>
      <c r="B97" s="5" t="s">
        <v>1844</v>
      </c>
      <c r="C97" s="5" t="s">
        <v>1845</v>
      </c>
      <c r="D97" s="5" t="s">
        <v>21</v>
      </c>
      <c r="E97" s="5"/>
      <c r="F97" s="5"/>
      <c r="G97" s="5" t="s">
        <v>21</v>
      </c>
      <c r="H97" s="5" t="s">
        <v>15</v>
      </c>
    </row>
    <row r="98" spans="1:8" x14ac:dyDescent="0.2">
      <c r="A98">
        <v>14456</v>
      </c>
      <c r="B98" s="5" t="s">
        <v>1844</v>
      </c>
      <c r="C98" s="5" t="s">
        <v>1845</v>
      </c>
      <c r="D98" s="5" t="s">
        <v>21</v>
      </c>
      <c r="E98" s="5"/>
      <c r="F98" s="5"/>
      <c r="G98" s="5" t="s">
        <v>21</v>
      </c>
      <c r="H98" s="5" t="s">
        <v>15</v>
      </c>
    </row>
    <row r="99" spans="1:8" x14ac:dyDescent="0.2">
      <c r="A99">
        <v>14462</v>
      </c>
      <c r="B99" s="5" t="s">
        <v>1844</v>
      </c>
      <c r="C99" s="5" t="s">
        <v>1845</v>
      </c>
      <c r="D99" s="5" t="s">
        <v>1846</v>
      </c>
      <c r="E99" s="5"/>
      <c r="F99" s="5" t="s">
        <v>1846</v>
      </c>
      <c r="G99" s="5" t="s">
        <v>21</v>
      </c>
      <c r="H99" s="5" t="s">
        <v>15</v>
      </c>
    </row>
    <row r="100" spans="1:8" x14ac:dyDescent="0.2">
      <c r="A100">
        <v>14468</v>
      </c>
      <c r="B100" s="5" t="s">
        <v>1844</v>
      </c>
      <c r="C100" s="5" t="s">
        <v>1845</v>
      </c>
      <c r="D100" s="5" t="s">
        <v>22</v>
      </c>
      <c r="E100" s="5"/>
      <c r="F100" s="5"/>
      <c r="G100" s="5" t="s">
        <v>22</v>
      </c>
      <c r="H100" s="5" t="s">
        <v>15</v>
      </c>
    </row>
    <row r="101" spans="1:8" x14ac:dyDescent="0.2">
      <c r="A101">
        <v>14476</v>
      </c>
      <c r="B101" s="5" t="s">
        <v>1844</v>
      </c>
      <c r="C101" s="5" t="s">
        <v>1845</v>
      </c>
      <c r="D101" s="5" t="s">
        <v>1855</v>
      </c>
      <c r="E101" s="5" t="s">
        <v>1855</v>
      </c>
      <c r="F101" s="5" t="s">
        <v>1856</v>
      </c>
      <c r="G101" s="5" t="s">
        <v>26</v>
      </c>
      <c r="H101" s="5" t="s">
        <v>18</v>
      </c>
    </row>
    <row r="102" spans="1:8" x14ac:dyDescent="0.2">
      <c r="A102">
        <v>14493</v>
      </c>
      <c r="B102" s="5" t="s">
        <v>1844</v>
      </c>
      <c r="C102" s="5" t="s">
        <v>1845</v>
      </c>
      <c r="D102" s="5" t="s">
        <v>1855</v>
      </c>
      <c r="E102" s="5" t="s">
        <v>1855</v>
      </c>
      <c r="F102" s="5" t="s">
        <v>1856</v>
      </c>
      <c r="G102" s="5" t="s">
        <v>26</v>
      </c>
      <c r="H102" s="5" t="s">
        <v>18</v>
      </c>
    </row>
    <row r="103" spans="1:8" x14ac:dyDescent="0.2">
      <c r="A103">
        <v>14500</v>
      </c>
      <c r="B103" s="5" t="s">
        <v>1844</v>
      </c>
      <c r="C103" s="5" t="s">
        <v>1845</v>
      </c>
      <c r="D103" s="5" t="s">
        <v>15</v>
      </c>
      <c r="E103" s="5"/>
      <c r="F103" s="5"/>
      <c r="G103" s="5"/>
      <c r="H103" s="5" t="s">
        <v>15</v>
      </c>
    </row>
    <row r="104" spans="1:8" x14ac:dyDescent="0.2">
      <c r="A104">
        <v>14501</v>
      </c>
      <c r="B104" s="5" t="s">
        <v>2091</v>
      </c>
      <c r="C104" s="5" t="s">
        <v>1845</v>
      </c>
      <c r="D104" s="5" t="s">
        <v>1915</v>
      </c>
      <c r="E104" s="5" t="s">
        <v>1915</v>
      </c>
      <c r="F104" s="5" t="s">
        <v>1856</v>
      </c>
      <c r="G104" s="5" t="s">
        <v>26</v>
      </c>
      <c r="H104" s="5" t="s">
        <v>18</v>
      </c>
    </row>
    <row r="105" spans="1:8" x14ac:dyDescent="0.2">
      <c r="A105">
        <v>14514</v>
      </c>
      <c r="B105" s="5" t="s">
        <v>1844</v>
      </c>
      <c r="C105" s="5" t="s">
        <v>1845</v>
      </c>
      <c r="D105" s="5" t="s">
        <v>21</v>
      </c>
      <c r="E105" s="5"/>
      <c r="F105" s="5"/>
      <c r="G105" s="5" t="s">
        <v>21</v>
      </c>
      <c r="H105" s="5" t="s">
        <v>15</v>
      </c>
    </row>
    <row r="106" spans="1:8" x14ac:dyDescent="0.2">
      <c r="A106">
        <v>14542</v>
      </c>
      <c r="B106" s="5" t="s">
        <v>1844</v>
      </c>
      <c r="C106" s="5" t="s">
        <v>1845</v>
      </c>
      <c r="D106" s="5" t="s">
        <v>21</v>
      </c>
      <c r="E106" s="5"/>
      <c r="F106" s="5"/>
      <c r="G106" s="5" t="s">
        <v>21</v>
      </c>
      <c r="H106" s="5" t="s">
        <v>15</v>
      </c>
    </row>
    <row r="107" spans="1:8" x14ac:dyDescent="0.2">
      <c r="A107">
        <v>14579</v>
      </c>
      <c r="B107" s="5" t="s">
        <v>2048</v>
      </c>
      <c r="C107" s="5" t="s">
        <v>1845</v>
      </c>
      <c r="D107" s="5" t="s">
        <v>26</v>
      </c>
      <c r="E107" s="5"/>
      <c r="F107" s="5"/>
      <c r="G107" s="5" t="s">
        <v>26</v>
      </c>
      <c r="H107" s="5" t="s">
        <v>18</v>
      </c>
    </row>
    <row r="108" spans="1:8" x14ac:dyDescent="0.2">
      <c r="A108">
        <v>14606</v>
      </c>
      <c r="B108" s="5" t="s">
        <v>1844</v>
      </c>
      <c r="C108" s="5" t="s">
        <v>1845</v>
      </c>
      <c r="D108" s="5" t="s">
        <v>30</v>
      </c>
      <c r="E108" s="5"/>
      <c r="F108" s="5" t="s">
        <v>30</v>
      </c>
      <c r="G108" s="5" t="s">
        <v>22</v>
      </c>
      <c r="H108" s="5" t="s">
        <v>15</v>
      </c>
    </row>
    <row r="109" spans="1:8" x14ac:dyDescent="0.2">
      <c r="A109">
        <v>14655</v>
      </c>
      <c r="B109" s="5" t="s">
        <v>2029</v>
      </c>
      <c r="C109" s="5" t="s">
        <v>1845</v>
      </c>
      <c r="D109" s="5" t="s">
        <v>1873</v>
      </c>
      <c r="E109" s="5"/>
      <c r="F109" s="5"/>
      <c r="G109" s="5" t="s">
        <v>1873</v>
      </c>
      <c r="H109" s="5" t="s">
        <v>17</v>
      </c>
    </row>
    <row r="110" spans="1:8" x14ac:dyDescent="0.2">
      <c r="A110">
        <v>18910</v>
      </c>
      <c r="B110" s="5" t="s">
        <v>1930</v>
      </c>
      <c r="C110" s="5" t="s">
        <v>1895</v>
      </c>
      <c r="D110" s="5" t="s">
        <v>1931</v>
      </c>
      <c r="E110" s="5" t="s">
        <v>1931</v>
      </c>
      <c r="F110" s="5" t="s">
        <v>1884</v>
      </c>
      <c r="G110" s="5" t="s">
        <v>23</v>
      </c>
      <c r="H110" s="5" t="s">
        <v>16</v>
      </c>
    </row>
    <row r="111" spans="1:8" x14ac:dyDescent="0.2">
      <c r="A111">
        <v>18921</v>
      </c>
      <c r="B111" s="5" t="s">
        <v>1861</v>
      </c>
      <c r="C111" s="5" t="s">
        <v>1845</v>
      </c>
      <c r="D111" s="5" t="s">
        <v>1862</v>
      </c>
      <c r="E111" s="5"/>
      <c r="F111" s="5" t="s">
        <v>1862</v>
      </c>
      <c r="G111" s="5" t="s">
        <v>21</v>
      </c>
      <c r="H111" s="5" t="s">
        <v>15</v>
      </c>
    </row>
    <row r="112" spans="1:8" x14ac:dyDescent="0.2">
      <c r="A112">
        <v>18924</v>
      </c>
      <c r="B112" s="5" t="s">
        <v>1944</v>
      </c>
      <c r="C112" s="5" t="s">
        <v>1845</v>
      </c>
      <c r="D112" s="5" t="s">
        <v>1859</v>
      </c>
      <c r="E112" s="5" t="s">
        <v>1860</v>
      </c>
      <c r="F112" s="5" t="s">
        <v>32</v>
      </c>
      <c r="G112" s="5" t="s">
        <v>26</v>
      </c>
      <c r="H112" s="5" t="s">
        <v>18</v>
      </c>
    </row>
    <row r="113" spans="1:8" x14ac:dyDescent="0.2">
      <c r="A113">
        <v>18932</v>
      </c>
      <c r="B113" s="5" t="s">
        <v>2011</v>
      </c>
      <c r="C113" s="5" t="s">
        <v>1880</v>
      </c>
      <c r="D113" s="5" t="s">
        <v>2066</v>
      </c>
      <c r="E113" s="5" t="s">
        <v>2066</v>
      </c>
      <c r="F113" s="5" t="s">
        <v>2009</v>
      </c>
      <c r="G113" s="5" t="s">
        <v>1948</v>
      </c>
      <c r="H113" s="5" t="s">
        <v>1949</v>
      </c>
    </row>
    <row r="114" spans="1:8" x14ac:dyDescent="0.2">
      <c r="A114">
        <v>18966</v>
      </c>
      <c r="B114" s="5" t="s">
        <v>2084</v>
      </c>
      <c r="C114" s="5" t="s">
        <v>1845</v>
      </c>
      <c r="D114" s="5" t="s">
        <v>2085</v>
      </c>
      <c r="E114" s="5"/>
      <c r="F114" s="5" t="s">
        <v>2085</v>
      </c>
      <c r="G114" s="5" t="s">
        <v>26</v>
      </c>
      <c r="H114" s="5" t="s">
        <v>18</v>
      </c>
    </row>
    <row r="115" spans="1:8" x14ac:dyDescent="0.2">
      <c r="A115">
        <v>18967</v>
      </c>
      <c r="B115" s="5" t="s">
        <v>1956</v>
      </c>
      <c r="C115" s="5" t="s">
        <v>1845</v>
      </c>
      <c r="D115" s="5" t="s">
        <v>1957</v>
      </c>
      <c r="E115" s="5" t="s">
        <v>1957</v>
      </c>
      <c r="F115" s="5" t="s">
        <v>29</v>
      </c>
      <c r="G115" s="5" t="s">
        <v>21</v>
      </c>
      <c r="H115" s="5" t="s">
        <v>15</v>
      </c>
    </row>
    <row r="116" spans="1:8" x14ac:dyDescent="0.2">
      <c r="A116">
        <v>18968</v>
      </c>
      <c r="B116" s="5" t="s">
        <v>2000</v>
      </c>
      <c r="C116" s="5" t="s">
        <v>1845</v>
      </c>
      <c r="D116" s="5" t="s">
        <v>1868</v>
      </c>
      <c r="E116" s="5" t="s">
        <v>1868</v>
      </c>
      <c r="F116" s="5" t="s">
        <v>29</v>
      </c>
      <c r="G116" s="5" t="s">
        <v>21</v>
      </c>
      <c r="H116" s="5" t="s">
        <v>15</v>
      </c>
    </row>
    <row r="117" spans="1:8" x14ac:dyDescent="0.2">
      <c r="A117">
        <v>18969</v>
      </c>
      <c r="B117" s="5" t="s">
        <v>2018</v>
      </c>
      <c r="C117" s="5" t="s">
        <v>1845</v>
      </c>
      <c r="D117" s="5" t="s">
        <v>23</v>
      </c>
      <c r="E117" s="5"/>
      <c r="F117" s="5"/>
      <c r="G117" s="5" t="s">
        <v>23</v>
      </c>
      <c r="H117" s="5" t="s">
        <v>16</v>
      </c>
    </row>
    <row r="118" spans="1:8" x14ac:dyDescent="0.2">
      <c r="A118">
        <v>18970</v>
      </c>
      <c r="B118" s="5" t="s">
        <v>1867</v>
      </c>
      <c r="C118" s="5" t="s">
        <v>1845</v>
      </c>
      <c r="D118" s="5" t="s">
        <v>1868</v>
      </c>
      <c r="E118" s="5" t="s">
        <v>1868</v>
      </c>
      <c r="F118" s="5" t="s">
        <v>29</v>
      </c>
      <c r="G118" s="5" t="s">
        <v>21</v>
      </c>
      <c r="H118" s="5" t="s">
        <v>15</v>
      </c>
    </row>
    <row r="119" spans="1:8" x14ac:dyDescent="0.2">
      <c r="A119">
        <v>18972</v>
      </c>
      <c r="B119" s="5" t="s">
        <v>2000</v>
      </c>
      <c r="C119" s="5" t="s">
        <v>1845</v>
      </c>
      <c r="D119" s="5" t="s">
        <v>1868</v>
      </c>
      <c r="E119" s="5" t="s">
        <v>1868</v>
      </c>
      <c r="F119" s="5" t="s">
        <v>29</v>
      </c>
      <c r="G119" s="5" t="s">
        <v>21</v>
      </c>
      <c r="H119" s="5" t="s">
        <v>15</v>
      </c>
    </row>
    <row r="120" spans="1:8" x14ac:dyDescent="0.2">
      <c r="A120">
        <v>18974</v>
      </c>
      <c r="B120" s="5" t="s">
        <v>1956</v>
      </c>
      <c r="C120" s="5" t="s">
        <v>1845</v>
      </c>
      <c r="D120" s="5" t="s">
        <v>1957</v>
      </c>
      <c r="E120" s="5" t="s">
        <v>1957</v>
      </c>
      <c r="F120" s="5" t="s">
        <v>29</v>
      </c>
      <c r="G120" s="5" t="s">
        <v>21</v>
      </c>
      <c r="H120" s="5" t="s">
        <v>15</v>
      </c>
    </row>
    <row r="121" spans="1:8" x14ac:dyDescent="0.2">
      <c r="A121">
        <v>18975</v>
      </c>
      <c r="B121" s="5" t="s">
        <v>1963</v>
      </c>
      <c r="C121" s="5" t="s">
        <v>1845</v>
      </c>
      <c r="D121" s="5" t="s">
        <v>1964</v>
      </c>
      <c r="E121" s="5"/>
      <c r="F121" s="5"/>
      <c r="G121" s="5" t="s">
        <v>1964</v>
      </c>
      <c r="H121" s="5" t="s">
        <v>17</v>
      </c>
    </row>
    <row r="122" spans="1:8" x14ac:dyDescent="0.2">
      <c r="A122">
        <v>18976</v>
      </c>
      <c r="B122" s="5" t="s">
        <v>1870</v>
      </c>
      <c r="C122" s="5" t="s">
        <v>1845</v>
      </c>
      <c r="D122" s="5" t="s">
        <v>2066</v>
      </c>
      <c r="E122" s="5" t="s">
        <v>2066</v>
      </c>
      <c r="F122" s="5" t="s">
        <v>2009</v>
      </c>
      <c r="G122" s="5" t="s">
        <v>1948</v>
      </c>
      <c r="H122" s="5" t="s">
        <v>1949</v>
      </c>
    </row>
    <row r="123" spans="1:8" x14ac:dyDescent="0.2">
      <c r="A123">
        <v>18977</v>
      </c>
      <c r="B123" s="5" t="s">
        <v>1921</v>
      </c>
      <c r="C123" s="5" t="s">
        <v>1845</v>
      </c>
      <c r="D123" s="5" t="s">
        <v>29</v>
      </c>
      <c r="E123" s="5"/>
      <c r="F123" s="5" t="s">
        <v>29</v>
      </c>
      <c r="G123" s="5" t="s">
        <v>21</v>
      </c>
      <c r="H123" s="5" t="s">
        <v>15</v>
      </c>
    </row>
    <row r="124" spans="1:8" x14ac:dyDescent="0.2">
      <c r="A124">
        <v>18978</v>
      </c>
      <c r="B124" s="5" t="s">
        <v>1994</v>
      </c>
      <c r="C124" s="5" t="s">
        <v>1845</v>
      </c>
      <c r="D124" s="5" t="s">
        <v>1859</v>
      </c>
      <c r="E124" s="5" t="s">
        <v>1860</v>
      </c>
      <c r="F124" s="5" t="s">
        <v>32</v>
      </c>
      <c r="G124" s="5" t="s">
        <v>26</v>
      </c>
      <c r="H124" s="5" t="s">
        <v>18</v>
      </c>
    </row>
    <row r="125" spans="1:8" x14ac:dyDescent="0.2">
      <c r="A125">
        <v>18979</v>
      </c>
      <c r="B125" s="5" t="s">
        <v>1943</v>
      </c>
      <c r="C125" s="5" t="s">
        <v>1845</v>
      </c>
      <c r="D125" s="5" t="s">
        <v>23</v>
      </c>
      <c r="E125" s="5"/>
      <c r="F125" s="5"/>
      <c r="G125" s="5" t="s">
        <v>23</v>
      </c>
      <c r="H125" s="5" t="s">
        <v>16</v>
      </c>
    </row>
    <row r="126" spans="1:8" x14ac:dyDescent="0.2">
      <c r="A126">
        <v>18980</v>
      </c>
      <c r="B126" s="5" t="s">
        <v>2094</v>
      </c>
      <c r="C126" s="5" t="s">
        <v>1880</v>
      </c>
      <c r="D126" s="5" t="s">
        <v>1859</v>
      </c>
      <c r="E126" s="5" t="s">
        <v>1860</v>
      </c>
      <c r="F126" s="5" t="s">
        <v>32</v>
      </c>
      <c r="G126" s="5" t="s">
        <v>26</v>
      </c>
      <c r="H126" s="5" t="s">
        <v>18</v>
      </c>
    </row>
    <row r="127" spans="1:8" x14ac:dyDescent="0.2">
      <c r="A127">
        <v>18989</v>
      </c>
      <c r="B127" s="5" t="s">
        <v>1946</v>
      </c>
      <c r="C127" s="5" t="s">
        <v>1845</v>
      </c>
      <c r="D127" s="5" t="s">
        <v>1859</v>
      </c>
      <c r="E127" s="5" t="s">
        <v>1860</v>
      </c>
      <c r="F127" s="5" t="s">
        <v>32</v>
      </c>
      <c r="G127" s="5" t="s">
        <v>26</v>
      </c>
      <c r="H127" s="5" t="s">
        <v>18</v>
      </c>
    </row>
    <row r="128" spans="1:8" x14ac:dyDescent="0.2">
      <c r="A128">
        <v>18997</v>
      </c>
      <c r="B128" s="5" t="s">
        <v>1956</v>
      </c>
      <c r="C128" s="5" t="s">
        <v>1845</v>
      </c>
      <c r="D128" s="5" t="s">
        <v>1957</v>
      </c>
      <c r="E128" s="5" t="s">
        <v>1957</v>
      </c>
      <c r="F128" s="5" t="s">
        <v>29</v>
      </c>
      <c r="G128" s="5" t="s">
        <v>21</v>
      </c>
      <c r="H128" s="5" t="s">
        <v>15</v>
      </c>
    </row>
    <row r="129" spans="1:8" x14ac:dyDescent="0.2">
      <c r="A129">
        <v>19007</v>
      </c>
      <c r="B129" s="5" t="s">
        <v>2021</v>
      </c>
      <c r="C129" s="5" t="s">
        <v>1845</v>
      </c>
      <c r="D129" s="5" t="s">
        <v>1873</v>
      </c>
      <c r="E129" s="5"/>
      <c r="F129" s="5"/>
      <c r="G129" s="5" t="s">
        <v>1873</v>
      </c>
      <c r="H129" s="5" t="s">
        <v>17</v>
      </c>
    </row>
    <row r="130" spans="1:8" x14ac:dyDescent="0.2">
      <c r="A130">
        <v>19015</v>
      </c>
      <c r="B130" s="5" t="s">
        <v>1912</v>
      </c>
      <c r="C130" s="5" t="s">
        <v>1845</v>
      </c>
      <c r="D130" s="5" t="s">
        <v>29</v>
      </c>
      <c r="E130" s="5"/>
      <c r="F130" s="5" t="s">
        <v>29</v>
      </c>
      <c r="G130" s="5" t="s">
        <v>21</v>
      </c>
      <c r="H130" s="5" t="s">
        <v>15</v>
      </c>
    </row>
    <row r="131" spans="1:8" x14ac:dyDescent="0.2">
      <c r="A131">
        <v>19016</v>
      </c>
      <c r="B131" s="5" t="s">
        <v>1994</v>
      </c>
      <c r="C131" s="5" t="s">
        <v>1845</v>
      </c>
      <c r="D131" s="5" t="s">
        <v>1998</v>
      </c>
      <c r="E131" s="5" t="s">
        <v>1860</v>
      </c>
      <c r="F131" s="5" t="s">
        <v>32</v>
      </c>
      <c r="G131" s="5" t="s">
        <v>26</v>
      </c>
      <c r="H131" s="5" t="s">
        <v>18</v>
      </c>
    </row>
    <row r="132" spans="1:8" x14ac:dyDescent="0.2">
      <c r="A132">
        <v>19017</v>
      </c>
      <c r="B132" s="5" t="s">
        <v>1943</v>
      </c>
      <c r="C132" s="5" t="s">
        <v>1845</v>
      </c>
      <c r="D132" s="5" t="s">
        <v>23</v>
      </c>
      <c r="E132" s="5"/>
      <c r="F132" s="5"/>
      <c r="G132" s="5" t="s">
        <v>23</v>
      </c>
      <c r="H132" s="5" t="s">
        <v>16</v>
      </c>
    </row>
    <row r="133" spans="1:8" x14ac:dyDescent="0.2">
      <c r="A133">
        <v>19026</v>
      </c>
      <c r="B133" s="5" t="s">
        <v>1870</v>
      </c>
      <c r="C133" s="5" t="s">
        <v>1845</v>
      </c>
      <c r="D133" s="5" t="s">
        <v>1998</v>
      </c>
      <c r="E133" s="5" t="s">
        <v>1860</v>
      </c>
      <c r="F133" s="5" t="s">
        <v>32</v>
      </c>
      <c r="G133" s="5" t="s">
        <v>26</v>
      </c>
      <c r="H133" s="5" t="s">
        <v>18</v>
      </c>
    </row>
    <row r="134" spans="1:8" x14ac:dyDescent="0.2">
      <c r="A134">
        <v>19069</v>
      </c>
      <c r="B134" s="5" t="s">
        <v>1944</v>
      </c>
      <c r="C134" s="5" t="s">
        <v>1845</v>
      </c>
      <c r="D134" s="5" t="s">
        <v>1957</v>
      </c>
      <c r="E134" s="5" t="s">
        <v>1957</v>
      </c>
      <c r="F134" s="5" t="s">
        <v>29</v>
      </c>
      <c r="G134" s="5" t="s">
        <v>21</v>
      </c>
      <c r="H134" s="5" t="s">
        <v>15</v>
      </c>
    </row>
    <row r="135" spans="1:8" x14ac:dyDescent="0.2">
      <c r="A135">
        <v>19079</v>
      </c>
      <c r="B135" s="5" t="s">
        <v>1870</v>
      </c>
      <c r="C135" s="5" t="s">
        <v>1845</v>
      </c>
      <c r="D135" s="5" t="s">
        <v>1859</v>
      </c>
      <c r="E135" s="5" t="s">
        <v>1860</v>
      </c>
      <c r="F135" s="5" t="s">
        <v>32</v>
      </c>
      <c r="G135" s="5" t="s">
        <v>26</v>
      </c>
      <c r="H135" s="5" t="s">
        <v>18</v>
      </c>
    </row>
    <row r="136" spans="1:8" x14ac:dyDescent="0.2">
      <c r="A136">
        <v>19080</v>
      </c>
      <c r="B136" s="5" t="s">
        <v>1898</v>
      </c>
      <c r="C136" s="5" t="s">
        <v>1845</v>
      </c>
      <c r="D136" s="5" t="s">
        <v>23</v>
      </c>
      <c r="E136" s="5"/>
      <c r="F136" s="5"/>
      <c r="G136" s="5" t="s">
        <v>23</v>
      </c>
      <c r="H136" s="5" t="s">
        <v>16</v>
      </c>
    </row>
    <row r="137" spans="1:8" x14ac:dyDescent="0.2">
      <c r="A137">
        <v>19081</v>
      </c>
      <c r="B137" s="5" t="s">
        <v>1941</v>
      </c>
      <c r="C137" s="5" t="s">
        <v>1845</v>
      </c>
      <c r="D137" s="5" t="s">
        <v>29</v>
      </c>
      <c r="E137" s="5"/>
      <c r="F137" s="5" t="s">
        <v>29</v>
      </c>
      <c r="G137" s="5" t="s">
        <v>21</v>
      </c>
      <c r="H137" s="5" t="s">
        <v>15</v>
      </c>
    </row>
    <row r="138" spans="1:8" x14ac:dyDescent="0.2">
      <c r="A138">
        <v>19082</v>
      </c>
      <c r="B138" s="5" t="s">
        <v>1870</v>
      </c>
      <c r="C138" s="5" t="s">
        <v>1845</v>
      </c>
      <c r="D138" s="5" t="s">
        <v>1859</v>
      </c>
      <c r="E138" s="5" t="s">
        <v>1860</v>
      </c>
      <c r="F138" s="5" t="s">
        <v>32</v>
      </c>
      <c r="G138" s="5" t="s">
        <v>26</v>
      </c>
      <c r="H138" s="5" t="s">
        <v>18</v>
      </c>
    </row>
    <row r="139" spans="1:8" x14ac:dyDescent="0.2">
      <c r="A139">
        <v>19083</v>
      </c>
      <c r="B139" s="5" t="s">
        <v>1941</v>
      </c>
      <c r="C139" s="5" t="s">
        <v>1845</v>
      </c>
      <c r="D139" s="5" t="s">
        <v>1859</v>
      </c>
      <c r="E139" s="5" t="s">
        <v>1860</v>
      </c>
      <c r="F139" s="5" t="s">
        <v>32</v>
      </c>
      <c r="G139" s="5" t="s">
        <v>26</v>
      </c>
      <c r="H139" s="5" t="s">
        <v>18</v>
      </c>
    </row>
    <row r="140" spans="1:8" x14ac:dyDescent="0.2">
      <c r="A140">
        <v>19084</v>
      </c>
      <c r="B140" s="5" t="s">
        <v>2011</v>
      </c>
      <c r="C140" s="5" t="s">
        <v>1880</v>
      </c>
      <c r="D140" s="5" t="s">
        <v>2066</v>
      </c>
      <c r="E140" s="5" t="s">
        <v>2066</v>
      </c>
      <c r="F140" s="5" t="s">
        <v>2009</v>
      </c>
      <c r="G140" s="5" t="s">
        <v>1948</v>
      </c>
      <c r="H140" s="5" t="s">
        <v>1949</v>
      </c>
    </row>
    <row r="141" spans="1:8" x14ac:dyDescent="0.2">
      <c r="A141">
        <v>19089</v>
      </c>
      <c r="B141" s="5" t="s">
        <v>1941</v>
      </c>
      <c r="C141" s="5" t="s">
        <v>1845</v>
      </c>
      <c r="D141" s="5" t="s">
        <v>29</v>
      </c>
      <c r="E141" s="5"/>
      <c r="F141" s="5" t="s">
        <v>29</v>
      </c>
      <c r="G141" s="5" t="s">
        <v>21</v>
      </c>
      <c r="H141" s="5" t="s">
        <v>15</v>
      </c>
    </row>
    <row r="142" spans="1:8" x14ac:dyDescent="0.2">
      <c r="A142">
        <v>19090</v>
      </c>
      <c r="B142" s="5" t="s">
        <v>2011</v>
      </c>
      <c r="C142" s="5" t="s">
        <v>1880</v>
      </c>
      <c r="D142" s="5" t="s">
        <v>1873</v>
      </c>
      <c r="E142" s="5"/>
      <c r="F142" s="5"/>
      <c r="G142" s="5" t="s">
        <v>1873</v>
      </c>
      <c r="H142" s="5" t="s">
        <v>17</v>
      </c>
    </row>
    <row r="143" spans="1:8" x14ac:dyDescent="0.2">
      <c r="A143">
        <v>19096</v>
      </c>
      <c r="B143" s="5" t="s">
        <v>1941</v>
      </c>
      <c r="C143" s="5" t="s">
        <v>1845</v>
      </c>
      <c r="D143" s="5" t="s">
        <v>29</v>
      </c>
      <c r="E143" s="5"/>
      <c r="F143" s="5" t="s">
        <v>29</v>
      </c>
      <c r="G143" s="5" t="s">
        <v>21</v>
      </c>
      <c r="H143" s="5" t="s">
        <v>15</v>
      </c>
    </row>
    <row r="144" spans="1:8" x14ac:dyDescent="0.2">
      <c r="A144">
        <v>19098</v>
      </c>
      <c r="B144" s="5" t="s">
        <v>2058</v>
      </c>
      <c r="C144" s="5" t="s">
        <v>1845</v>
      </c>
      <c r="D144" s="5" t="s">
        <v>2007</v>
      </c>
      <c r="E144" s="5" t="s">
        <v>2008</v>
      </c>
      <c r="F144" s="5" t="s">
        <v>2009</v>
      </c>
      <c r="G144" s="5" t="s">
        <v>1948</v>
      </c>
      <c r="H144" s="5" t="s">
        <v>1949</v>
      </c>
    </row>
    <row r="145" spans="1:8" x14ac:dyDescent="0.2">
      <c r="A145">
        <v>19110</v>
      </c>
      <c r="B145" s="5" t="s">
        <v>1870</v>
      </c>
      <c r="C145" s="5" t="s">
        <v>1845</v>
      </c>
      <c r="D145" s="5" t="s">
        <v>1998</v>
      </c>
      <c r="E145" s="5" t="s">
        <v>1860</v>
      </c>
      <c r="F145" s="5" t="s">
        <v>32</v>
      </c>
      <c r="G145" s="5" t="s">
        <v>26</v>
      </c>
      <c r="H145" s="5" t="s">
        <v>18</v>
      </c>
    </row>
    <row r="146" spans="1:8" x14ac:dyDescent="0.2">
      <c r="A146">
        <v>19157</v>
      </c>
      <c r="B146" s="5" t="s">
        <v>1929</v>
      </c>
      <c r="C146" s="5" t="s">
        <v>1845</v>
      </c>
      <c r="D146" s="5" t="s">
        <v>1860</v>
      </c>
      <c r="E146" s="5" t="s">
        <v>1860</v>
      </c>
      <c r="F146" s="5" t="s">
        <v>32</v>
      </c>
      <c r="G146" s="5" t="s">
        <v>26</v>
      </c>
      <c r="H146" s="5" t="s">
        <v>18</v>
      </c>
    </row>
    <row r="147" spans="1:8" x14ac:dyDescent="0.2">
      <c r="A147">
        <v>19199</v>
      </c>
      <c r="B147" s="5" t="s">
        <v>1944</v>
      </c>
      <c r="C147" s="5" t="s">
        <v>1845</v>
      </c>
      <c r="D147" s="5" t="s">
        <v>1859</v>
      </c>
      <c r="E147" s="5" t="s">
        <v>1860</v>
      </c>
      <c r="F147" s="5" t="s">
        <v>32</v>
      </c>
      <c r="G147" s="5" t="s">
        <v>26</v>
      </c>
      <c r="H147" s="5" t="s">
        <v>18</v>
      </c>
    </row>
    <row r="148" spans="1:8" x14ac:dyDescent="0.2">
      <c r="A148">
        <v>19203</v>
      </c>
      <c r="B148" s="5" t="s">
        <v>1870</v>
      </c>
      <c r="C148" s="5" t="s">
        <v>1845</v>
      </c>
      <c r="D148" s="5" t="s">
        <v>1998</v>
      </c>
      <c r="E148" s="5" t="s">
        <v>1860</v>
      </c>
      <c r="F148" s="5" t="s">
        <v>32</v>
      </c>
      <c r="G148" s="5" t="s">
        <v>26</v>
      </c>
      <c r="H148" s="5" t="s">
        <v>18</v>
      </c>
    </row>
    <row r="149" spans="1:8" x14ac:dyDescent="0.2">
      <c r="A149">
        <v>19211</v>
      </c>
      <c r="B149" s="5" t="s">
        <v>1941</v>
      </c>
      <c r="C149" s="5" t="s">
        <v>1845</v>
      </c>
      <c r="D149" s="5" t="s">
        <v>29</v>
      </c>
      <c r="E149" s="5"/>
      <c r="F149" s="5" t="s">
        <v>29</v>
      </c>
      <c r="G149" s="5" t="s">
        <v>21</v>
      </c>
      <c r="H149" s="5" t="s">
        <v>15</v>
      </c>
    </row>
    <row r="150" spans="1:8" x14ac:dyDescent="0.2">
      <c r="A150">
        <v>19212</v>
      </c>
      <c r="B150" s="5" t="s">
        <v>1870</v>
      </c>
      <c r="C150" s="5" t="s">
        <v>1845</v>
      </c>
      <c r="D150" s="5" t="s">
        <v>1859</v>
      </c>
      <c r="E150" s="5" t="s">
        <v>1860</v>
      </c>
      <c r="F150" s="5" t="s">
        <v>32</v>
      </c>
      <c r="G150" s="5" t="s">
        <v>26</v>
      </c>
      <c r="H150" s="5" t="s">
        <v>18</v>
      </c>
    </row>
    <row r="151" spans="1:8" x14ac:dyDescent="0.2">
      <c r="A151">
        <v>19217</v>
      </c>
      <c r="B151" s="5" t="s">
        <v>1847</v>
      </c>
      <c r="C151" s="5" t="s">
        <v>1845</v>
      </c>
      <c r="D151" s="5" t="s">
        <v>1909</v>
      </c>
      <c r="E151" s="5" t="s">
        <v>1909</v>
      </c>
      <c r="F151" s="5" t="s">
        <v>29</v>
      </c>
      <c r="G151" s="5" t="s">
        <v>21</v>
      </c>
      <c r="H151" s="5" t="s">
        <v>15</v>
      </c>
    </row>
    <row r="152" spans="1:8" x14ac:dyDescent="0.2">
      <c r="A152">
        <v>19218</v>
      </c>
      <c r="B152" s="5" t="s">
        <v>1847</v>
      </c>
      <c r="C152" s="5" t="s">
        <v>1845</v>
      </c>
      <c r="D152" s="5" t="s">
        <v>1857</v>
      </c>
      <c r="E152" s="5"/>
      <c r="F152" s="5" t="s">
        <v>1857</v>
      </c>
      <c r="G152" s="5" t="s">
        <v>26</v>
      </c>
      <c r="H152" s="5" t="s">
        <v>18</v>
      </c>
    </row>
    <row r="153" spans="1:8" x14ac:dyDescent="0.2">
      <c r="A153">
        <v>19220</v>
      </c>
      <c r="B153" s="5" t="s">
        <v>1847</v>
      </c>
      <c r="C153" s="5" t="s">
        <v>1845</v>
      </c>
      <c r="D153" s="5" t="s">
        <v>29</v>
      </c>
      <c r="E153" s="5"/>
      <c r="F153" s="5" t="s">
        <v>29</v>
      </c>
      <c r="G153" s="5" t="s">
        <v>21</v>
      </c>
      <c r="H153" s="5" t="s">
        <v>15</v>
      </c>
    </row>
    <row r="154" spans="1:8" x14ac:dyDescent="0.2">
      <c r="A154">
        <v>19224</v>
      </c>
      <c r="B154" s="5" t="s">
        <v>1847</v>
      </c>
      <c r="C154" s="5" t="s">
        <v>1845</v>
      </c>
      <c r="D154" s="5" t="s">
        <v>21</v>
      </c>
      <c r="E154" s="5"/>
      <c r="F154" s="5"/>
      <c r="G154" s="5" t="s">
        <v>21</v>
      </c>
      <c r="H154" s="5" t="s">
        <v>15</v>
      </c>
    </row>
    <row r="155" spans="1:8" x14ac:dyDescent="0.2">
      <c r="A155">
        <v>19225</v>
      </c>
      <c r="B155" s="5" t="s">
        <v>1847</v>
      </c>
      <c r="C155" s="5" t="s">
        <v>1845</v>
      </c>
      <c r="D155" s="5" t="s">
        <v>1857</v>
      </c>
      <c r="E155" s="5"/>
      <c r="F155" s="5" t="s">
        <v>1857</v>
      </c>
      <c r="G155" s="5" t="s">
        <v>26</v>
      </c>
      <c r="H155" s="5" t="s">
        <v>18</v>
      </c>
    </row>
    <row r="156" spans="1:8" x14ac:dyDescent="0.2">
      <c r="A156">
        <v>19227</v>
      </c>
      <c r="B156" s="5" t="s">
        <v>1847</v>
      </c>
      <c r="C156" s="5" t="s">
        <v>1845</v>
      </c>
      <c r="D156" s="5" t="s">
        <v>29</v>
      </c>
      <c r="E156" s="5"/>
      <c r="F156" s="5" t="s">
        <v>29</v>
      </c>
      <c r="G156" s="5" t="s">
        <v>21</v>
      </c>
      <c r="H156" s="5" t="s">
        <v>15</v>
      </c>
    </row>
    <row r="157" spans="1:8" x14ac:dyDescent="0.2">
      <c r="A157">
        <v>19231</v>
      </c>
      <c r="B157" s="5" t="s">
        <v>1847</v>
      </c>
      <c r="C157" s="5" t="s">
        <v>1845</v>
      </c>
      <c r="D157" s="5" t="s">
        <v>1857</v>
      </c>
      <c r="E157" s="5"/>
      <c r="F157" s="5" t="s">
        <v>1857</v>
      </c>
      <c r="G157" s="5" t="s">
        <v>26</v>
      </c>
      <c r="H157" s="5" t="s">
        <v>18</v>
      </c>
    </row>
    <row r="158" spans="1:8" x14ac:dyDescent="0.2">
      <c r="A158">
        <v>19234</v>
      </c>
      <c r="B158" s="5" t="s">
        <v>1847</v>
      </c>
      <c r="C158" s="5" t="s">
        <v>1845</v>
      </c>
      <c r="D158" s="5" t="s">
        <v>29</v>
      </c>
      <c r="E158" s="5"/>
      <c r="F158" s="5" t="s">
        <v>29</v>
      </c>
      <c r="G158" s="5" t="s">
        <v>21</v>
      </c>
      <c r="H158" s="5" t="s">
        <v>15</v>
      </c>
    </row>
    <row r="159" spans="1:8" x14ac:dyDescent="0.2">
      <c r="A159">
        <v>19235</v>
      </c>
      <c r="B159" s="5" t="s">
        <v>1847</v>
      </c>
      <c r="C159" s="5" t="s">
        <v>1845</v>
      </c>
      <c r="D159" s="5" t="s">
        <v>23</v>
      </c>
      <c r="E159" s="5"/>
      <c r="F159" s="5"/>
      <c r="G159" s="5" t="s">
        <v>23</v>
      </c>
      <c r="H159" s="5" t="s">
        <v>16</v>
      </c>
    </row>
    <row r="160" spans="1:8" x14ac:dyDescent="0.2">
      <c r="A160">
        <v>19242</v>
      </c>
      <c r="B160" s="5" t="s">
        <v>1847</v>
      </c>
      <c r="C160" s="5" t="s">
        <v>1845</v>
      </c>
      <c r="D160" s="5" t="s">
        <v>21</v>
      </c>
      <c r="E160" s="5"/>
      <c r="F160" s="5"/>
      <c r="G160" s="5" t="s">
        <v>21</v>
      </c>
      <c r="H160" s="5" t="s">
        <v>15</v>
      </c>
    </row>
    <row r="161" spans="1:8" x14ac:dyDescent="0.2">
      <c r="A161">
        <v>19246</v>
      </c>
      <c r="B161" s="5" t="s">
        <v>1847</v>
      </c>
      <c r="C161" s="5" t="s">
        <v>1845</v>
      </c>
      <c r="D161" s="5" t="s">
        <v>1857</v>
      </c>
      <c r="E161" s="5"/>
      <c r="F161" s="5" t="s">
        <v>1857</v>
      </c>
      <c r="G161" s="5" t="s">
        <v>26</v>
      </c>
      <c r="H161" s="5" t="s">
        <v>18</v>
      </c>
    </row>
    <row r="162" spans="1:8" x14ac:dyDescent="0.2">
      <c r="A162">
        <v>19248</v>
      </c>
      <c r="B162" s="5" t="s">
        <v>1847</v>
      </c>
      <c r="C162" s="5" t="s">
        <v>1845</v>
      </c>
      <c r="D162" s="5" t="s">
        <v>29</v>
      </c>
      <c r="E162" s="5"/>
      <c r="F162" s="5" t="s">
        <v>29</v>
      </c>
      <c r="G162" s="5" t="s">
        <v>21</v>
      </c>
      <c r="H162" s="5" t="s">
        <v>15</v>
      </c>
    </row>
    <row r="163" spans="1:8" x14ac:dyDescent="0.2">
      <c r="A163">
        <v>19249</v>
      </c>
      <c r="B163" s="5" t="s">
        <v>1847</v>
      </c>
      <c r="C163" s="5" t="s">
        <v>1845</v>
      </c>
      <c r="D163" s="5" t="s">
        <v>29</v>
      </c>
      <c r="E163" s="5"/>
      <c r="F163" s="5" t="s">
        <v>29</v>
      </c>
      <c r="G163" s="5" t="s">
        <v>21</v>
      </c>
      <c r="H163" s="5" t="s">
        <v>15</v>
      </c>
    </row>
    <row r="164" spans="1:8" x14ac:dyDescent="0.2">
      <c r="A164">
        <v>19250</v>
      </c>
      <c r="B164" s="5" t="s">
        <v>1847</v>
      </c>
      <c r="C164" s="5" t="s">
        <v>1845</v>
      </c>
      <c r="D164" s="5" t="s">
        <v>1857</v>
      </c>
      <c r="E164" s="5"/>
      <c r="F164" s="5" t="s">
        <v>1857</v>
      </c>
      <c r="G164" s="5" t="s">
        <v>26</v>
      </c>
      <c r="H164" s="5" t="s">
        <v>18</v>
      </c>
    </row>
    <row r="165" spans="1:8" x14ac:dyDescent="0.2">
      <c r="A165">
        <v>19253</v>
      </c>
      <c r="B165" s="5" t="s">
        <v>2095</v>
      </c>
      <c r="C165" s="5" t="s">
        <v>1845</v>
      </c>
      <c r="D165" s="5" t="s">
        <v>1873</v>
      </c>
      <c r="E165" s="5"/>
      <c r="F165" s="5"/>
      <c r="G165" s="5" t="s">
        <v>1873</v>
      </c>
      <c r="H165" s="5" t="s">
        <v>17</v>
      </c>
    </row>
    <row r="166" spans="1:8" x14ac:dyDescent="0.2">
      <c r="A166">
        <v>19255</v>
      </c>
      <c r="B166" s="5" t="s">
        <v>1847</v>
      </c>
      <c r="C166" s="5" t="s">
        <v>1845</v>
      </c>
      <c r="D166" s="5" t="s">
        <v>29</v>
      </c>
      <c r="E166" s="5"/>
      <c r="F166" s="5" t="s">
        <v>29</v>
      </c>
      <c r="G166" s="5" t="s">
        <v>21</v>
      </c>
      <c r="H166" s="5" t="s">
        <v>15</v>
      </c>
    </row>
    <row r="167" spans="1:8" x14ac:dyDescent="0.2">
      <c r="A167">
        <v>19263</v>
      </c>
      <c r="B167" s="5" t="s">
        <v>1847</v>
      </c>
      <c r="C167" s="5" t="s">
        <v>1845</v>
      </c>
      <c r="D167" s="5" t="s">
        <v>1909</v>
      </c>
      <c r="E167" s="5" t="s">
        <v>1909</v>
      </c>
      <c r="F167" s="5" t="s">
        <v>29</v>
      </c>
      <c r="G167" s="5" t="s">
        <v>21</v>
      </c>
      <c r="H167" s="5" t="s">
        <v>15</v>
      </c>
    </row>
    <row r="168" spans="1:8" x14ac:dyDescent="0.2">
      <c r="A168">
        <v>19266</v>
      </c>
      <c r="B168" s="5" t="s">
        <v>1847</v>
      </c>
      <c r="C168" s="5" t="s">
        <v>1845</v>
      </c>
      <c r="D168" s="5" t="s">
        <v>1857</v>
      </c>
      <c r="E168" s="5"/>
      <c r="F168" s="5" t="s">
        <v>1857</v>
      </c>
      <c r="G168" s="5" t="s">
        <v>26</v>
      </c>
      <c r="H168" s="5" t="s">
        <v>18</v>
      </c>
    </row>
    <row r="169" spans="1:8" x14ac:dyDescent="0.2">
      <c r="A169">
        <v>19275</v>
      </c>
      <c r="B169" s="5" t="s">
        <v>1847</v>
      </c>
      <c r="C169" s="5" t="s">
        <v>1845</v>
      </c>
      <c r="D169" s="5" t="s">
        <v>29</v>
      </c>
      <c r="E169" s="5"/>
      <c r="F169" s="5" t="s">
        <v>29</v>
      </c>
      <c r="G169" s="5" t="s">
        <v>21</v>
      </c>
      <c r="H169" s="5" t="s">
        <v>15</v>
      </c>
    </row>
    <row r="170" spans="1:8" x14ac:dyDescent="0.2">
      <c r="A170">
        <v>19286</v>
      </c>
      <c r="B170" s="5" t="s">
        <v>1847</v>
      </c>
      <c r="C170" s="5" t="s">
        <v>1845</v>
      </c>
      <c r="D170" s="5" t="s">
        <v>1857</v>
      </c>
      <c r="E170" s="5"/>
      <c r="F170" s="5" t="s">
        <v>1857</v>
      </c>
      <c r="G170" s="5" t="s">
        <v>26</v>
      </c>
      <c r="H170" s="5" t="s">
        <v>18</v>
      </c>
    </row>
    <row r="171" spans="1:8" x14ac:dyDescent="0.2">
      <c r="A171">
        <v>19289</v>
      </c>
      <c r="B171" s="5" t="s">
        <v>2045</v>
      </c>
      <c r="C171" s="5" t="s">
        <v>1880</v>
      </c>
      <c r="D171" s="5" t="s">
        <v>1859</v>
      </c>
      <c r="E171" s="5" t="s">
        <v>1860</v>
      </c>
      <c r="F171" s="5" t="s">
        <v>32</v>
      </c>
      <c r="G171" s="5" t="s">
        <v>26</v>
      </c>
      <c r="H171" s="5" t="s">
        <v>18</v>
      </c>
    </row>
    <row r="172" spans="1:8" x14ac:dyDescent="0.2">
      <c r="A172">
        <v>19296</v>
      </c>
      <c r="B172" s="5" t="s">
        <v>1847</v>
      </c>
      <c r="C172" s="5" t="s">
        <v>1845</v>
      </c>
      <c r="D172" s="5" t="s">
        <v>29</v>
      </c>
      <c r="E172" s="5"/>
      <c r="F172" s="5" t="s">
        <v>29</v>
      </c>
      <c r="G172" s="5" t="s">
        <v>21</v>
      </c>
      <c r="H172" s="5" t="s">
        <v>15</v>
      </c>
    </row>
    <row r="173" spans="1:8" x14ac:dyDescent="0.2">
      <c r="A173">
        <v>19308</v>
      </c>
      <c r="B173" s="5" t="s">
        <v>1847</v>
      </c>
      <c r="C173" s="5" t="s">
        <v>1845</v>
      </c>
      <c r="D173" s="5" t="s">
        <v>29</v>
      </c>
      <c r="E173" s="5"/>
      <c r="F173" s="5" t="s">
        <v>29</v>
      </c>
      <c r="G173" s="5" t="s">
        <v>21</v>
      </c>
      <c r="H173" s="5" t="s">
        <v>15</v>
      </c>
    </row>
    <row r="174" spans="1:8" x14ac:dyDescent="0.2">
      <c r="A174">
        <v>19311</v>
      </c>
      <c r="B174" s="5" t="s">
        <v>1847</v>
      </c>
      <c r="C174" s="5" t="s">
        <v>1845</v>
      </c>
      <c r="D174" s="5" t="s">
        <v>1857</v>
      </c>
      <c r="E174" s="5"/>
      <c r="F174" s="5" t="s">
        <v>1857</v>
      </c>
      <c r="G174" s="5" t="s">
        <v>26</v>
      </c>
      <c r="H174" s="5" t="s">
        <v>18</v>
      </c>
    </row>
    <row r="175" spans="1:8" x14ac:dyDescent="0.2">
      <c r="A175">
        <v>19332</v>
      </c>
      <c r="B175" s="5" t="s">
        <v>1847</v>
      </c>
      <c r="C175" s="5" t="s">
        <v>1845</v>
      </c>
      <c r="D175" s="5" t="s">
        <v>29</v>
      </c>
      <c r="E175" s="5"/>
      <c r="F175" s="5" t="s">
        <v>29</v>
      </c>
      <c r="G175" s="5" t="s">
        <v>21</v>
      </c>
      <c r="H175" s="5" t="s">
        <v>15</v>
      </c>
    </row>
    <row r="176" spans="1:8" x14ac:dyDescent="0.2">
      <c r="A176">
        <v>19340</v>
      </c>
      <c r="B176" s="5" t="s">
        <v>1847</v>
      </c>
      <c r="C176" s="5" t="s">
        <v>1845</v>
      </c>
      <c r="D176" s="5" t="s">
        <v>23</v>
      </c>
      <c r="E176" s="5"/>
      <c r="F176" s="5"/>
      <c r="G176" s="5" t="s">
        <v>23</v>
      </c>
      <c r="H176" s="5" t="s">
        <v>16</v>
      </c>
    </row>
    <row r="177" spans="1:8" x14ac:dyDescent="0.2">
      <c r="A177">
        <v>19349</v>
      </c>
      <c r="B177" s="5" t="s">
        <v>1847</v>
      </c>
      <c r="C177" s="5" t="s">
        <v>1845</v>
      </c>
      <c r="D177" s="5" t="s">
        <v>1857</v>
      </c>
      <c r="E177" s="5"/>
      <c r="F177" s="5" t="s">
        <v>1857</v>
      </c>
      <c r="G177" s="5" t="s">
        <v>26</v>
      </c>
      <c r="H177" s="5" t="s">
        <v>18</v>
      </c>
    </row>
    <row r="178" spans="1:8" x14ac:dyDescent="0.2">
      <c r="A178">
        <v>19366</v>
      </c>
      <c r="B178" s="5" t="s">
        <v>1847</v>
      </c>
      <c r="C178" s="5" t="s">
        <v>1845</v>
      </c>
      <c r="D178" s="5" t="s">
        <v>1857</v>
      </c>
      <c r="E178" s="5"/>
      <c r="F178" s="5" t="s">
        <v>1857</v>
      </c>
      <c r="G178" s="5" t="s">
        <v>26</v>
      </c>
      <c r="H178" s="5" t="s">
        <v>18</v>
      </c>
    </row>
    <row r="179" spans="1:8" x14ac:dyDescent="0.2">
      <c r="A179">
        <v>19396</v>
      </c>
      <c r="B179" s="5" t="s">
        <v>1847</v>
      </c>
      <c r="C179" s="5" t="s">
        <v>1845</v>
      </c>
      <c r="D179" s="5" t="s">
        <v>1857</v>
      </c>
      <c r="E179" s="5"/>
      <c r="F179" s="5" t="s">
        <v>1857</v>
      </c>
      <c r="G179" s="5" t="s">
        <v>26</v>
      </c>
      <c r="H179" s="5" t="s">
        <v>18</v>
      </c>
    </row>
    <row r="180" spans="1:8" x14ac:dyDescent="0.2">
      <c r="A180">
        <v>19410</v>
      </c>
      <c r="B180" s="5" t="s">
        <v>1847</v>
      </c>
      <c r="C180" s="5" t="s">
        <v>1845</v>
      </c>
      <c r="D180" s="5" t="s">
        <v>29</v>
      </c>
      <c r="E180" s="5"/>
      <c r="F180" s="5" t="s">
        <v>29</v>
      </c>
      <c r="G180" s="5" t="s">
        <v>21</v>
      </c>
      <c r="H180" s="5" t="s">
        <v>15</v>
      </c>
    </row>
    <row r="181" spans="1:8" x14ac:dyDescent="0.2">
      <c r="A181">
        <v>19444</v>
      </c>
      <c r="B181" s="5" t="s">
        <v>1847</v>
      </c>
      <c r="C181" s="5" t="s">
        <v>1845</v>
      </c>
      <c r="D181" s="5" t="s">
        <v>1857</v>
      </c>
      <c r="E181" s="5"/>
      <c r="F181" s="5" t="s">
        <v>1857</v>
      </c>
      <c r="G181" s="5" t="s">
        <v>26</v>
      </c>
      <c r="H181" s="5" t="s">
        <v>18</v>
      </c>
    </row>
    <row r="182" spans="1:8" x14ac:dyDescent="0.2">
      <c r="A182">
        <v>19446</v>
      </c>
      <c r="B182" s="5" t="s">
        <v>1847</v>
      </c>
      <c r="C182" s="5" t="s">
        <v>1845</v>
      </c>
      <c r="D182" s="5" t="s">
        <v>1857</v>
      </c>
      <c r="E182" s="5"/>
      <c r="F182" s="5" t="s">
        <v>1857</v>
      </c>
      <c r="G182" s="5" t="s">
        <v>26</v>
      </c>
      <c r="H182" s="5" t="s">
        <v>18</v>
      </c>
    </row>
    <row r="183" spans="1:8" x14ac:dyDescent="0.2">
      <c r="A183">
        <v>19450</v>
      </c>
      <c r="B183" s="5" t="s">
        <v>1847</v>
      </c>
      <c r="C183" s="5" t="s">
        <v>1845</v>
      </c>
      <c r="D183" s="5" t="s">
        <v>29</v>
      </c>
      <c r="E183" s="5"/>
      <c r="F183" s="5" t="s">
        <v>29</v>
      </c>
      <c r="G183" s="5" t="s">
        <v>21</v>
      </c>
      <c r="H183" s="5" t="s">
        <v>15</v>
      </c>
    </row>
    <row r="184" spans="1:8" x14ac:dyDescent="0.2">
      <c r="A184">
        <v>19454</v>
      </c>
      <c r="B184" s="5" t="s">
        <v>1847</v>
      </c>
      <c r="C184" s="5" t="s">
        <v>1845</v>
      </c>
      <c r="D184" s="5" t="s">
        <v>29</v>
      </c>
      <c r="E184" s="5"/>
      <c r="F184" s="5" t="s">
        <v>29</v>
      </c>
      <c r="G184" s="5" t="s">
        <v>21</v>
      </c>
      <c r="H184" s="5" t="s">
        <v>15</v>
      </c>
    </row>
    <row r="185" spans="1:8" x14ac:dyDescent="0.2">
      <c r="A185">
        <v>19461</v>
      </c>
      <c r="B185" s="5" t="s">
        <v>1847</v>
      </c>
      <c r="C185" s="5" t="s">
        <v>1845</v>
      </c>
      <c r="D185" s="5" t="s">
        <v>29</v>
      </c>
      <c r="E185" s="5"/>
      <c r="F185" s="5" t="s">
        <v>29</v>
      </c>
      <c r="G185" s="5" t="s">
        <v>21</v>
      </c>
      <c r="H185" s="5" t="s">
        <v>15</v>
      </c>
    </row>
    <row r="186" spans="1:8" x14ac:dyDescent="0.2">
      <c r="A186">
        <v>19646</v>
      </c>
      <c r="B186" s="5" t="s">
        <v>2104</v>
      </c>
      <c r="C186" s="5" t="s">
        <v>1845</v>
      </c>
      <c r="D186" s="5" t="s">
        <v>1859</v>
      </c>
      <c r="E186" s="5" t="s">
        <v>1860</v>
      </c>
      <c r="F186" s="5" t="s">
        <v>32</v>
      </c>
      <c r="G186" s="5" t="s">
        <v>26</v>
      </c>
      <c r="H186" s="5" t="s">
        <v>18</v>
      </c>
    </row>
    <row r="187" spans="1:8" x14ac:dyDescent="0.2">
      <c r="A187">
        <v>36110</v>
      </c>
      <c r="B187" s="5" t="s">
        <v>2062</v>
      </c>
      <c r="C187" s="5" t="s">
        <v>1845</v>
      </c>
      <c r="D187" s="5" t="s">
        <v>2063</v>
      </c>
      <c r="E187" s="5" t="s">
        <v>1860</v>
      </c>
      <c r="F187" s="5" t="s">
        <v>32</v>
      </c>
      <c r="G187" s="5" t="s">
        <v>26</v>
      </c>
      <c r="H187" s="5" t="s">
        <v>18</v>
      </c>
    </row>
    <row r="188" spans="1:8" x14ac:dyDescent="0.2">
      <c r="A188">
        <v>36112</v>
      </c>
      <c r="B188" s="5" t="s">
        <v>2054</v>
      </c>
      <c r="C188" s="5" t="s">
        <v>1845</v>
      </c>
      <c r="D188" s="5" t="s">
        <v>30</v>
      </c>
      <c r="E188" s="5"/>
      <c r="F188" s="5" t="s">
        <v>30</v>
      </c>
      <c r="G188" s="5" t="s">
        <v>22</v>
      </c>
      <c r="H188" s="5" t="s">
        <v>15</v>
      </c>
    </row>
    <row r="189" spans="1:8" x14ac:dyDescent="0.2">
      <c r="A189">
        <v>36113</v>
      </c>
      <c r="B189" s="5" t="s">
        <v>2010</v>
      </c>
      <c r="C189" s="5" t="s">
        <v>1845</v>
      </c>
      <c r="D189" s="5" t="s">
        <v>23</v>
      </c>
      <c r="E189" s="5"/>
      <c r="F189" s="5"/>
      <c r="G189" s="5" t="s">
        <v>23</v>
      </c>
      <c r="H189" s="5" t="s">
        <v>16</v>
      </c>
    </row>
    <row r="190" spans="1:8" x14ac:dyDescent="0.2">
      <c r="A190">
        <v>36115</v>
      </c>
      <c r="B190" s="5" t="s">
        <v>1879</v>
      </c>
      <c r="C190" s="5" t="s">
        <v>1880</v>
      </c>
      <c r="D190" s="5" t="s">
        <v>23</v>
      </c>
      <c r="E190" s="5"/>
      <c r="F190" s="5"/>
      <c r="G190" s="5" t="s">
        <v>23</v>
      </c>
      <c r="H190" s="5" t="s">
        <v>16</v>
      </c>
    </row>
    <row r="191" spans="1:8" x14ac:dyDescent="0.2">
      <c r="A191">
        <v>36117</v>
      </c>
      <c r="B191" s="5" t="s">
        <v>2015</v>
      </c>
      <c r="C191" s="5" t="s">
        <v>1845</v>
      </c>
      <c r="D191" s="5" t="s">
        <v>1884</v>
      </c>
      <c r="E191" s="5"/>
      <c r="F191" s="5" t="s">
        <v>1884</v>
      </c>
      <c r="G191" s="5" t="s">
        <v>23</v>
      </c>
      <c r="H191" s="5" t="s">
        <v>16</v>
      </c>
    </row>
    <row r="192" spans="1:8" x14ac:dyDescent="0.2">
      <c r="A192">
        <v>36120</v>
      </c>
      <c r="B192" s="5" t="s">
        <v>1879</v>
      </c>
      <c r="C192" s="5" t="s">
        <v>1880</v>
      </c>
      <c r="D192" s="5" t="s">
        <v>23</v>
      </c>
      <c r="E192" s="5"/>
      <c r="F192" s="5"/>
      <c r="G192" s="5" t="s">
        <v>23</v>
      </c>
      <c r="H192" s="5" t="s">
        <v>16</v>
      </c>
    </row>
    <row r="193" spans="1:8" x14ac:dyDescent="0.2">
      <c r="A193">
        <v>36123</v>
      </c>
      <c r="B193" s="5" t="s">
        <v>1879</v>
      </c>
      <c r="C193" s="5" t="s">
        <v>1880</v>
      </c>
      <c r="D193" s="5" t="s">
        <v>23</v>
      </c>
      <c r="E193" s="5"/>
      <c r="F193" s="5"/>
      <c r="G193" s="5" t="s">
        <v>23</v>
      </c>
      <c r="H193" s="5" t="s">
        <v>16</v>
      </c>
    </row>
    <row r="194" spans="1:8" x14ac:dyDescent="0.2">
      <c r="A194">
        <v>36256</v>
      </c>
      <c r="B194" s="5" t="s">
        <v>1972</v>
      </c>
      <c r="C194" s="5" t="s">
        <v>1845</v>
      </c>
      <c r="D194" s="5" t="s">
        <v>23</v>
      </c>
      <c r="E194" s="5"/>
      <c r="F194" s="5"/>
      <c r="G194" s="5" t="s">
        <v>23</v>
      </c>
      <c r="H194" s="5" t="s">
        <v>16</v>
      </c>
    </row>
    <row r="195" spans="1:8" x14ac:dyDescent="0.2">
      <c r="A195">
        <v>39922</v>
      </c>
      <c r="B195" s="5" t="s">
        <v>1961</v>
      </c>
      <c r="C195" s="5" t="s">
        <v>1880</v>
      </c>
      <c r="D195" s="5" t="s">
        <v>1962</v>
      </c>
      <c r="E195" s="5" t="s">
        <v>1962</v>
      </c>
      <c r="F195" s="5" t="s">
        <v>1897</v>
      </c>
      <c r="G195" s="5" t="s">
        <v>24</v>
      </c>
      <c r="H195" s="5" t="s">
        <v>1890</v>
      </c>
    </row>
    <row r="196" spans="1:8" x14ac:dyDescent="0.2">
      <c r="A196">
        <v>39932</v>
      </c>
      <c r="B196" s="5" t="s">
        <v>2038</v>
      </c>
      <c r="C196" s="5" t="s">
        <v>1845</v>
      </c>
      <c r="D196" s="5" t="s">
        <v>1911</v>
      </c>
      <c r="E196" s="5"/>
      <c r="F196" s="5" t="s">
        <v>1911</v>
      </c>
      <c r="G196" s="5" t="s">
        <v>23</v>
      </c>
      <c r="H196" s="5" t="s">
        <v>16</v>
      </c>
    </row>
    <row r="197" spans="1:8" x14ac:dyDescent="0.2">
      <c r="A197">
        <v>39933</v>
      </c>
      <c r="B197" s="5" t="s">
        <v>2088</v>
      </c>
      <c r="C197" s="5" t="s">
        <v>1845</v>
      </c>
      <c r="D197" s="5" t="s">
        <v>1860</v>
      </c>
      <c r="E197" s="5" t="s">
        <v>1860</v>
      </c>
      <c r="F197" s="5" t="s">
        <v>32</v>
      </c>
      <c r="G197" s="5" t="s">
        <v>26</v>
      </c>
      <c r="H197" s="5" t="s">
        <v>18</v>
      </c>
    </row>
    <row r="198" spans="1:8" x14ac:dyDescent="0.2">
      <c r="A198">
        <v>39968</v>
      </c>
      <c r="B198" s="5" t="s">
        <v>2050</v>
      </c>
      <c r="C198" s="5" t="s">
        <v>1845</v>
      </c>
      <c r="D198" s="5" t="s">
        <v>1933</v>
      </c>
      <c r="E198" s="5" t="s">
        <v>1860</v>
      </c>
      <c r="F198" s="5" t="s">
        <v>32</v>
      </c>
      <c r="G198" s="5" t="s">
        <v>26</v>
      </c>
      <c r="H198" s="5" t="s">
        <v>18</v>
      </c>
    </row>
    <row r="199" spans="1:8" x14ac:dyDescent="0.2">
      <c r="A199">
        <v>39979</v>
      </c>
      <c r="B199" s="5" t="s">
        <v>2051</v>
      </c>
      <c r="C199" s="5" t="s">
        <v>1845</v>
      </c>
      <c r="D199" s="5" t="s">
        <v>2052</v>
      </c>
      <c r="E199" s="5"/>
      <c r="F199" s="5"/>
      <c r="G199" s="5" t="s">
        <v>2052</v>
      </c>
      <c r="H199" s="5" t="s">
        <v>16</v>
      </c>
    </row>
    <row r="200" spans="1:8" x14ac:dyDescent="0.2">
      <c r="A200">
        <v>47470</v>
      </c>
      <c r="B200" s="5" t="s">
        <v>1882</v>
      </c>
      <c r="C200" s="5" t="s">
        <v>1845</v>
      </c>
      <c r="D200" s="5" t="s">
        <v>1883</v>
      </c>
      <c r="E200" s="5" t="s">
        <v>1883</v>
      </c>
      <c r="F200" s="5" t="s">
        <v>1884</v>
      </c>
      <c r="G200" s="5" t="s">
        <v>23</v>
      </c>
      <c r="H200" s="5" t="s">
        <v>16</v>
      </c>
    </row>
    <row r="201" spans="1:8" x14ac:dyDescent="0.2">
      <c r="A201">
        <v>54725</v>
      </c>
      <c r="B201" s="5" t="s">
        <v>2036</v>
      </c>
      <c r="C201" s="5" t="s">
        <v>1880</v>
      </c>
      <c r="D201" s="5" t="s">
        <v>2037</v>
      </c>
      <c r="E201" s="5"/>
      <c r="F201" s="5"/>
      <c r="G201" s="5" t="s">
        <v>2037</v>
      </c>
      <c r="H201" s="5" t="s">
        <v>17</v>
      </c>
    </row>
    <row r="202" spans="1:8" x14ac:dyDescent="0.2">
      <c r="A202">
        <v>59917</v>
      </c>
      <c r="B202" s="5" t="s">
        <v>2040</v>
      </c>
      <c r="C202" s="5" t="s">
        <v>1845</v>
      </c>
      <c r="D202" s="5" t="s">
        <v>1989</v>
      </c>
      <c r="E202" s="5"/>
      <c r="F202" s="5"/>
      <c r="G202" s="5" t="s">
        <v>1989</v>
      </c>
      <c r="H202" s="5" t="s">
        <v>17</v>
      </c>
    </row>
    <row r="203" spans="1:8" x14ac:dyDescent="0.2">
      <c r="A203">
        <v>59955</v>
      </c>
      <c r="B203" s="5" t="s">
        <v>1918</v>
      </c>
      <c r="C203" s="5" t="s">
        <v>1845</v>
      </c>
      <c r="D203" s="5" t="s">
        <v>40</v>
      </c>
      <c r="E203" s="5" t="s">
        <v>1850</v>
      </c>
      <c r="F203" s="5" t="s">
        <v>32</v>
      </c>
      <c r="G203" s="5" t="s">
        <v>26</v>
      </c>
      <c r="H203" s="5" t="s">
        <v>18</v>
      </c>
    </row>
    <row r="204" spans="1:8" x14ac:dyDescent="0.2">
      <c r="A204">
        <v>59965</v>
      </c>
      <c r="B204" s="5" t="s">
        <v>1918</v>
      </c>
      <c r="C204" s="5" t="s">
        <v>1845</v>
      </c>
      <c r="D204" s="5" t="s">
        <v>40</v>
      </c>
      <c r="E204" s="5" t="s">
        <v>1850</v>
      </c>
      <c r="F204" s="5" t="s">
        <v>32</v>
      </c>
      <c r="G204" s="5" t="s">
        <v>26</v>
      </c>
      <c r="H204" s="5" t="s">
        <v>18</v>
      </c>
    </row>
    <row r="205" spans="1:8" x14ac:dyDescent="0.2">
      <c r="A205">
        <v>59974</v>
      </c>
      <c r="B205" s="5" t="s">
        <v>2075</v>
      </c>
      <c r="C205" s="5" t="s">
        <v>1845</v>
      </c>
      <c r="D205" s="5" t="s">
        <v>2061</v>
      </c>
      <c r="E205" s="5" t="s">
        <v>1860</v>
      </c>
      <c r="F205" s="5" t="s">
        <v>32</v>
      </c>
      <c r="G205" s="5" t="s">
        <v>26</v>
      </c>
      <c r="H205" s="5" t="s">
        <v>18</v>
      </c>
    </row>
    <row r="206" spans="1:8" x14ac:dyDescent="0.2">
      <c r="A206">
        <v>59995</v>
      </c>
      <c r="B206" s="5" t="s">
        <v>1938</v>
      </c>
      <c r="C206" s="5" t="s">
        <v>1845</v>
      </c>
      <c r="D206" s="5" t="s">
        <v>1939</v>
      </c>
      <c r="E206" s="5" t="s">
        <v>1860</v>
      </c>
      <c r="F206" s="5" t="s">
        <v>32</v>
      </c>
      <c r="G206" s="5" t="s">
        <v>26</v>
      </c>
      <c r="H206" s="5" t="s">
        <v>18</v>
      </c>
    </row>
    <row r="207" spans="1:8" x14ac:dyDescent="0.2">
      <c r="A207">
        <v>63266</v>
      </c>
      <c r="B207" s="5" t="s">
        <v>2032</v>
      </c>
      <c r="C207" s="5" t="s">
        <v>1880</v>
      </c>
      <c r="D207" s="5" t="s">
        <v>2002</v>
      </c>
      <c r="E207" s="5" t="s">
        <v>1860</v>
      </c>
      <c r="F207" s="5" t="s">
        <v>32</v>
      </c>
      <c r="G207" s="5" t="s">
        <v>26</v>
      </c>
      <c r="H207" s="5" t="s">
        <v>18</v>
      </c>
    </row>
    <row r="208" spans="1:8" x14ac:dyDescent="0.2">
      <c r="A208">
        <v>70680</v>
      </c>
      <c r="B208" s="5" t="s">
        <v>2031</v>
      </c>
      <c r="C208" s="5" t="s">
        <v>1845</v>
      </c>
      <c r="D208" s="5" t="s">
        <v>1933</v>
      </c>
      <c r="E208" s="5" t="s">
        <v>1860</v>
      </c>
      <c r="F208" s="5" t="s">
        <v>32</v>
      </c>
      <c r="G208" s="5" t="s">
        <v>26</v>
      </c>
      <c r="H208" s="5" t="s">
        <v>18</v>
      </c>
    </row>
    <row r="209" spans="1:8" x14ac:dyDescent="0.2">
      <c r="A209">
        <v>70770</v>
      </c>
      <c r="B209" s="5" t="s">
        <v>1966</v>
      </c>
      <c r="C209" s="5" t="s">
        <v>1845</v>
      </c>
      <c r="D209" s="5" t="s">
        <v>40</v>
      </c>
      <c r="E209" s="5" t="s">
        <v>1850</v>
      </c>
      <c r="F209" s="5" t="s">
        <v>32</v>
      </c>
      <c r="G209" s="5" t="s">
        <v>26</v>
      </c>
      <c r="H209" s="5" t="s">
        <v>18</v>
      </c>
    </row>
    <row r="210" spans="1:8" x14ac:dyDescent="0.2">
      <c r="A210">
        <v>74161</v>
      </c>
      <c r="B210" s="5" t="s">
        <v>2001</v>
      </c>
      <c r="C210" s="5" t="s">
        <v>1845</v>
      </c>
      <c r="D210" s="5" t="s">
        <v>2002</v>
      </c>
      <c r="E210" s="5" t="s">
        <v>1860</v>
      </c>
      <c r="F210" s="5" t="s">
        <v>32</v>
      </c>
      <c r="G210" s="5" t="s">
        <v>26</v>
      </c>
      <c r="H210" s="5" t="s">
        <v>18</v>
      </c>
    </row>
    <row r="211" spans="1:8" x14ac:dyDescent="0.2">
      <c r="A211">
        <v>79907</v>
      </c>
      <c r="B211" s="5" t="s">
        <v>2081</v>
      </c>
      <c r="C211" s="5" t="s">
        <v>1845</v>
      </c>
      <c r="D211" s="5" t="s">
        <v>1902</v>
      </c>
      <c r="E211" s="5"/>
      <c r="F211" s="5" t="s">
        <v>1902</v>
      </c>
      <c r="G211" s="5" t="s">
        <v>1903</v>
      </c>
      <c r="H211" s="5" t="s">
        <v>1878</v>
      </c>
    </row>
    <row r="212" spans="1:8" x14ac:dyDescent="0.2">
      <c r="A212">
        <v>80161</v>
      </c>
      <c r="B212" s="5" t="s">
        <v>2059</v>
      </c>
      <c r="C212" s="5" t="s">
        <v>1845</v>
      </c>
      <c r="D212" s="5" t="s">
        <v>40</v>
      </c>
      <c r="E212" s="5" t="s">
        <v>1850</v>
      </c>
      <c r="F212" s="5" t="s">
        <v>32</v>
      </c>
      <c r="G212" s="5" t="s">
        <v>26</v>
      </c>
      <c r="H212" s="5" t="s">
        <v>18</v>
      </c>
    </row>
    <row r="213" spans="1:8" x14ac:dyDescent="0.2">
      <c r="A213">
        <v>80319</v>
      </c>
      <c r="B213" s="5" t="s">
        <v>2060</v>
      </c>
      <c r="C213" s="5" t="s">
        <v>1845</v>
      </c>
      <c r="D213" s="5" t="s">
        <v>2061</v>
      </c>
      <c r="E213" s="5" t="s">
        <v>1860</v>
      </c>
      <c r="F213" s="5" t="s">
        <v>32</v>
      </c>
      <c r="G213" s="5" t="s">
        <v>26</v>
      </c>
      <c r="H213" s="5" t="s">
        <v>18</v>
      </c>
    </row>
    <row r="214" spans="1:8" x14ac:dyDescent="0.2">
      <c r="A214">
        <v>80475</v>
      </c>
      <c r="B214" s="5" t="s">
        <v>1988</v>
      </c>
      <c r="C214" s="5" t="s">
        <v>1895</v>
      </c>
      <c r="D214" s="5" t="s">
        <v>1989</v>
      </c>
      <c r="E214" s="5"/>
      <c r="F214" s="5"/>
      <c r="G214" s="5" t="s">
        <v>1989</v>
      </c>
      <c r="H214" s="5" t="s">
        <v>17</v>
      </c>
    </row>
    <row r="215" spans="1:8" x14ac:dyDescent="0.2">
      <c r="A215">
        <v>80608</v>
      </c>
      <c r="B215" s="5" t="s">
        <v>2022</v>
      </c>
      <c r="C215" s="5" t="s">
        <v>1845</v>
      </c>
      <c r="D215" s="5" t="s">
        <v>40</v>
      </c>
      <c r="E215" s="5" t="s">
        <v>1850</v>
      </c>
      <c r="F215" s="5" t="s">
        <v>32</v>
      </c>
      <c r="G215" s="5" t="s">
        <v>26</v>
      </c>
      <c r="H215" s="5" t="s">
        <v>18</v>
      </c>
    </row>
    <row r="216" spans="1:8" x14ac:dyDescent="0.2">
      <c r="A216">
        <v>82093</v>
      </c>
      <c r="B216" s="5" t="s">
        <v>2041</v>
      </c>
      <c r="C216" s="5" t="s">
        <v>1880</v>
      </c>
      <c r="D216" s="5" t="s">
        <v>2007</v>
      </c>
      <c r="E216" s="5" t="s">
        <v>2008</v>
      </c>
      <c r="F216" s="5" t="s">
        <v>2009</v>
      </c>
      <c r="G216" s="5" t="s">
        <v>1948</v>
      </c>
      <c r="H216" s="5" t="s">
        <v>1949</v>
      </c>
    </row>
    <row r="217" spans="1:8" x14ac:dyDescent="0.2">
      <c r="A217">
        <v>82828</v>
      </c>
      <c r="B217" s="5" t="s">
        <v>2079</v>
      </c>
      <c r="C217" s="5" t="s">
        <v>1845</v>
      </c>
      <c r="D217" s="5" t="s">
        <v>1986</v>
      </c>
      <c r="E217" s="5"/>
      <c r="F217" s="5"/>
      <c r="G217" s="5" t="s">
        <v>1986</v>
      </c>
      <c r="H217" s="5" t="s">
        <v>18</v>
      </c>
    </row>
    <row r="218" spans="1:8" x14ac:dyDescent="0.2">
      <c r="A218">
        <v>83227</v>
      </c>
      <c r="B218" s="5" t="s">
        <v>2053</v>
      </c>
      <c r="C218" s="5" t="s">
        <v>1845</v>
      </c>
      <c r="D218" s="5" t="s">
        <v>40</v>
      </c>
      <c r="E218" s="5" t="s">
        <v>1850</v>
      </c>
      <c r="F218" s="5" t="s">
        <v>32</v>
      </c>
      <c r="G218" s="5" t="s">
        <v>26</v>
      </c>
      <c r="H218" s="5" t="s">
        <v>18</v>
      </c>
    </row>
    <row r="219" spans="1:8" x14ac:dyDescent="0.2">
      <c r="A219">
        <v>83228</v>
      </c>
      <c r="B219" s="5" t="s">
        <v>2006</v>
      </c>
      <c r="C219" s="5" t="s">
        <v>1845</v>
      </c>
      <c r="D219" s="5" t="s">
        <v>2007</v>
      </c>
      <c r="E219" s="5" t="s">
        <v>2008</v>
      </c>
      <c r="F219" s="5" t="s">
        <v>2009</v>
      </c>
      <c r="G219" s="5" t="s">
        <v>1948</v>
      </c>
      <c r="H219" s="5" t="s">
        <v>1949</v>
      </c>
    </row>
    <row r="220" spans="1:8" x14ac:dyDescent="0.2">
      <c r="A220">
        <v>84864</v>
      </c>
      <c r="B220" s="5" t="s">
        <v>2030</v>
      </c>
      <c r="C220" s="5" t="s">
        <v>1845</v>
      </c>
      <c r="D220" s="5" t="s">
        <v>40</v>
      </c>
      <c r="E220" s="5" t="s">
        <v>1850</v>
      </c>
      <c r="F220" s="5" t="s">
        <v>32</v>
      </c>
      <c r="G220" s="5" t="s">
        <v>26</v>
      </c>
      <c r="H220" s="5" t="s">
        <v>18</v>
      </c>
    </row>
    <row r="221" spans="1:8" x14ac:dyDescent="0.2">
      <c r="A221">
        <v>85099</v>
      </c>
      <c r="B221" s="5" t="s">
        <v>2049</v>
      </c>
      <c r="C221" s="5" t="s">
        <v>1845</v>
      </c>
      <c r="D221" s="5" t="s">
        <v>40</v>
      </c>
      <c r="E221" s="5" t="s">
        <v>1850</v>
      </c>
      <c r="F221" s="5" t="s">
        <v>32</v>
      </c>
      <c r="G221" s="5" t="s">
        <v>26</v>
      </c>
      <c r="H221" s="5" t="s">
        <v>18</v>
      </c>
    </row>
    <row r="222" spans="1:8" x14ac:dyDescent="0.2">
      <c r="A222">
        <v>85100</v>
      </c>
      <c r="B222" s="5" t="s">
        <v>2056</v>
      </c>
      <c r="C222" s="5" t="s">
        <v>1895</v>
      </c>
      <c r="D222" s="5" t="s">
        <v>2057</v>
      </c>
      <c r="E222" s="5"/>
      <c r="F222" s="5" t="s">
        <v>2057</v>
      </c>
      <c r="G222" s="5" t="s">
        <v>1989</v>
      </c>
      <c r="H222" s="5" t="s">
        <v>17</v>
      </c>
    </row>
    <row r="223" spans="1:8" x14ac:dyDescent="0.2">
      <c r="A223">
        <v>85101</v>
      </c>
      <c r="B223" s="5" t="s">
        <v>1923</v>
      </c>
      <c r="C223" s="5" t="s">
        <v>1880</v>
      </c>
      <c r="D223" s="5" t="s">
        <v>40</v>
      </c>
      <c r="E223" s="5" t="s">
        <v>1850</v>
      </c>
      <c r="F223" s="5" t="s">
        <v>32</v>
      </c>
      <c r="G223" s="5" t="s">
        <v>26</v>
      </c>
      <c r="H223" s="5" t="s">
        <v>18</v>
      </c>
    </row>
    <row r="224" spans="1:8" x14ac:dyDescent="0.2">
      <c r="A224">
        <v>85123</v>
      </c>
      <c r="B224" s="5" t="s">
        <v>1945</v>
      </c>
      <c r="C224" s="5" t="s">
        <v>1845</v>
      </c>
      <c r="D224" s="5" t="s">
        <v>40</v>
      </c>
      <c r="E224" s="5" t="s">
        <v>1850</v>
      </c>
      <c r="F224" s="5" t="s">
        <v>32</v>
      </c>
      <c r="G224" s="5" t="s">
        <v>26</v>
      </c>
      <c r="H224" s="5" t="s">
        <v>18</v>
      </c>
    </row>
    <row r="225" spans="1:8" x14ac:dyDescent="0.2">
      <c r="A225">
        <v>85845</v>
      </c>
      <c r="B225" s="5" t="s">
        <v>1958</v>
      </c>
      <c r="C225" s="5" t="s">
        <v>1845</v>
      </c>
      <c r="D225" s="5" t="s">
        <v>1959</v>
      </c>
      <c r="E225" s="5" t="s">
        <v>1959</v>
      </c>
      <c r="F225" s="5" t="s">
        <v>1960</v>
      </c>
      <c r="G225" s="5" t="s">
        <v>21</v>
      </c>
      <c r="H225" s="5" t="s">
        <v>15</v>
      </c>
    </row>
    <row r="226" spans="1:8" x14ac:dyDescent="0.2">
      <c r="A226">
        <v>85884</v>
      </c>
      <c r="B226" s="5" t="s">
        <v>1958</v>
      </c>
      <c r="C226" s="5" t="s">
        <v>1845</v>
      </c>
      <c r="D226" s="5" t="s">
        <v>1959</v>
      </c>
      <c r="E226" s="5" t="s">
        <v>1959</v>
      </c>
      <c r="F226" s="5" t="s">
        <v>1960</v>
      </c>
      <c r="G226" s="5" t="s">
        <v>21</v>
      </c>
      <c r="H226" s="5" t="s">
        <v>15</v>
      </c>
    </row>
    <row r="227" spans="1:8" x14ac:dyDescent="0.2">
      <c r="A227">
        <v>86130</v>
      </c>
      <c r="B227" s="5" t="s">
        <v>2017</v>
      </c>
      <c r="C227" s="5" t="s">
        <v>1845</v>
      </c>
      <c r="D227" s="5" t="s">
        <v>40</v>
      </c>
      <c r="E227" s="5" t="s">
        <v>1850</v>
      </c>
      <c r="F227" s="5" t="s">
        <v>32</v>
      </c>
      <c r="G227" s="5" t="s">
        <v>26</v>
      </c>
      <c r="H227" s="5" t="s">
        <v>18</v>
      </c>
    </row>
    <row r="228" spans="1:8" x14ac:dyDescent="0.2">
      <c r="A228">
        <v>86243</v>
      </c>
      <c r="B228" s="5" t="s">
        <v>1849</v>
      </c>
      <c r="C228" s="5" t="s">
        <v>1845</v>
      </c>
      <c r="D228" s="5" t="s">
        <v>40</v>
      </c>
      <c r="E228" s="5" t="s">
        <v>1850</v>
      </c>
      <c r="F228" s="5" t="s">
        <v>32</v>
      </c>
      <c r="G228" s="5" t="s">
        <v>26</v>
      </c>
      <c r="H228" s="5" t="s">
        <v>18</v>
      </c>
    </row>
    <row r="229" spans="1:8" x14ac:dyDescent="0.2">
      <c r="A229">
        <v>86903</v>
      </c>
      <c r="B229" s="5" t="s">
        <v>2025</v>
      </c>
      <c r="C229" s="5" t="s">
        <v>1845</v>
      </c>
      <c r="D229" s="5" t="s">
        <v>1915</v>
      </c>
      <c r="E229" s="5" t="s">
        <v>1915</v>
      </c>
      <c r="F229" s="5" t="s">
        <v>1856</v>
      </c>
      <c r="G229" s="5" t="s">
        <v>26</v>
      </c>
      <c r="H229" s="5" t="s">
        <v>18</v>
      </c>
    </row>
    <row r="230" spans="1:8" x14ac:dyDescent="0.2">
      <c r="A230">
        <v>87577</v>
      </c>
      <c r="B230" s="5" t="s">
        <v>2078</v>
      </c>
      <c r="C230" s="5" t="s">
        <v>1845</v>
      </c>
      <c r="D230" s="5" t="s">
        <v>15</v>
      </c>
      <c r="E230" s="5"/>
      <c r="F230" s="5"/>
      <c r="G230" s="5"/>
      <c r="H230" s="5" t="s">
        <v>15</v>
      </c>
    </row>
    <row r="231" spans="1:8" x14ac:dyDescent="0.2">
      <c r="A231">
        <v>87626</v>
      </c>
      <c r="B231" s="5" t="s">
        <v>1848</v>
      </c>
      <c r="C231" s="5" t="s">
        <v>1845</v>
      </c>
      <c r="D231" s="5" t="s">
        <v>39</v>
      </c>
      <c r="E231" s="5"/>
      <c r="F231" s="5" t="s">
        <v>39</v>
      </c>
      <c r="G231" s="5" t="s">
        <v>22</v>
      </c>
      <c r="H231" s="5" t="s">
        <v>15</v>
      </c>
    </row>
    <row r="232" spans="1:8" x14ac:dyDescent="0.2">
      <c r="A232">
        <v>87631</v>
      </c>
      <c r="B232" s="5" t="s">
        <v>2089</v>
      </c>
      <c r="C232" s="5" t="s">
        <v>1845</v>
      </c>
      <c r="D232" s="5" t="s">
        <v>1860</v>
      </c>
      <c r="E232" s="5" t="s">
        <v>1860</v>
      </c>
      <c r="F232" s="5" t="s">
        <v>32</v>
      </c>
      <c r="G232" s="5" t="s">
        <v>26</v>
      </c>
      <c r="H232" s="5" t="s">
        <v>18</v>
      </c>
    </row>
    <row r="233" spans="1:8" x14ac:dyDescent="0.2">
      <c r="A233">
        <v>87644</v>
      </c>
      <c r="B233" s="5" t="s">
        <v>1848</v>
      </c>
      <c r="C233" s="5" t="s">
        <v>1845</v>
      </c>
      <c r="D233" s="5" t="s">
        <v>39</v>
      </c>
      <c r="E233" s="5"/>
      <c r="F233" s="5" t="s">
        <v>39</v>
      </c>
      <c r="G233" s="5" t="s">
        <v>22</v>
      </c>
      <c r="H233" s="5" t="s">
        <v>15</v>
      </c>
    </row>
    <row r="234" spans="1:8" x14ac:dyDescent="0.2">
      <c r="A234">
        <v>87649</v>
      </c>
      <c r="B234" s="5" t="s">
        <v>2012</v>
      </c>
      <c r="C234" s="5" t="s">
        <v>1845</v>
      </c>
      <c r="D234" s="5" t="s">
        <v>21</v>
      </c>
      <c r="E234" s="5"/>
      <c r="F234" s="5"/>
      <c r="G234" s="5" t="s">
        <v>21</v>
      </c>
      <c r="H234" s="5" t="s">
        <v>15</v>
      </c>
    </row>
    <row r="235" spans="1:8" x14ac:dyDescent="0.2">
      <c r="A235">
        <v>87846</v>
      </c>
      <c r="B235" s="5" t="s">
        <v>2093</v>
      </c>
      <c r="C235" s="5" t="s">
        <v>1845</v>
      </c>
      <c r="D235" s="5" t="s">
        <v>1850</v>
      </c>
      <c r="E235" s="5" t="s">
        <v>1850</v>
      </c>
      <c r="F235" s="5" t="s">
        <v>32</v>
      </c>
      <c r="G235" s="5" t="s">
        <v>26</v>
      </c>
      <c r="H235" s="5" t="s">
        <v>18</v>
      </c>
    </row>
    <row r="236" spans="1:8" x14ac:dyDescent="0.2">
      <c r="A236">
        <v>87862</v>
      </c>
      <c r="B236" s="5" t="s">
        <v>2020</v>
      </c>
      <c r="C236" s="5" t="s">
        <v>1845</v>
      </c>
      <c r="D236" s="5" t="s">
        <v>1860</v>
      </c>
      <c r="E236" s="5" t="s">
        <v>1860</v>
      </c>
      <c r="F236" s="5" t="s">
        <v>32</v>
      </c>
      <c r="G236" s="5" t="s">
        <v>26</v>
      </c>
      <c r="H236" s="5" t="s">
        <v>18</v>
      </c>
    </row>
    <row r="237" spans="1:8" x14ac:dyDescent="0.2">
      <c r="A237">
        <v>88043</v>
      </c>
      <c r="B237" s="5" t="s">
        <v>1871</v>
      </c>
      <c r="C237" s="5" t="s">
        <v>1845</v>
      </c>
      <c r="D237" s="5" t="s">
        <v>1872</v>
      </c>
      <c r="E237" s="5"/>
      <c r="F237" s="5" t="s">
        <v>1872</v>
      </c>
      <c r="G237" s="5" t="s">
        <v>1873</v>
      </c>
      <c r="H237" s="5" t="s">
        <v>17</v>
      </c>
    </row>
    <row r="238" spans="1:8" x14ac:dyDescent="0.2">
      <c r="A238">
        <v>89372</v>
      </c>
      <c r="B238" s="5" t="s">
        <v>1973</v>
      </c>
      <c r="C238" s="5" t="s">
        <v>1845</v>
      </c>
      <c r="D238" s="5" t="s">
        <v>1939</v>
      </c>
      <c r="E238" s="5" t="s">
        <v>1860</v>
      </c>
      <c r="F238" s="5" t="s">
        <v>32</v>
      </c>
      <c r="G238" s="5" t="s">
        <v>26</v>
      </c>
      <c r="H238" s="5" t="s">
        <v>18</v>
      </c>
    </row>
    <row r="239" spans="1:8" x14ac:dyDescent="0.2">
      <c r="A239">
        <v>94397</v>
      </c>
      <c r="B239" s="5" t="s">
        <v>2076</v>
      </c>
      <c r="C239" s="5" t="s">
        <v>2077</v>
      </c>
      <c r="D239" s="5" t="s">
        <v>1876</v>
      </c>
      <c r="E239" s="5"/>
      <c r="F239" s="5" t="s">
        <v>1876</v>
      </c>
      <c r="G239" s="5" t="s">
        <v>1877</v>
      </c>
      <c r="H239" s="5" t="s">
        <v>1878</v>
      </c>
    </row>
    <row r="240" spans="1:8" x14ac:dyDescent="0.2">
      <c r="A240">
        <v>95126</v>
      </c>
      <c r="B240" s="5" t="s">
        <v>2068</v>
      </c>
      <c r="C240" s="5" t="s">
        <v>1845</v>
      </c>
      <c r="D240" s="5" t="s">
        <v>2069</v>
      </c>
      <c r="E240" s="5" t="s">
        <v>1860</v>
      </c>
      <c r="F240" s="5" t="s">
        <v>32</v>
      </c>
      <c r="G240" s="5" t="s">
        <v>26</v>
      </c>
      <c r="H240" s="5" t="s">
        <v>18</v>
      </c>
    </row>
    <row r="241" spans="1:8" x14ac:dyDescent="0.2">
      <c r="A241">
        <v>95131</v>
      </c>
      <c r="B241" s="5" t="s">
        <v>1899</v>
      </c>
      <c r="C241" s="5" t="s">
        <v>1845</v>
      </c>
      <c r="D241" s="5" t="s">
        <v>1900</v>
      </c>
      <c r="E241" s="5"/>
      <c r="F241" s="5" t="s">
        <v>1900</v>
      </c>
      <c r="G241" s="5" t="s">
        <v>21</v>
      </c>
      <c r="H241" s="5" t="s">
        <v>15</v>
      </c>
    </row>
    <row r="242" spans="1:8" x14ac:dyDescent="0.2">
      <c r="A242">
        <v>95139</v>
      </c>
      <c r="B242" s="5" t="s">
        <v>2033</v>
      </c>
      <c r="C242" s="5" t="s">
        <v>1845</v>
      </c>
      <c r="D242" s="5" t="s">
        <v>16</v>
      </c>
      <c r="E242" s="5"/>
      <c r="F242" s="5"/>
      <c r="G242" s="5"/>
      <c r="H242" s="5" t="s">
        <v>16</v>
      </c>
    </row>
    <row r="243" spans="1:8" x14ac:dyDescent="0.2">
      <c r="A243">
        <v>95156</v>
      </c>
      <c r="B243" s="5" t="s">
        <v>1942</v>
      </c>
      <c r="C243" s="5" t="s">
        <v>1845</v>
      </c>
      <c r="D243" s="5" t="s">
        <v>16</v>
      </c>
      <c r="E243" s="5"/>
      <c r="F243" s="5"/>
      <c r="G243" s="5"/>
      <c r="H243" s="5" t="s">
        <v>16</v>
      </c>
    </row>
    <row r="244" spans="1:8" x14ac:dyDescent="0.2">
      <c r="A244">
        <v>95247</v>
      </c>
      <c r="B244" s="5" t="s">
        <v>2043</v>
      </c>
      <c r="C244" s="5" t="s">
        <v>1845</v>
      </c>
      <c r="D244" s="5" t="s">
        <v>1939</v>
      </c>
      <c r="E244" s="5" t="s">
        <v>1860</v>
      </c>
      <c r="F244" s="5" t="s">
        <v>32</v>
      </c>
      <c r="G244" s="5" t="s">
        <v>26</v>
      </c>
      <c r="H244" s="5" t="s">
        <v>18</v>
      </c>
    </row>
    <row r="245" spans="1:8" x14ac:dyDescent="0.2">
      <c r="A245">
        <v>95303</v>
      </c>
      <c r="B245" s="5" t="s">
        <v>2028</v>
      </c>
      <c r="C245" s="5" t="s">
        <v>1845</v>
      </c>
      <c r="D245" s="5" t="s">
        <v>1959</v>
      </c>
      <c r="E245" s="5" t="s">
        <v>1959</v>
      </c>
      <c r="F245" s="5" t="s">
        <v>1960</v>
      </c>
      <c r="G245" s="5" t="s">
        <v>21</v>
      </c>
      <c r="H245" s="5" t="s">
        <v>15</v>
      </c>
    </row>
    <row r="246" spans="1:8" x14ac:dyDescent="0.2">
      <c r="A246">
        <v>96898</v>
      </c>
      <c r="B246" s="5" t="s">
        <v>2055</v>
      </c>
      <c r="C246" s="5" t="s">
        <v>1880</v>
      </c>
      <c r="D246" s="5" t="s">
        <v>2002</v>
      </c>
      <c r="E246" s="5" t="s">
        <v>1860</v>
      </c>
      <c r="F246" s="5" t="s">
        <v>32</v>
      </c>
      <c r="G246" s="5" t="s">
        <v>26</v>
      </c>
      <c r="H246" s="5" t="s">
        <v>18</v>
      </c>
    </row>
    <row r="247" spans="1:8" x14ac:dyDescent="0.2">
      <c r="A247">
        <v>96979</v>
      </c>
      <c r="B247" s="5" t="s">
        <v>1981</v>
      </c>
      <c r="C247" s="5" t="s">
        <v>1845</v>
      </c>
      <c r="D247" s="5" t="s">
        <v>40</v>
      </c>
      <c r="E247" s="5" t="s">
        <v>1850</v>
      </c>
      <c r="F247" s="5" t="s">
        <v>32</v>
      </c>
      <c r="G247" s="5" t="s">
        <v>26</v>
      </c>
      <c r="H247" s="5" t="s">
        <v>18</v>
      </c>
    </row>
    <row r="248" spans="1:8" x14ac:dyDescent="0.2">
      <c r="A248">
        <v>97428</v>
      </c>
      <c r="B248" s="5" t="s">
        <v>2070</v>
      </c>
      <c r="C248" s="5" t="s">
        <v>1845</v>
      </c>
      <c r="D248" s="5" t="s">
        <v>1902</v>
      </c>
      <c r="E248" s="5"/>
      <c r="F248" s="5" t="s">
        <v>1902</v>
      </c>
      <c r="G248" s="5" t="s">
        <v>1903</v>
      </c>
      <c r="H248" s="5" t="s">
        <v>1878</v>
      </c>
    </row>
    <row r="249" spans="1:8" x14ac:dyDescent="0.2">
      <c r="A249">
        <v>97507</v>
      </c>
      <c r="B249" s="5" t="s">
        <v>1863</v>
      </c>
      <c r="C249" s="5" t="s">
        <v>1845</v>
      </c>
      <c r="D249" s="5" t="s">
        <v>1864</v>
      </c>
      <c r="E249" s="5" t="s">
        <v>1864</v>
      </c>
      <c r="F249" s="5" t="s">
        <v>1865</v>
      </c>
      <c r="G249" s="5" t="s">
        <v>1866</v>
      </c>
      <c r="H249" s="5" t="s">
        <v>15</v>
      </c>
    </row>
    <row r="250" spans="1:8" x14ac:dyDescent="0.2">
      <c r="A250">
        <v>99060</v>
      </c>
      <c r="B250" s="5" t="s">
        <v>1980</v>
      </c>
      <c r="C250" s="5" t="s">
        <v>1845</v>
      </c>
      <c r="D250" s="5" t="s">
        <v>23</v>
      </c>
      <c r="E250" s="5"/>
      <c r="F250" s="5"/>
      <c r="G250" s="5" t="s">
        <v>23</v>
      </c>
      <c r="H250" s="5" t="s">
        <v>16</v>
      </c>
    </row>
    <row r="251" spans="1:8" x14ac:dyDescent="0.2">
      <c r="A251">
        <v>99579</v>
      </c>
      <c r="B251" s="5" t="s">
        <v>1975</v>
      </c>
      <c r="C251" s="5" t="s">
        <v>1845</v>
      </c>
      <c r="D251" s="5" t="s">
        <v>1976</v>
      </c>
      <c r="E251" s="5" t="s">
        <v>1976</v>
      </c>
      <c r="F251" s="5" t="s">
        <v>1865</v>
      </c>
      <c r="G251" s="5" t="s">
        <v>1866</v>
      </c>
      <c r="H251" s="5" t="s">
        <v>15</v>
      </c>
    </row>
    <row r="252" spans="1:8" x14ac:dyDescent="0.2">
      <c r="A252">
        <v>99891</v>
      </c>
      <c r="B252" s="5" t="s">
        <v>2090</v>
      </c>
      <c r="C252" s="5" t="s">
        <v>1845</v>
      </c>
      <c r="D252" s="5" t="s">
        <v>2072</v>
      </c>
      <c r="E252" s="5"/>
      <c r="F252" s="5" t="s">
        <v>2072</v>
      </c>
      <c r="G252" s="5" t="s">
        <v>2073</v>
      </c>
      <c r="H252" s="5" t="s">
        <v>2074</v>
      </c>
    </row>
    <row r="253" spans="1:8" x14ac:dyDescent="0.2">
      <c r="A253">
        <v>100024</v>
      </c>
      <c r="B253" s="5" t="s">
        <v>1858</v>
      </c>
      <c r="C253" s="5" t="s">
        <v>1845</v>
      </c>
      <c r="D253" s="5" t="s">
        <v>1859</v>
      </c>
      <c r="E253" s="5" t="s">
        <v>1860</v>
      </c>
      <c r="F253" s="5" t="s">
        <v>32</v>
      </c>
      <c r="G253" s="5" t="s">
        <v>26</v>
      </c>
      <c r="H253" s="5" t="s">
        <v>18</v>
      </c>
    </row>
    <row r="254" spans="1:8" x14ac:dyDescent="0.2">
      <c r="A254">
        <v>100364</v>
      </c>
      <c r="B254" s="5" t="s">
        <v>1979</v>
      </c>
      <c r="C254" s="5" t="s">
        <v>1895</v>
      </c>
      <c r="D254" s="5" t="s">
        <v>1900</v>
      </c>
      <c r="E254" s="5"/>
      <c r="F254" s="5" t="s">
        <v>1900</v>
      </c>
      <c r="G254" s="5" t="s">
        <v>21</v>
      </c>
      <c r="H254" s="5" t="s">
        <v>15</v>
      </c>
    </row>
    <row r="255" spans="1:8" x14ac:dyDescent="0.2">
      <c r="A255">
        <v>102690</v>
      </c>
      <c r="B255" s="5" t="s">
        <v>1940</v>
      </c>
      <c r="C255" s="5" t="s">
        <v>1845</v>
      </c>
      <c r="D255" s="5" t="s">
        <v>22</v>
      </c>
      <c r="E255" s="5"/>
      <c r="F255" s="5"/>
      <c r="G255" s="5" t="s">
        <v>22</v>
      </c>
      <c r="H255" s="5" t="s">
        <v>15</v>
      </c>
    </row>
    <row r="256" spans="1:8" x14ac:dyDescent="0.2">
      <c r="A256">
        <v>103381</v>
      </c>
      <c r="B256" s="5" t="s">
        <v>1913</v>
      </c>
      <c r="C256" s="5" t="s">
        <v>1845</v>
      </c>
      <c r="D256" s="5" t="s">
        <v>1914</v>
      </c>
      <c r="E256" s="5" t="s">
        <v>1915</v>
      </c>
      <c r="F256" s="5" t="s">
        <v>1856</v>
      </c>
      <c r="G256" s="5" t="s">
        <v>26</v>
      </c>
      <c r="H256" s="5" t="s">
        <v>18</v>
      </c>
    </row>
    <row r="257" spans="1:8" x14ac:dyDescent="0.2">
      <c r="A257">
        <v>103382</v>
      </c>
      <c r="B257" s="5" t="s">
        <v>2034</v>
      </c>
      <c r="C257" s="5" t="s">
        <v>1845</v>
      </c>
      <c r="D257" s="5" t="s">
        <v>1866</v>
      </c>
      <c r="E257" s="5"/>
      <c r="F257" s="5"/>
      <c r="G257" s="5" t="s">
        <v>1866</v>
      </c>
      <c r="H257" s="5" t="s">
        <v>15</v>
      </c>
    </row>
    <row r="258" spans="1:8" x14ac:dyDescent="0.2">
      <c r="A258">
        <v>103466</v>
      </c>
      <c r="B258" s="5" t="s">
        <v>2101</v>
      </c>
      <c r="C258" s="5" t="s">
        <v>1845</v>
      </c>
      <c r="D258" s="5" t="s">
        <v>2102</v>
      </c>
      <c r="E258" s="5" t="s">
        <v>2102</v>
      </c>
      <c r="F258" s="5" t="s">
        <v>2103</v>
      </c>
      <c r="G258" s="5" t="s">
        <v>1866</v>
      </c>
      <c r="H258" s="5" t="s">
        <v>15</v>
      </c>
    </row>
    <row r="259" spans="1:8" x14ac:dyDescent="0.2">
      <c r="A259">
        <v>104424</v>
      </c>
      <c r="B259" s="5" t="s">
        <v>1901</v>
      </c>
      <c r="C259" s="5" t="s">
        <v>1845</v>
      </c>
      <c r="D259" s="5" t="s">
        <v>1902</v>
      </c>
      <c r="E259" s="5"/>
      <c r="F259" s="5" t="s">
        <v>1902</v>
      </c>
      <c r="G259" s="5" t="s">
        <v>1903</v>
      </c>
      <c r="H259" s="5" t="s">
        <v>1878</v>
      </c>
    </row>
    <row r="260" spans="1:8" x14ac:dyDescent="0.2">
      <c r="A260">
        <v>104429</v>
      </c>
      <c r="B260" s="5" t="s">
        <v>1926</v>
      </c>
      <c r="C260" s="5" t="s">
        <v>1845</v>
      </c>
      <c r="D260" s="5" t="s">
        <v>2035</v>
      </c>
      <c r="E260" s="5" t="s">
        <v>1864</v>
      </c>
      <c r="F260" s="5" t="s">
        <v>1865</v>
      </c>
      <c r="G260" s="5" t="s">
        <v>1866</v>
      </c>
      <c r="H260" s="5" t="s">
        <v>15</v>
      </c>
    </row>
    <row r="261" spans="1:8" x14ac:dyDescent="0.2">
      <c r="A261">
        <v>104434</v>
      </c>
      <c r="B261" s="5" t="s">
        <v>1926</v>
      </c>
      <c r="C261" s="5" t="s">
        <v>1845</v>
      </c>
      <c r="D261" s="5" t="s">
        <v>1927</v>
      </c>
      <c r="E261" s="5" t="s">
        <v>1927</v>
      </c>
      <c r="F261" s="5" t="s">
        <v>29</v>
      </c>
      <c r="G261" s="5" t="s">
        <v>21</v>
      </c>
      <c r="H261" s="5" t="s">
        <v>15</v>
      </c>
    </row>
    <row r="262" spans="1:8" x14ac:dyDescent="0.2">
      <c r="A262">
        <v>104841</v>
      </c>
      <c r="B262" s="5" t="s">
        <v>1928</v>
      </c>
      <c r="C262" s="5" t="s">
        <v>1880</v>
      </c>
      <c r="D262" s="5" t="s">
        <v>15</v>
      </c>
      <c r="E262" s="5"/>
      <c r="F262" s="5"/>
      <c r="G262" s="5"/>
      <c r="H262" s="5" t="s">
        <v>15</v>
      </c>
    </row>
    <row r="263" spans="1:8" x14ac:dyDescent="0.2">
      <c r="A263">
        <v>110770</v>
      </c>
      <c r="B263" s="5" t="s">
        <v>1851</v>
      </c>
      <c r="C263" s="5" t="s">
        <v>1845</v>
      </c>
      <c r="D263" s="5" t="s">
        <v>16</v>
      </c>
      <c r="E263" s="5"/>
      <c r="F263" s="5"/>
      <c r="G263" s="5"/>
      <c r="H263" s="5" t="s">
        <v>16</v>
      </c>
    </row>
    <row r="264" spans="1:8" x14ac:dyDescent="0.2">
      <c r="A264">
        <v>110774</v>
      </c>
      <c r="B264" s="5" t="s">
        <v>2092</v>
      </c>
      <c r="C264" s="5" t="s">
        <v>1845</v>
      </c>
      <c r="D264" s="5" t="s">
        <v>39</v>
      </c>
      <c r="E264" s="5"/>
      <c r="F264" s="5" t="s">
        <v>39</v>
      </c>
      <c r="G264" s="5" t="s">
        <v>22</v>
      </c>
      <c r="H264" s="5" t="s">
        <v>15</v>
      </c>
    </row>
    <row r="265" spans="1:8" x14ac:dyDescent="0.2">
      <c r="A265">
        <v>111370</v>
      </c>
      <c r="B265" s="5" t="s">
        <v>2024</v>
      </c>
      <c r="C265" s="5" t="s">
        <v>1845</v>
      </c>
      <c r="D265" s="5" t="s">
        <v>29</v>
      </c>
      <c r="E265" s="5"/>
      <c r="F265" s="5" t="s">
        <v>29</v>
      </c>
      <c r="G265" s="5" t="s">
        <v>21</v>
      </c>
      <c r="H265" s="5" t="s">
        <v>15</v>
      </c>
    </row>
    <row r="266" spans="1:8" x14ac:dyDescent="0.2">
      <c r="A266">
        <v>111522</v>
      </c>
      <c r="B266" s="5" t="s">
        <v>2023</v>
      </c>
      <c r="C266" s="5" t="s">
        <v>1845</v>
      </c>
      <c r="D266" s="5" t="s">
        <v>39</v>
      </c>
      <c r="E266" s="5"/>
      <c r="F266" s="5" t="s">
        <v>39</v>
      </c>
      <c r="G266" s="5" t="s">
        <v>22</v>
      </c>
      <c r="H266" s="5" t="s">
        <v>15</v>
      </c>
    </row>
    <row r="267" spans="1:8" x14ac:dyDescent="0.2">
      <c r="A267">
        <v>113179</v>
      </c>
      <c r="B267" s="5" t="s">
        <v>1924</v>
      </c>
      <c r="C267" s="5" t="s">
        <v>1845</v>
      </c>
      <c r="D267" s="5" t="s">
        <v>1925</v>
      </c>
      <c r="E267" s="5"/>
      <c r="F267" s="5" t="s">
        <v>1925</v>
      </c>
      <c r="G267" s="5" t="s">
        <v>21</v>
      </c>
      <c r="H267" s="5" t="s">
        <v>15</v>
      </c>
    </row>
    <row r="268" spans="1:8" x14ac:dyDescent="0.2">
      <c r="A268">
        <v>113191</v>
      </c>
      <c r="B268" s="5" t="s">
        <v>1977</v>
      </c>
      <c r="C268" s="5" t="s">
        <v>1845</v>
      </c>
      <c r="D268" s="5" t="s">
        <v>1850</v>
      </c>
      <c r="E268" s="5" t="s">
        <v>1850</v>
      </c>
      <c r="F268" s="5" t="s">
        <v>32</v>
      </c>
      <c r="G268" s="5" t="s">
        <v>26</v>
      </c>
      <c r="H268" s="5" t="s">
        <v>18</v>
      </c>
    </row>
    <row r="269" spans="1:8" x14ac:dyDescent="0.2">
      <c r="A269">
        <v>116055</v>
      </c>
      <c r="B269" s="5" t="s">
        <v>2044</v>
      </c>
      <c r="C269" s="5" t="s">
        <v>1845</v>
      </c>
      <c r="D269" s="5" t="s">
        <v>1864</v>
      </c>
      <c r="E269" s="5" t="s">
        <v>1864</v>
      </c>
      <c r="F269" s="5" t="s">
        <v>1865</v>
      </c>
      <c r="G269" s="5" t="s">
        <v>1866</v>
      </c>
      <c r="H269" s="5" t="s">
        <v>15</v>
      </c>
    </row>
    <row r="270" spans="1:8" x14ac:dyDescent="0.2">
      <c r="A270">
        <v>116266</v>
      </c>
      <c r="B270" s="5" t="s">
        <v>2013</v>
      </c>
      <c r="C270" s="5" t="s">
        <v>1845</v>
      </c>
      <c r="D270" s="5" t="s">
        <v>16</v>
      </c>
      <c r="E270" s="5"/>
      <c r="F270" s="5"/>
      <c r="G270" s="5"/>
      <c r="H270" s="5" t="s">
        <v>16</v>
      </c>
    </row>
    <row r="271" spans="1:8" x14ac:dyDescent="0.2">
      <c r="A271">
        <v>116278</v>
      </c>
      <c r="B271" s="5" t="s">
        <v>2096</v>
      </c>
      <c r="C271" s="5" t="s">
        <v>1845</v>
      </c>
      <c r="D271" s="5" t="s">
        <v>2097</v>
      </c>
      <c r="E271" s="5" t="s">
        <v>2097</v>
      </c>
      <c r="F271" s="5" t="s">
        <v>2098</v>
      </c>
      <c r="G271" s="5" t="s">
        <v>2099</v>
      </c>
      <c r="H271" s="5" t="s">
        <v>17</v>
      </c>
    </row>
    <row r="272" spans="1:8" x14ac:dyDescent="0.2">
      <c r="A272">
        <v>116736</v>
      </c>
      <c r="B272" s="5" t="s">
        <v>1990</v>
      </c>
      <c r="C272" s="5" t="s">
        <v>1845</v>
      </c>
      <c r="D272" s="5" t="s">
        <v>1866</v>
      </c>
      <c r="E272" s="5"/>
      <c r="F272" s="5"/>
      <c r="G272" s="5" t="s">
        <v>1866</v>
      </c>
      <c r="H272" s="5" t="s">
        <v>15</v>
      </c>
    </row>
    <row r="273" spans="1:8" x14ac:dyDescent="0.2">
      <c r="A273">
        <v>120734</v>
      </c>
      <c r="B273" s="5" t="s">
        <v>1922</v>
      </c>
      <c r="C273" s="5" t="s">
        <v>1845</v>
      </c>
      <c r="D273" s="5" t="s">
        <v>40</v>
      </c>
      <c r="E273" s="5" t="s">
        <v>1850</v>
      </c>
      <c r="F273" s="5" t="s">
        <v>32</v>
      </c>
      <c r="G273" s="5" t="s">
        <v>26</v>
      </c>
      <c r="H273" s="5" t="s">
        <v>18</v>
      </c>
    </row>
    <row r="274" spans="1:8" x14ac:dyDescent="0.2">
      <c r="A274">
        <v>134697</v>
      </c>
      <c r="B274" s="5" t="s">
        <v>2080</v>
      </c>
      <c r="C274" s="5" t="s">
        <v>1845</v>
      </c>
      <c r="D274" s="5" t="s">
        <v>40</v>
      </c>
      <c r="E274" s="5" t="s">
        <v>1850</v>
      </c>
      <c r="F274" s="5" t="s">
        <v>32</v>
      </c>
      <c r="G274" s="5" t="s">
        <v>26</v>
      </c>
      <c r="H274" s="5" t="s">
        <v>18</v>
      </c>
    </row>
    <row r="275" spans="1:8" x14ac:dyDescent="0.2">
      <c r="A275">
        <v>134717</v>
      </c>
      <c r="B275" s="5" t="s">
        <v>2082</v>
      </c>
      <c r="C275" s="5" t="s">
        <v>1845</v>
      </c>
      <c r="D275" s="5" t="s">
        <v>1850</v>
      </c>
      <c r="E275" s="5" t="s">
        <v>1850</v>
      </c>
      <c r="F275" s="5" t="s">
        <v>32</v>
      </c>
      <c r="G275" s="5" t="s">
        <v>26</v>
      </c>
      <c r="H275" s="5" t="s">
        <v>18</v>
      </c>
    </row>
    <row r="276" spans="1:8" x14ac:dyDescent="0.2">
      <c r="A276">
        <v>134719</v>
      </c>
      <c r="B276" s="5" t="s">
        <v>1982</v>
      </c>
      <c r="C276" s="5" t="s">
        <v>1845</v>
      </c>
      <c r="D276" s="5" t="s">
        <v>40</v>
      </c>
      <c r="E276" s="5" t="s">
        <v>1850</v>
      </c>
      <c r="F276" s="5" t="s">
        <v>32</v>
      </c>
      <c r="G276" s="5" t="s">
        <v>26</v>
      </c>
      <c r="H276" s="5" t="s">
        <v>18</v>
      </c>
    </row>
    <row r="277" spans="1:8" x14ac:dyDescent="0.2">
      <c r="A277">
        <v>137877</v>
      </c>
      <c r="B277" s="5" t="s">
        <v>1919</v>
      </c>
      <c r="C277" s="5" t="s">
        <v>1845</v>
      </c>
      <c r="D277" s="5" t="s">
        <v>1866</v>
      </c>
      <c r="E277" s="5"/>
      <c r="F277" s="5"/>
      <c r="G277" s="5" t="s">
        <v>1866</v>
      </c>
      <c r="H277" s="5" t="s">
        <v>15</v>
      </c>
    </row>
    <row r="278" spans="1:8" x14ac:dyDescent="0.2">
      <c r="A278">
        <v>137878</v>
      </c>
      <c r="B278" s="5" t="s">
        <v>2046</v>
      </c>
      <c r="C278" s="5" t="s">
        <v>1845</v>
      </c>
      <c r="D278" s="5" t="s">
        <v>2047</v>
      </c>
      <c r="E278" s="5" t="s">
        <v>1860</v>
      </c>
      <c r="F278" s="5" t="s">
        <v>32</v>
      </c>
      <c r="G278" s="5" t="s">
        <v>26</v>
      </c>
      <c r="H278" s="5" t="s">
        <v>18</v>
      </c>
    </row>
    <row r="279" spans="1:8" x14ac:dyDescent="0.2">
      <c r="A279">
        <v>140013</v>
      </c>
      <c r="B279" s="5" t="s">
        <v>2064</v>
      </c>
      <c r="C279" s="5" t="s">
        <v>1845</v>
      </c>
      <c r="D279" s="5" t="s">
        <v>1850</v>
      </c>
      <c r="E279" s="5" t="s">
        <v>1850</v>
      </c>
      <c r="F279" s="5" t="s">
        <v>32</v>
      </c>
      <c r="G279" s="5" t="s">
        <v>26</v>
      </c>
      <c r="H279" s="5" t="s">
        <v>18</v>
      </c>
    </row>
    <row r="280" spans="1:8" x14ac:dyDescent="0.2">
      <c r="A280">
        <v>142105</v>
      </c>
      <c r="B280" s="5" t="s">
        <v>1999</v>
      </c>
      <c r="C280" s="5" t="s">
        <v>1845</v>
      </c>
      <c r="D280" s="5" t="s">
        <v>1864</v>
      </c>
      <c r="E280" s="5" t="s">
        <v>1864</v>
      </c>
      <c r="F280" s="5" t="s">
        <v>1865</v>
      </c>
      <c r="G280" s="5" t="s">
        <v>1866</v>
      </c>
      <c r="H280" s="5" t="s">
        <v>15</v>
      </c>
    </row>
    <row r="281" spans="1:8" x14ac:dyDescent="0.2">
      <c r="A281">
        <v>142195</v>
      </c>
      <c r="B281" s="5" t="s">
        <v>1991</v>
      </c>
      <c r="C281" s="5" t="s">
        <v>1845</v>
      </c>
      <c r="D281" s="5" t="s">
        <v>1992</v>
      </c>
      <c r="E281" s="5" t="s">
        <v>1992</v>
      </c>
      <c r="F281" s="5" t="s">
        <v>1993</v>
      </c>
      <c r="G281" s="5" t="s">
        <v>1866</v>
      </c>
      <c r="H281" s="5" t="s">
        <v>15</v>
      </c>
    </row>
    <row r="282" spans="1:8" x14ac:dyDescent="0.2">
      <c r="A282">
        <v>144735</v>
      </c>
      <c r="B282" s="5" t="s">
        <v>1892</v>
      </c>
      <c r="C282" s="5" t="s">
        <v>1845</v>
      </c>
      <c r="D282" s="5" t="s">
        <v>1893</v>
      </c>
      <c r="E282" s="5"/>
      <c r="F282" s="5" t="s">
        <v>1893</v>
      </c>
      <c r="G282" s="5" t="s">
        <v>1866</v>
      </c>
      <c r="H282" s="5" t="s">
        <v>15</v>
      </c>
    </row>
    <row r="283" spans="1:8" x14ac:dyDescent="0.2">
      <c r="A283">
        <v>146668</v>
      </c>
      <c r="B283" s="5" t="s">
        <v>1934</v>
      </c>
      <c r="C283" s="5" t="s">
        <v>1845</v>
      </c>
      <c r="D283" s="5" t="s">
        <v>1935</v>
      </c>
      <c r="E283" s="5" t="s">
        <v>1850</v>
      </c>
      <c r="F283" s="5" t="s">
        <v>32</v>
      </c>
      <c r="G283" s="5" t="s">
        <v>26</v>
      </c>
      <c r="H283" s="5" t="s">
        <v>18</v>
      </c>
    </row>
  </sheetData>
  <sortState xmlns:xlrd2="http://schemas.microsoft.com/office/spreadsheetml/2017/richdata2" ref="A2:H283">
    <sortCondition ref="A2:A283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9A5FFE-35E7-8641-8650-3426B34A11A2}">
  <dimension ref="A1:V49"/>
  <sheetViews>
    <sheetView workbookViewId="0">
      <selection activeCell="D47" sqref="D47"/>
    </sheetView>
  </sheetViews>
  <sheetFormatPr baseColWidth="10" defaultRowHeight="16" x14ac:dyDescent="0.2"/>
  <cols>
    <col min="1" max="1" width="11.33203125" customWidth="1"/>
    <col min="3" max="3" width="12.83203125" customWidth="1"/>
    <col min="4" max="4" width="94.6640625" bestFit="1" customWidth="1"/>
    <col min="5" max="5" width="15.83203125" customWidth="1"/>
    <col min="6" max="6" width="35" customWidth="1"/>
    <col min="7" max="7" width="28.83203125" customWidth="1"/>
    <col min="8" max="8" width="28.6640625" customWidth="1"/>
    <col min="9" max="9" width="31.6640625" customWidth="1"/>
    <col min="10" max="10" width="23.5" customWidth="1"/>
    <col min="11" max="11" width="13.1640625" customWidth="1"/>
    <col min="12" max="12" width="21.33203125" customWidth="1"/>
    <col min="13" max="13" width="18.5" customWidth="1"/>
    <col min="14" max="14" width="18.33203125" customWidth="1"/>
    <col min="15" max="15" width="20.33203125" customWidth="1"/>
    <col min="16" max="16" width="29.83203125" customWidth="1"/>
    <col min="17" max="17" width="20.1640625" customWidth="1"/>
    <col min="19" max="19" width="34.6640625" customWidth="1"/>
    <col min="20" max="20" width="23.33203125" customWidth="1"/>
    <col min="21" max="21" width="36.83203125" customWidth="1"/>
    <col min="22" max="22" width="49.5" customWidth="1"/>
  </cols>
  <sheetData>
    <row r="1" spans="1:22" x14ac:dyDescent="0.2">
      <c r="A1" s="30" t="s">
        <v>2122</v>
      </c>
      <c r="B1" s="31" t="s">
        <v>2123</v>
      </c>
      <c r="C1" s="32" t="s">
        <v>2124</v>
      </c>
      <c r="D1" s="31" t="s">
        <v>2115</v>
      </c>
      <c r="E1" s="31" t="s">
        <v>2116</v>
      </c>
      <c r="F1" s="31" t="s">
        <v>2117</v>
      </c>
      <c r="G1" s="31" t="s">
        <v>2118</v>
      </c>
      <c r="H1" s="31" t="s">
        <v>2119</v>
      </c>
      <c r="I1" s="31" t="s">
        <v>2120</v>
      </c>
      <c r="J1" s="31" t="s">
        <v>2121</v>
      </c>
      <c r="K1" s="31" t="s">
        <v>2125</v>
      </c>
      <c r="L1" s="31" t="s">
        <v>2126</v>
      </c>
      <c r="M1" s="31" t="s">
        <v>2127</v>
      </c>
      <c r="N1" s="31" t="s">
        <v>2128</v>
      </c>
      <c r="O1" s="31" t="s">
        <v>2129</v>
      </c>
      <c r="P1" s="31" t="s">
        <v>2130</v>
      </c>
      <c r="Q1" s="31" t="s">
        <v>2131</v>
      </c>
      <c r="R1" s="31" t="s">
        <v>2132</v>
      </c>
      <c r="S1" s="31" t="s">
        <v>2133</v>
      </c>
      <c r="T1" s="31" t="s">
        <v>2134</v>
      </c>
      <c r="U1" s="31" t="s">
        <v>2135</v>
      </c>
      <c r="V1" s="33" t="s">
        <v>2136</v>
      </c>
    </row>
    <row r="2" spans="1:22" x14ac:dyDescent="0.2">
      <c r="A2" s="22">
        <v>110.07325</v>
      </c>
      <c r="B2" s="23">
        <v>3.3010000000000002</v>
      </c>
      <c r="C2" s="23">
        <f t="shared" ref="C2:C49" si="0">B2*60</f>
        <v>198.06</v>
      </c>
      <c r="D2" s="23" t="s">
        <v>2138</v>
      </c>
      <c r="E2" s="23" t="s">
        <v>2178</v>
      </c>
      <c r="F2" s="23" t="s">
        <v>2139</v>
      </c>
      <c r="G2" s="23" t="s">
        <v>2139</v>
      </c>
      <c r="H2" s="23" t="s">
        <v>2140</v>
      </c>
      <c r="I2" s="23" t="s">
        <v>2141</v>
      </c>
      <c r="J2" s="23">
        <v>0.81</v>
      </c>
      <c r="K2" s="23">
        <v>88397857.069679901</v>
      </c>
      <c r="L2" s="23">
        <v>6</v>
      </c>
      <c r="M2" s="23">
        <v>1</v>
      </c>
      <c r="N2" s="23">
        <v>0</v>
      </c>
      <c r="O2" s="23">
        <v>73.7</v>
      </c>
      <c r="P2" s="23">
        <v>53.1</v>
      </c>
      <c r="Q2" s="23" t="s">
        <v>2137</v>
      </c>
      <c r="R2" s="23" t="s">
        <v>2142</v>
      </c>
      <c r="S2" s="23" t="s">
        <v>2137</v>
      </c>
      <c r="T2" s="23" t="s">
        <v>2137</v>
      </c>
      <c r="U2" s="23" t="s">
        <v>2137</v>
      </c>
      <c r="V2" s="24">
        <v>88397857.069679901</v>
      </c>
    </row>
    <row r="3" spans="1:22" x14ac:dyDescent="0.2">
      <c r="A3" s="22">
        <v>216.09996000000001</v>
      </c>
      <c r="B3" s="23">
        <v>3.395</v>
      </c>
      <c r="C3" s="23">
        <f t="shared" si="0"/>
        <v>203.7</v>
      </c>
      <c r="D3" s="23" t="s">
        <v>2143</v>
      </c>
      <c r="E3" s="23" t="s">
        <v>2179</v>
      </c>
      <c r="F3" s="23" t="s">
        <v>2139</v>
      </c>
      <c r="G3" s="23" t="s">
        <v>2139</v>
      </c>
      <c r="H3" s="23" t="s">
        <v>2140</v>
      </c>
      <c r="I3" s="23" t="s">
        <v>2140</v>
      </c>
      <c r="J3" s="23">
        <v>0.87</v>
      </c>
      <c r="K3" s="23">
        <v>31637268.090397399</v>
      </c>
      <c r="L3" s="23">
        <v>0</v>
      </c>
      <c r="M3" s="23">
        <v>1</v>
      </c>
      <c r="N3" s="23">
        <v>0</v>
      </c>
      <c r="O3" s="23">
        <v>62.7</v>
      </c>
      <c r="P3" s="23">
        <v>65.8</v>
      </c>
      <c r="Q3" s="23" t="s">
        <v>2137</v>
      </c>
      <c r="R3" s="23" t="s">
        <v>2142</v>
      </c>
      <c r="S3" s="23" t="s">
        <v>2137</v>
      </c>
      <c r="T3" s="23" t="s">
        <v>2137</v>
      </c>
      <c r="U3" s="23" t="s">
        <v>2137</v>
      </c>
      <c r="V3" s="24">
        <v>31637268.090397399</v>
      </c>
    </row>
    <row r="4" spans="1:22" x14ac:dyDescent="0.2">
      <c r="A4" s="22">
        <v>214.06316000000001</v>
      </c>
      <c r="B4" s="23">
        <v>3.5350000000000001</v>
      </c>
      <c r="C4" s="23">
        <f t="shared" si="0"/>
        <v>212.10000000000002</v>
      </c>
      <c r="D4" s="23" t="s">
        <v>2144</v>
      </c>
      <c r="E4" s="23" t="s">
        <v>2180</v>
      </c>
      <c r="F4" s="23" t="s">
        <v>2141</v>
      </c>
      <c r="G4" s="23" t="s">
        <v>2139</v>
      </c>
      <c r="H4" s="23" t="s">
        <v>2140</v>
      </c>
      <c r="I4" s="23" t="s">
        <v>2141</v>
      </c>
      <c r="J4" s="23">
        <v>0.77</v>
      </c>
      <c r="K4" s="23">
        <v>6604078.6916139601</v>
      </c>
      <c r="L4" s="23">
        <v>14</v>
      </c>
      <c r="M4" s="23">
        <v>2</v>
      </c>
      <c r="N4" s="23">
        <v>0</v>
      </c>
      <c r="O4" s="23">
        <v>80.2</v>
      </c>
      <c r="P4" s="23">
        <v>9</v>
      </c>
      <c r="Q4" s="23" t="s">
        <v>2137</v>
      </c>
      <c r="R4" s="23" t="s">
        <v>2142</v>
      </c>
      <c r="S4" s="23" t="s">
        <v>2137</v>
      </c>
      <c r="T4" s="23" t="s">
        <v>2137</v>
      </c>
      <c r="U4" s="23" t="s">
        <v>2137</v>
      </c>
      <c r="V4" s="24">
        <v>6604078.6916139601</v>
      </c>
    </row>
    <row r="5" spans="1:22" x14ac:dyDescent="0.2">
      <c r="A5" s="22">
        <v>202.21606</v>
      </c>
      <c r="B5" s="23">
        <v>4.9580000000000002</v>
      </c>
      <c r="C5" s="23">
        <f t="shared" si="0"/>
        <v>297.48</v>
      </c>
      <c r="D5" s="23" t="s">
        <v>2145</v>
      </c>
      <c r="E5" s="23" t="s">
        <v>2181</v>
      </c>
      <c r="F5" s="23" t="s">
        <v>2139</v>
      </c>
      <c r="G5" s="23" t="s">
        <v>2139</v>
      </c>
      <c r="H5" s="23" t="s">
        <v>2139</v>
      </c>
      <c r="I5" s="23" t="s">
        <v>2139</v>
      </c>
      <c r="J5" s="23">
        <v>1.55</v>
      </c>
      <c r="K5" s="23">
        <v>208751504.47675201</v>
      </c>
      <c r="L5" s="23">
        <v>2</v>
      </c>
      <c r="M5" s="23">
        <v>1</v>
      </c>
      <c r="N5" s="23">
        <v>1</v>
      </c>
      <c r="O5" s="23">
        <v>89.3</v>
      </c>
      <c r="P5" s="23">
        <v>74.5</v>
      </c>
      <c r="Q5" s="23">
        <v>95.5</v>
      </c>
      <c r="R5" s="23" t="s">
        <v>2142</v>
      </c>
      <c r="S5" s="23" t="s">
        <v>2137</v>
      </c>
      <c r="T5" s="23" t="s">
        <v>2137</v>
      </c>
      <c r="U5" s="23">
        <v>208751504.47675201</v>
      </c>
      <c r="V5" s="24" t="s">
        <v>2137</v>
      </c>
    </row>
    <row r="6" spans="1:22" x14ac:dyDescent="0.2">
      <c r="A6" s="22">
        <v>307.25072</v>
      </c>
      <c r="B6" s="23">
        <v>11.254</v>
      </c>
      <c r="C6" s="23">
        <f t="shared" si="0"/>
        <v>675.24</v>
      </c>
      <c r="D6" s="23" t="s">
        <v>2146</v>
      </c>
      <c r="E6" s="23" t="s">
        <v>2182</v>
      </c>
      <c r="F6" s="23" t="s">
        <v>2139</v>
      </c>
      <c r="G6" s="23" t="s">
        <v>2139</v>
      </c>
      <c r="H6" s="23" t="s">
        <v>2140</v>
      </c>
      <c r="I6" s="23" t="s">
        <v>2139</v>
      </c>
      <c r="J6" s="23">
        <v>-1.34</v>
      </c>
      <c r="K6" s="23">
        <v>427526316.757689</v>
      </c>
      <c r="L6" s="23">
        <v>2</v>
      </c>
      <c r="M6" s="23">
        <v>12</v>
      </c>
      <c r="N6" s="23">
        <v>0</v>
      </c>
      <c r="O6" s="23">
        <v>80.7</v>
      </c>
      <c r="P6" s="23">
        <v>9</v>
      </c>
      <c r="Q6" s="23" t="s">
        <v>2137</v>
      </c>
      <c r="R6" s="23" t="s">
        <v>2142</v>
      </c>
      <c r="S6" s="23" t="s">
        <v>2137</v>
      </c>
      <c r="T6" s="23" t="s">
        <v>2137</v>
      </c>
      <c r="U6" s="23">
        <v>427526316.757689</v>
      </c>
      <c r="V6" s="24" t="s">
        <v>2137</v>
      </c>
    </row>
    <row r="7" spans="1:22" x14ac:dyDescent="0.2">
      <c r="A7" s="22">
        <v>271.19288999999998</v>
      </c>
      <c r="B7" s="23">
        <v>12.3</v>
      </c>
      <c r="C7" s="23">
        <f t="shared" si="0"/>
        <v>738</v>
      </c>
      <c r="D7" s="23" t="s">
        <v>2147</v>
      </c>
      <c r="E7" s="23" t="s">
        <v>2183</v>
      </c>
      <c r="F7" s="23" t="s">
        <v>2139</v>
      </c>
      <c r="G7" s="23" t="s">
        <v>2139</v>
      </c>
      <c r="H7" s="23" t="s">
        <v>2140</v>
      </c>
      <c r="I7" s="23" t="s">
        <v>2141</v>
      </c>
      <c r="J7" s="23">
        <v>-2.68</v>
      </c>
      <c r="K7" s="23">
        <v>27367616.364329401</v>
      </c>
      <c r="L7" s="23">
        <v>5</v>
      </c>
      <c r="M7" s="23">
        <v>8</v>
      </c>
      <c r="N7" s="23">
        <v>0</v>
      </c>
      <c r="O7" s="23">
        <v>85.8</v>
      </c>
      <c r="P7" s="23">
        <v>9.3000000000000007</v>
      </c>
      <c r="Q7" s="23" t="s">
        <v>2137</v>
      </c>
      <c r="R7" s="23" t="s">
        <v>2142</v>
      </c>
      <c r="S7" s="23">
        <v>27367616.364329401</v>
      </c>
      <c r="T7" s="23" t="s">
        <v>2137</v>
      </c>
      <c r="U7" s="23" t="s">
        <v>2137</v>
      </c>
      <c r="V7" s="24" t="s">
        <v>2137</v>
      </c>
    </row>
    <row r="8" spans="1:22" x14ac:dyDescent="0.2">
      <c r="A8" s="22">
        <v>315.24077</v>
      </c>
      <c r="B8" s="23">
        <v>13.606999999999999</v>
      </c>
      <c r="C8" s="23">
        <f t="shared" si="0"/>
        <v>816.42</v>
      </c>
      <c r="D8" s="23" t="s">
        <v>2148</v>
      </c>
      <c r="E8" s="23" t="s">
        <v>2184</v>
      </c>
      <c r="F8" s="23" t="s">
        <v>2139</v>
      </c>
      <c r="G8" s="23" t="s">
        <v>2139</v>
      </c>
      <c r="H8" s="23" t="s">
        <v>2140</v>
      </c>
      <c r="I8" s="23" t="s">
        <v>2139</v>
      </c>
      <c r="J8" s="23">
        <v>-0.6</v>
      </c>
      <c r="K8" s="23">
        <v>25745446.309175301</v>
      </c>
      <c r="L8" s="23">
        <v>2</v>
      </c>
      <c r="M8" s="23">
        <v>1</v>
      </c>
      <c r="N8" s="23">
        <v>0</v>
      </c>
      <c r="O8" s="23">
        <v>78.900000000000006</v>
      </c>
      <c r="P8" s="23">
        <v>8.9</v>
      </c>
      <c r="Q8" s="23" t="s">
        <v>2137</v>
      </c>
      <c r="R8" s="23" t="s">
        <v>2142</v>
      </c>
      <c r="S8" s="23" t="s">
        <v>2137</v>
      </c>
      <c r="T8" s="23" t="s">
        <v>2137</v>
      </c>
      <c r="U8" s="23">
        <v>25745446.309175301</v>
      </c>
      <c r="V8" s="24" t="s">
        <v>2137</v>
      </c>
    </row>
    <row r="9" spans="1:22" x14ac:dyDescent="0.2">
      <c r="A9" s="22">
        <v>213.24545000000001</v>
      </c>
      <c r="B9" s="23">
        <v>14.782</v>
      </c>
      <c r="C9" s="23">
        <f t="shared" si="0"/>
        <v>886.92</v>
      </c>
      <c r="D9" s="23" t="s">
        <v>2149</v>
      </c>
      <c r="E9" s="23" t="s">
        <v>2185</v>
      </c>
      <c r="F9" s="23" t="s">
        <v>2139</v>
      </c>
      <c r="G9" s="23" t="s">
        <v>2139</v>
      </c>
      <c r="H9" s="23" t="s">
        <v>2140</v>
      </c>
      <c r="I9" s="23" t="s">
        <v>2140</v>
      </c>
      <c r="J9" s="23">
        <v>-0.93</v>
      </c>
      <c r="K9" s="23">
        <v>198664046.20996401</v>
      </c>
      <c r="L9" s="23">
        <v>0</v>
      </c>
      <c r="M9" s="23">
        <v>2</v>
      </c>
      <c r="N9" s="23">
        <v>0</v>
      </c>
      <c r="O9" s="23">
        <v>76.3</v>
      </c>
      <c r="P9" s="23">
        <v>8.8000000000000007</v>
      </c>
      <c r="Q9" s="23" t="s">
        <v>2137</v>
      </c>
      <c r="R9" s="23" t="s">
        <v>2142</v>
      </c>
      <c r="S9" s="23">
        <v>125649238.887762</v>
      </c>
      <c r="T9" s="23" t="s">
        <v>2137</v>
      </c>
      <c r="U9" s="23">
        <v>198664046.20996401</v>
      </c>
      <c r="V9" s="24" t="s">
        <v>2137</v>
      </c>
    </row>
    <row r="10" spans="1:22" x14ac:dyDescent="0.2">
      <c r="A10" s="22">
        <v>401.2774</v>
      </c>
      <c r="B10" s="23">
        <v>14.819000000000001</v>
      </c>
      <c r="C10" s="23">
        <f t="shared" si="0"/>
        <v>889.1400000000001</v>
      </c>
      <c r="D10" s="23" t="s">
        <v>2150</v>
      </c>
      <c r="E10" s="23" t="s">
        <v>2186</v>
      </c>
      <c r="F10" s="23" t="s">
        <v>2139</v>
      </c>
      <c r="G10" s="23" t="s">
        <v>2139</v>
      </c>
      <c r="H10" s="23" t="s">
        <v>2140</v>
      </c>
      <c r="I10" s="23" t="s">
        <v>2139</v>
      </c>
      <c r="J10" s="23">
        <v>-0.84</v>
      </c>
      <c r="K10" s="23">
        <v>851820626.16017997</v>
      </c>
      <c r="L10" s="23">
        <v>1</v>
      </c>
      <c r="M10" s="23">
        <v>3</v>
      </c>
      <c r="N10" s="23">
        <v>0</v>
      </c>
      <c r="O10" s="23">
        <v>65.099999999999994</v>
      </c>
      <c r="P10" s="23">
        <v>66.5</v>
      </c>
      <c r="Q10" s="23" t="s">
        <v>2137</v>
      </c>
      <c r="R10" s="23" t="s">
        <v>2142</v>
      </c>
      <c r="S10" s="23">
        <v>492461869.90441</v>
      </c>
      <c r="T10" s="23" t="s">
        <v>2137</v>
      </c>
      <c r="U10" s="23">
        <v>851820626.16017997</v>
      </c>
      <c r="V10" s="24" t="s">
        <v>2137</v>
      </c>
    </row>
    <row r="11" spans="1:22" x14ac:dyDescent="0.2">
      <c r="A11" s="22">
        <v>231.12572</v>
      </c>
      <c r="B11" s="23">
        <v>15.081</v>
      </c>
      <c r="C11" s="23">
        <f t="shared" si="0"/>
        <v>904.86</v>
      </c>
      <c r="D11" s="23" t="s">
        <v>2151</v>
      </c>
      <c r="E11" s="23" t="s">
        <v>2187</v>
      </c>
      <c r="F11" s="23" t="s">
        <v>2141</v>
      </c>
      <c r="G11" s="23" t="s">
        <v>2139</v>
      </c>
      <c r="H11" s="23" t="s">
        <v>2140</v>
      </c>
      <c r="I11" s="23" t="s">
        <v>2152</v>
      </c>
      <c r="J11" s="23">
        <v>-0.91</v>
      </c>
      <c r="K11" s="23">
        <v>77922963.091742098</v>
      </c>
      <c r="L11" s="23">
        <v>3</v>
      </c>
      <c r="M11" s="23">
        <v>2</v>
      </c>
      <c r="N11" s="23">
        <v>0</v>
      </c>
      <c r="O11" s="23">
        <v>66.7</v>
      </c>
      <c r="P11" s="23">
        <v>8.3000000000000007</v>
      </c>
      <c r="Q11" s="23" t="s">
        <v>2137</v>
      </c>
      <c r="R11" s="23" t="s">
        <v>2142</v>
      </c>
      <c r="S11" s="23" t="s">
        <v>2137</v>
      </c>
      <c r="T11" s="23" t="s">
        <v>2137</v>
      </c>
      <c r="U11" s="23">
        <v>77922963.091742098</v>
      </c>
      <c r="V11" s="24" t="s">
        <v>2137</v>
      </c>
    </row>
    <row r="12" spans="1:22" x14ac:dyDescent="0.2">
      <c r="A12" s="22">
        <v>315.24059999999997</v>
      </c>
      <c r="B12" s="23">
        <v>15.596</v>
      </c>
      <c r="C12" s="23">
        <f t="shared" si="0"/>
        <v>935.76</v>
      </c>
      <c r="D12" s="23" t="s">
        <v>2148</v>
      </c>
      <c r="E12" s="23" t="s">
        <v>2184</v>
      </c>
      <c r="F12" s="23" t="s">
        <v>2139</v>
      </c>
      <c r="G12" s="23" t="s">
        <v>2139</v>
      </c>
      <c r="H12" s="23" t="s">
        <v>2140</v>
      </c>
      <c r="I12" s="23" t="s">
        <v>2139</v>
      </c>
      <c r="J12" s="23">
        <v>-1.1399999999999999</v>
      </c>
      <c r="K12" s="23">
        <v>119208257.28124499</v>
      </c>
      <c r="L12" s="23">
        <v>2</v>
      </c>
      <c r="M12" s="23">
        <v>1</v>
      </c>
      <c r="N12" s="23">
        <v>0</v>
      </c>
      <c r="O12" s="23">
        <v>81.599999999999994</v>
      </c>
      <c r="P12" s="23">
        <v>9.1</v>
      </c>
      <c r="Q12" s="23" t="s">
        <v>2137</v>
      </c>
      <c r="R12" s="23" t="s">
        <v>2142</v>
      </c>
      <c r="S12" s="23">
        <v>119208257.28124499</v>
      </c>
      <c r="T12" s="23" t="s">
        <v>2137</v>
      </c>
      <c r="U12" s="23">
        <v>62691806.667493202</v>
      </c>
      <c r="V12" s="24" t="s">
        <v>2137</v>
      </c>
    </row>
    <row r="13" spans="1:22" x14ac:dyDescent="0.2">
      <c r="A13" s="22">
        <v>515.29148999999995</v>
      </c>
      <c r="B13" s="23">
        <v>15.664</v>
      </c>
      <c r="C13" s="23">
        <f t="shared" si="0"/>
        <v>939.84</v>
      </c>
      <c r="D13" s="23" t="s">
        <v>2153</v>
      </c>
      <c r="E13" s="23" t="s">
        <v>2188</v>
      </c>
      <c r="F13" s="23" t="s">
        <v>2139</v>
      </c>
      <c r="G13" s="23" t="s">
        <v>2139</v>
      </c>
      <c r="H13" s="23" t="s">
        <v>2140</v>
      </c>
      <c r="I13" s="23" t="s">
        <v>2141</v>
      </c>
      <c r="J13" s="23">
        <v>-0.35</v>
      </c>
      <c r="K13" s="23">
        <v>3773738980.9148898</v>
      </c>
      <c r="L13" s="23">
        <v>3</v>
      </c>
      <c r="M13" s="23">
        <v>1</v>
      </c>
      <c r="N13" s="23">
        <v>0</v>
      </c>
      <c r="O13" s="23">
        <v>81.5</v>
      </c>
      <c r="P13" s="23">
        <v>51</v>
      </c>
      <c r="Q13" s="23" t="s">
        <v>2137</v>
      </c>
      <c r="R13" s="23" t="s">
        <v>2142</v>
      </c>
      <c r="S13" s="23">
        <v>3773738980.9148898</v>
      </c>
      <c r="T13" s="23" t="s">
        <v>2137</v>
      </c>
      <c r="U13" s="23">
        <v>847171513.12074804</v>
      </c>
      <c r="V13" s="24" t="s">
        <v>2137</v>
      </c>
    </row>
    <row r="14" spans="1:22" x14ac:dyDescent="0.2">
      <c r="A14" s="22">
        <v>515.29142000000002</v>
      </c>
      <c r="B14" s="23">
        <v>15.943</v>
      </c>
      <c r="C14" s="23">
        <f t="shared" si="0"/>
        <v>956.57999999999993</v>
      </c>
      <c r="D14" s="23" t="s">
        <v>2153</v>
      </c>
      <c r="E14" s="23" t="s">
        <v>2188</v>
      </c>
      <c r="F14" s="23" t="s">
        <v>2139</v>
      </c>
      <c r="G14" s="23" t="s">
        <v>2139</v>
      </c>
      <c r="H14" s="23" t="s">
        <v>2140</v>
      </c>
      <c r="I14" s="23" t="s">
        <v>2141</v>
      </c>
      <c r="J14" s="23">
        <v>-0.49</v>
      </c>
      <c r="K14" s="23">
        <v>4788302588.7300901</v>
      </c>
      <c r="L14" s="23">
        <v>3</v>
      </c>
      <c r="M14" s="23">
        <v>2</v>
      </c>
      <c r="N14" s="23">
        <v>0</v>
      </c>
      <c r="O14" s="23">
        <v>82.9</v>
      </c>
      <c r="P14" s="23">
        <v>51.7</v>
      </c>
      <c r="Q14" s="23" t="s">
        <v>2137</v>
      </c>
      <c r="R14" s="23" t="s">
        <v>2142</v>
      </c>
      <c r="S14" s="23">
        <v>4788302588.7300901</v>
      </c>
      <c r="T14" s="23" t="s">
        <v>2137</v>
      </c>
      <c r="U14" s="23" t="s">
        <v>2137</v>
      </c>
      <c r="V14" s="24" t="s">
        <v>2137</v>
      </c>
    </row>
    <row r="15" spans="1:22" x14ac:dyDescent="0.2">
      <c r="A15" s="22">
        <v>321.26647000000003</v>
      </c>
      <c r="B15" s="23">
        <v>16.141999999999999</v>
      </c>
      <c r="C15" s="23">
        <f t="shared" si="0"/>
        <v>968.52</v>
      </c>
      <c r="D15" s="23" t="s">
        <v>2154</v>
      </c>
      <c r="E15" s="23" t="s">
        <v>2189</v>
      </c>
      <c r="F15" s="23" t="s">
        <v>2139</v>
      </c>
      <c r="G15" s="23" t="s">
        <v>2139</v>
      </c>
      <c r="H15" s="23" t="s">
        <v>2140</v>
      </c>
      <c r="I15" s="23" t="s">
        <v>2141</v>
      </c>
      <c r="J15" s="23">
        <v>-0.95</v>
      </c>
      <c r="K15" s="23">
        <v>1407660979.6231699</v>
      </c>
      <c r="L15" s="23">
        <v>2</v>
      </c>
      <c r="M15" s="23">
        <v>1</v>
      </c>
      <c r="N15" s="23">
        <v>0</v>
      </c>
      <c r="O15" s="23">
        <v>80</v>
      </c>
      <c r="P15" s="23">
        <v>75.2</v>
      </c>
      <c r="Q15" s="23" t="s">
        <v>2137</v>
      </c>
      <c r="R15" s="23" t="s">
        <v>2142</v>
      </c>
      <c r="S15" s="23">
        <v>1407660979.6231699</v>
      </c>
      <c r="T15" s="23" t="s">
        <v>2137</v>
      </c>
      <c r="U15" s="23">
        <v>786484328.538486</v>
      </c>
      <c r="V15" s="24" t="s">
        <v>2137</v>
      </c>
    </row>
    <row r="16" spans="1:22" x14ac:dyDescent="0.2">
      <c r="A16" s="22">
        <v>213.24555000000001</v>
      </c>
      <c r="B16" s="23">
        <v>16.5</v>
      </c>
      <c r="C16" s="23">
        <f t="shared" si="0"/>
        <v>990</v>
      </c>
      <c r="D16" s="23" t="s">
        <v>2149</v>
      </c>
      <c r="E16" s="23" t="s">
        <v>2185</v>
      </c>
      <c r="F16" s="23" t="s">
        <v>2139</v>
      </c>
      <c r="G16" s="23" t="s">
        <v>2139</v>
      </c>
      <c r="H16" s="23" t="s">
        <v>2140</v>
      </c>
      <c r="I16" s="23" t="s">
        <v>2140</v>
      </c>
      <c r="J16" s="23">
        <v>-0.49</v>
      </c>
      <c r="K16" s="23">
        <v>36590925.261086203</v>
      </c>
      <c r="L16" s="23">
        <v>0</v>
      </c>
      <c r="M16" s="23">
        <v>1</v>
      </c>
      <c r="N16" s="23">
        <v>0</v>
      </c>
      <c r="O16" s="23">
        <v>60.5</v>
      </c>
      <c r="P16" s="23">
        <v>8</v>
      </c>
      <c r="Q16" s="23" t="s">
        <v>2137</v>
      </c>
      <c r="R16" s="23" t="s">
        <v>2142</v>
      </c>
      <c r="S16" s="23" t="s">
        <v>2137</v>
      </c>
      <c r="T16" s="23" t="s">
        <v>2137</v>
      </c>
      <c r="U16" s="23">
        <v>36590925.261086203</v>
      </c>
      <c r="V16" s="24" t="s">
        <v>2137</v>
      </c>
    </row>
    <row r="17" spans="1:22" x14ac:dyDescent="0.2">
      <c r="A17" s="22">
        <v>391.27168999999998</v>
      </c>
      <c r="B17" s="23">
        <v>16.509</v>
      </c>
      <c r="C17" s="23">
        <f t="shared" si="0"/>
        <v>990.54</v>
      </c>
      <c r="D17" s="23" t="s">
        <v>2155</v>
      </c>
      <c r="E17" s="23" t="s">
        <v>2190</v>
      </c>
      <c r="F17" s="23" t="s">
        <v>2139</v>
      </c>
      <c r="G17" s="23" t="s">
        <v>2139</v>
      </c>
      <c r="H17" s="23" t="s">
        <v>2140</v>
      </c>
      <c r="I17" s="23" t="s">
        <v>2140</v>
      </c>
      <c r="J17" s="23">
        <v>-1.45</v>
      </c>
      <c r="K17" s="23">
        <v>5858648603.3694696</v>
      </c>
      <c r="L17" s="23">
        <v>0</v>
      </c>
      <c r="M17" s="23">
        <v>2</v>
      </c>
      <c r="N17" s="23">
        <v>0</v>
      </c>
      <c r="O17" s="23">
        <v>66.400000000000006</v>
      </c>
      <c r="P17" s="23">
        <v>43.6</v>
      </c>
      <c r="Q17" s="23" t="s">
        <v>2137</v>
      </c>
      <c r="R17" s="23" t="s">
        <v>2142</v>
      </c>
      <c r="S17" s="23">
        <v>5858648603.3694696</v>
      </c>
      <c r="T17" s="23" t="s">
        <v>2137</v>
      </c>
      <c r="U17" s="23">
        <v>375224589.42247897</v>
      </c>
      <c r="V17" s="24" t="s">
        <v>2137</v>
      </c>
    </row>
    <row r="18" spans="1:22" x14ac:dyDescent="0.2">
      <c r="A18" s="22">
        <v>342.21924999999999</v>
      </c>
      <c r="B18" s="23">
        <v>16.603999999999999</v>
      </c>
      <c r="C18" s="23">
        <f t="shared" si="0"/>
        <v>996.24</v>
      </c>
      <c r="D18" s="23" t="s">
        <v>2156</v>
      </c>
      <c r="E18" s="23" t="s">
        <v>2191</v>
      </c>
      <c r="F18" s="23" t="s">
        <v>2141</v>
      </c>
      <c r="G18" s="23" t="s">
        <v>2139</v>
      </c>
      <c r="H18" s="23" t="s">
        <v>2140</v>
      </c>
      <c r="I18" s="23" t="s">
        <v>2141</v>
      </c>
      <c r="J18" s="23">
        <v>-0.72</v>
      </c>
      <c r="K18" s="23">
        <v>604286152.29843104</v>
      </c>
      <c r="L18" s="23">
        <v>11</v>
      </c>
      <c r="M18" s="23">
        <v>2</v>
      </c>
      <c r="N18" s="23">
        <v>0</v>
      </c>
      <c r="O18" s="23">
        <v>64.2</v>
      </c>
      <c r="P18" s="23">
        <v>47</v>
      </c>
      <c r="Q18" s="23" t="s">
        <v>2137</v>
      </c>
      <c r="R18" s="23" t="s">
        <v>2142</v>
      </c>
      <c r="S18" s="23">
        <v>604286152.29843104</v>
      </c>
      <c r="T18" s="23" t="s">
        <v>2137</v>
      </c>
      <c r="U18" s="23" t="s">
        <v>2137</v>
      </c>
      <c r="V18" s="24" t="s">
        <v>2137</v>
      </c>
    </row>
    <row r="19" spans="1:22" x14ac:dyDescent="0.2">
      <c r="A19" s="25">
        <v>343.27193</v>
      </c>
      <c r="B19" s="26">
        <v>16.625</v>
      </c>
      <c r="C19" s="26">
        <f t="shared" si="0"/>
        <v>997.5</v>
      </c>
      <c r="D19" s="26" t="s">
        <v>2157</v>
      </c>
      <c r="E19" s="26" t="s">
        <v>2192</v>
      </c>
      <c r="F19" s="23" t="s">
        <v>2139</v>
      </c>
      <c r="G19" s="23" t="s">
        <v>2140</v>
      </c>
      <c r="H19" s="23" t="s">
        <v>2139</v>
      </c>
      <c r="I19" s="23" t="s">
        <v>2139</v>
      </c>
      <c r="J19" s="23">
        <v>-0.96</v>
      </c>
      <c r="K19" s="23">
        <v>399375089.278081</v>
      </c>
      <c r="L19" s="23">
        <v>3</v>
      </c>
      <c r="M19" s="23">
        <v>0</v>
      </c>
      <c r="N19" s="23">
        <v>1</v>
      </c>
      <c r="O19" s="23" t="s">
        <v>2137</v>
      </c>
      <c r="P19" s="23" t="s">
        <v>2137</v>
      </c>
      <c r="Q19" s="23">
        <v>71.5</v>
      </c>
      <c r="R19" s="23" t="s">
        <v>2142</v>
      </c>
      <c r="S19" s="23">
        <v>399375089.278081</v>
      </c>
      <c r="T19" s="23" t="s">
        <v>2137</v>
      </c>
      <c r="U19" s="23" t="s">
        <v>2137</v>
      </c>
      <c r="V19" s="24" t="s">
        <v>2137</v>
      </c>
    </row>
    <row r="20" spans="1:22" x14ac:dyDescent="0.2">
      <c r="A20" s="22">
        <v>515.29233999999997</v>
      </c>
      <c r="B20" s="23">
        <v>17.326000000000001</v>
      </c>
      <c r="C20" s="23">
        <f t="shared" si="0"/>
        <v>1039.56</v>
      </c>
      <c r="D20" s="23" t="s">
        <v>2153</v>
      </c>
      <c r="E20" s="23" t="s">
        <v>2188</v>
      </c>
      <c r="F20" s="23" t="s">
        <v>2141</v>
      </c>
      <c r="G20" s="23" t="s">
        <v>2139</v>
      </c>
      <c r="H20" s="23" t="s">
        <v>2140</v>
      </c>
      <c r="I20" s="23" t="s">
        <v>2141</v>
      </c>
      <c r="J20" s="23">
        <v>1.3</v>
      </c>
      <c r="K20" s="23">
        <v>55276440.867902003</v>
      </c>
      <c r="L20" s="23">
        <v>3</v>
      </c>
      <c r="M20" s="23">
        <v>1</v>
      </c>
      <c r="N20" s="23">
        <v>0</v>
      </c>
      <c r="O20" s="23">
        <v>61.5</v>
      </c>
      <c r="P20" s="23">
        <v>42.8</v>
      </c>
      <c r="Q20" s="23" t="s">
        <v>2137</v>
      </c>
      <c r="R20" s="23" t="s">
        <v>2142</v>
      </c>
      <c r="S20" s="23" t="s">
        <v>2137</v>
      </c>
      <c r="T20" s="23" t="s">
        <v>2137</v>
      </c>
      <c r="U20" s="23" t="s">
        <v>2137</v>
      </c>
      <c r="V20" s="24">
        <v>55276440.867902003</v>
      </c>
    </row>
    <row r="21" spans="1:22" x14ac:dyDescent="0.2">
      <c r="A21" s="22">
        <v>278.22453999999999</v>
      </c>
      <c r="B21" s="23">
        <v>17.436</v>
      </c>
      <c r="C21" s="23">
        <f t="shared" si="0"/>
        <v>1046.1600000000001</v>
      </c>
      <c r="D21" s="23" t="s">
        <v>2158</v>
      </c>
      <c r="E21" s="23" t="s">
        <v>2193</v>
      </c>
      <c r="F21" s="23" t="s">
        <v>2139</v>
      </c>
      <c r="G21" s="23" t="s">
        <v>2139</v>
      </c>
      <c r="H21" s="23" t="s">
        <v>2140</v>
      </c>
      <c r="I21" s="23" t="s">
        <v>2141</v>
      </c>
      <c r="J21" s="23">
        <v>-0.13</v>
      </c>
      <c r="K21" s="23">
        <v>216996381.934156</v>
      </c>
      <c r="L21" s="23">
        <v>10</v>
      </c>
      <c r="M21" s="23">
        <v>10</v>
      </c>
      <c r="N21" s="23">
        <v>0</v>
      </c>
      <c r="O21" s="23">
        <v>91.2</v>
      </c>
      <c r="P21" s="23">
        <v>82.8</v>
      </c>
      <c r="Q21" s="23" t="s">
        <v>2137</v>
      </c>
      <c r="R21" s="23" t="s">
        <v>2142</v>
      </c>
      <c r="S21" s="23">
        <v>216996381.934156</v>
      </c>
      <c r="T21" s="23" t="s">
        <v>2137</v>
      </c>
      <c r="U21" s="23">
        <v>178729460.46548799</v>
      </c>
      <c r="V21" s="24" t="s">
        <v>2137</v>
      </c>
    </row>
    <row r="22" spans="1:22" x14ac:dyDescent="0.2">
      <c r="A22" s="22">
        <v>386.28188</v>
      </c>
      <c r="B22" s="23">
        <v>17.683</v>
      </c>
      <c r="C22" s="23">
        <f t="shared" si="0"/>
        <v>1060.98</v>
      </c>
      <c r="D22" s="23" t="s">
        <v>2159</v>
      </c>
      <c r="E22" s="23" t="s">
        <v>2194</v>
      </c>
      <c r="F22" s="23" t="s">
        <v>2141</v>
      </c>
      <c r="G22" s="23" t="s">
        <v>2139</v>
      </c>
      <c r="H22" s="23" t="s">
        <v>2140</v>
      </c>
      <c r="I22" s="23" t="s">
        <v>2139</v>
      </c>
      <c r="J22" s="23">
        <v>-0.56000000000000005</v>
      </c>
      <c r="K22" s="23">
        <v>33359614.618090302</v>
      </c>
      <c r="L22" s="23">
        <v>2</v>
      </c>
      <c r="M22" s="23">
        <v>3</v>
      </c>
      <c r="N22" s="23">
        <v>0</v>
      </c>
      <c r="O22" s="23">
        <v>63.6</v>
      </c>
      <c r="P22" s="23">
        <v>8.1999999999999993</v>
      </c>
      <c r="Q22" s="23" t="s">
        <v>2137</v>
      </c>
      <c r="R22" s="23" t="s">
        <v>2142</v>
      </c>
      <c r="S22" s="23" t="s">
        <v>2137</v>
      </c>
      <c r="T22" s="23" t="s">
        <v>2137</v>
      </c>
      <c r="U22" s="23">
        <v>33359614.618090302</v>
      </c>
      <c r="V22" s="24" t="s">
        <v>2137</v>
      </c>
    </row>
    <row r="23" spans="1:22" x14ac:dyDescent="0.2">
      <c r="A23" s="22">
        <v>342.21928000000003</v>
      </c>
      <c r="B23" s="23">
        <v>17.73</v>
      </c>
      <c r="C23" s="23">
        <f t="shared" si="0"/>
        <v>1063.8</v>
      </c>
      <c r="D23" s="23" t="s">
        <v>2156</v>
      </c>
      <c r="E23" s="23" t="s">
        <v>2191</v>
      </c>
      <c r="F23" s="23" t="s">
        <v>2141</v>
      </c>
      <c r="G23" s="23" t="s">
        <v>2139</v>
      </c>
      <c r="H23" s="23" t="s">
        <v>2140</v>
      </c>
      <c r="I23" s="23" t="s">
        <v>2141</v>
      </c>
      <c r="J23" s="23">
        <v>-0.63</v>
      </c>
      <c r="K23" s="23">
        <v>370039194.899876</v>
      </c>
      <c r="L23" s="23">
        <v>11</v>
      </c>
      <c r="M23" s="23">
        <v>1</v>
      </c>
      <c r="N23" s="23">
        <v>0</v>
      </c>
      <c r="O23" s="23">
        <v>63.2</v>
      </c>
      <c r="P23" s="23">
        <v>46.8</v>
      </c>
      <c r="Q23" s="23" t="s">
        <v>2137</v>
      </c>
      <c r="R23" s="23" t="s">
        <v>2142</v>
      </c>
      <c r="S23" s="23">
        <v>370039194.899876</v>
      </c>
      <c r="T23" s="23" t="s">
        <v>2137</v>
      </c>
      <c r="U23" s="23" t="s">
        <v>2137</v>
      </c>
      <c r="V23" s="24" t="s">
        <v>2137</v>
      </c>
    </row>
    <row r="24" spans="1:22" x14ac:dyDescent="0.2">
      <c r="A24" s="22">
        <v>320.23505999999998</v>
      </c>
      <c r="B24" s="23">
        <v>17.853999999999999</v>
      </c>
      <c r="C24" s="23">
        <f t="shared" si="0"/>
        <v>1071.24</v>
      </c>
      <c r="D24" s="23" t="s">
        <v>2160</v>
      </c>
      <c r="E24" s="23" t="s">
        <v>2195</v>
      </c>
      <c r="F24" s="23" t="s">
        <v>2141</v>
      </c>
      <c r="G24" s="23" t="s">
        <v>2139</v>
      </c>
      <c r="H24" s="23" t="s">
        <v>2140</v>
      </c>
      <c r="I24" s="23" t="s">
        <v>2152</v>
      </c>
      <c r="J24" s="23">
        <v>-0.25</v>
      </c>
      <c r="K24" s="23">
        <v>84701211.020719901</v>
      </c>
      <c r="L24" s="23">
        <v>47</v>
      </c>
      <c r="M24" s="23">
        <v>18</v>
      </c>
      <c r="N24" s="23">
        <v>0</v>
      </c>
      <c r="O24" s="23">
        <v>80.400000000000006</v>
      </c>
      <c r="P24" s="23">
        <v>9</v>
      </c>
      <c r="Q24" s="23" t="s">
        <v>2137</v>
      </c>
      <c r="R24" s="23" t="s">
        <v>2142</v>
      </c>
      <c r="S24" s="23" t="s">
        <v>2137</v>
      </c>
      <c r="T24" s="23" t="s">
        <v>2137</v>
      </c>
      <c r="U24" s="23">
        <v>84701211.020719901</v>
      </c>
      <c r="V24" s="24" t="s">
        <v>2137</v>
      </c>
    </row>
    <row r="25" spans="1:22" x14ac:dyDescent="0.2">
      <c r="A25" s="22">
        <v>272.17750999999998</v>
      </c>
      <c r="B25" s="23">
        <v>18.094999999999999</v>
      </c>
      <c r="C25" s="23">
        <f t="shared" si="0"/>
        <v>1085.6999999999998</v>
      </c>
      <c r="D25" s="23" t="s">
        <v>2161</v>
      </c>
      <c r="E25" s="23" t="s">
        <v>2196</v>
      </c>
      <c r="F25" s="23" t="s">
        <v>2139</v>
      </c>
      <c r="G25" s="23" t="s">
        <v>2139</v>
      </c>
      <c r="H25" s="23" t="s">
        <v>2140</v>
      </c>
      <c r="I25" s="23" t="s">
        <v>2152</v>
      </c>
      <c r="J25" s="23">
        <v>-0.45</v>
      </c>
      <c r="K25" s="23">
        <v>40824340.4526999</v>
      </c>
      <c r="L25" s="23">
        <v>7</v>
      </c>
      <c r="M25" s="23">
        <v>4</v>
      </c>
      <c r="N25" s="23">
        <v>0</v>
      </c>
      <c r="O25" s="23">
        <v>77</v>
      </c>
      <c r="P25" s="23">
        <v>8.8000000000000007</v>
      </c>
      <c r="Q25" s="23" t="s">
        <v>2137</v>
      </c>
      <c r="R25" s="23" t="s">
        <v>2142</v>
      </c>
      <c r="S25" s="23">
        <v>40824340.4526999</v>
      </c>
      <c r="T25" s="23" t="s">
        <v>2137</v>
      </c>
      <c r="U25" s="23" t="s">
        <v>2137</v>
      </c>
      <c r="V25" s="24" t="s">
        <v>2137</v>
      </c>
    </row>
    <row r="26" spans="1:22" x14ac:dyDescent="0.2">
      <c r="A26" s="22">
        <v>320.23502000000002</v>
      </c>
      <c r="B26" s="23">
        <v>18.114999999999998</v>
      </c>
      <c r="C26" s="23">
        <f t="shared" si="0"/>
        <v>1086.8999999999999</v>
      </c>
      <c r="D26" s="23" t="s">
        <v>2160</v>
      </c>
      <c r="E26" s="23" t="s">
        <v>2195</v>
      </c>
      <c r="F26" s="23" t="s">
        <v>2141</v>
      </c>
      <c r="G26" s="23" t="s">
        <v>2139</v>
      </c>
      <c r="H26" s="23" t="s">
        <v>2140</v>
      </c>
      <c r="I26" s="23" t="s">
        <v>2152</v>
      </c>
      <c r="J26" s="23">
        <v>-0.4</v>
      </c>
      <c r="K26" s="23">
        <v>127901989.266183</v>
      </c>
      <c r="L26" s="23">
        <v>47</v>
      </c>
      <c r="M26" s="23">
        <v>20</v>
      </c>
      <c r="N26" s="23">
        <v>0</v>
      </c>
      <c r="O26" s="23">
        <v>79.2</v>
      </c>
      <c r="P26" s="23">
        <v>9</v>
      </c>
      <c r="Q26" s="23" t="s">
        <v>2137</v>
      </c>
      <c r="R26" s="23" t="s">
        <v>2142</v>
      </c>
      <c r="S26" s="23">
        <v>127901989.266183</v>
      </c>
      <c r="T26" s="23" t="s">
        <v>2137</v>
      </c>
      <c r="U26" s="23">
        <v>125674100.38279501</v>
      </c>
      <c r="V26" s="24" t="s">
        <v>2137</v>
      </c>
    </row>
    <row r="27" spans="1:22" x14ac:dyDescent="0.2">
      <c r="A27" s="22">
        <v>515.29231000000004</v>
      </c>
      <c r="B27" s="23">
        <v>18.120999999999999</v>
      </c>
      <c r="C27" s="23">
        <f t="shared" si="0"/>
        <v>1087.26</v>
      </c>
      <c r="D27" s="23" t="s">
        <v>2153</v>
      </c>
      <c r="E27" s="23" t="s">
        <v>2188</v>
      </c>
      <c r="F27" s="23" t="s">
        <v>2141</v>
      </c>
      <c r="G27" s="23" t="s">
        <v>2139</v>
      </c>
      <c r="H27" s="23" t="s">
        <v>2140</v>
      </c>
      <c r="I27" s="23" t="s">
        <v>2141</v>
      </c>
      <c r="J27" s="23">
        <v>1.24</v>
      </c>
      <c r="K27" s="23">
        <v>292704474.603351</v>
      </c>
      <c r="L27" s="23">
        <v>3</v>
      </c>
      <c r="M27" s="23">
        <v>1</v>
      </c>
      <c r="N27" s="23">
        <v>0</v>
      </c>
      <c r="O27" s="23">
        <v>82.2</v>
      </c>
      <c r="P27" s="23">
        <v>51.3</v>
      </c>
      <c r="Q27" s="23" t="s">
        <v>2137</v>
      </c>
      <c r="R27" s="23" t="s">
        <v>2142</v>
      </c>
      <c r="S27" s="23" t="s">
        <v>2137</v>
      </c>
      <c r="T27" s="23" t="s">
        <v>2137</v>
      </c>
      <c r="U27" s="23" t="s">
        <v>2137</v>
      </c>
      <c r="V27" s="24">
        <v>292704474.603351</v>
      </c>
    </row>
    <row r="28" spans="1:22" x14ac:dyDescent="0.2">
      <c r="A28" s="22">
        <v>321.26647000000003</v>
      </c>
      <c r="B28" s="23">
        <v>18.245000000000001</v>
      </c>
      <c r="C28" s="23">
        <f t="shared" si="0"/>
        <v>1094.7</v>
      </c>
      <c r="D28" s="23" t="s">
        <v>2154</v>
      </c>
      <c r="E28" s="23" t="s">
        <v>2189</v>
      </c>
      <c r="F28" s="23" t="s">
        <v>2140</v>
      </c>
      <c r="G28" s="23" t="s">
        <v>2139</v>
      </c>
      <c r="H28" s="23" t="s">
        <v>2140</v>
      </c>
      <c r="I28" s="23" t="s">
        <v>2141</v>
      </c>
      <c r="J28" s="23">
        <v>-0.95</v>
      </c>
      <c r="K28" s="23">
        <v>1808147805.9287901</v>
      </c>
      <c r="L28" s="23">
        <v>2</v>
      </c>
      <c r="M28" s="23">
        <v>1</v>
      </c>
      <c r="N28" s="23">
        <v>0</v>
      </c>
      <c r="O28" s="23">
        <v>80.8</v>
      </c>
      <c r="P28" s="23">
        <v>75.8</v>
      </c>
      <c r="Q28" s="23" t="s">
        <v>2137</v>
      </c>
      <c r="R28" s="23" t="s">
        <v>2142</v>
      </c>
      <c r="S28" s="23">
        <v>1808147805.9287901</v>
      </c>
      <c r="T28" s="23">
        <v>28315578.734647699</v>
      </c>
      <c r="U28" s="23">
        <v>936716347.714463</v>
      </c>
      <c r="V28" s="24">
        <v>7860984.0610208502</v>
      </c>
    </row>
    <row r="29" spans="1:22" x14ac:dyDescent="0.2">
      <c r="A29" s="22">
        <v>314.24556999999999</v>
      </c>
      <c r="B29" s="23">
        <v>18.262</v>
      </c>
      <c r="C29" s="23">
        <f t="shared" si="0"/>
        <v>1095.72</v>
      </c>
      <c r="D29" s="23" t="s">
        <v>2162</v>
      </c>
      <c r="E29" s="23" t="s">
        <v>2197</v>
      </c>
      <c r="F29" s="23" t="s">
        <v>2139</v>
      </c>
      <c r="G29" s="23" t="s">
        <v>2139</v>
      </c>
      <c r="H29" s="23" t="s">
        <v>2140</v>
      </c>
      <c r="I29" s="23" t="s">
        <v>2152</v>
      </c>
      <c r="J29" s="23">
        <v>-0.46</v>
      </c>
      <c r="K29" s="23">
        <v>127957340.875984</v>
      </c>
      <c r="L29" s="23">
        <v>7</v>
      </c>
      <c r="M29" s="23">
        <v>2</v>
      </c>
      <c r="N29" s="23">
        <v>0</v>
      </c>
      <c r="O29" s="23">
        <v>81.3</v>
      </c>
      <c r="P29" s="23">
        <v>76.099999999999994</v>
      </c>
      <c r="Q29" s="23" t="s">
        <v>2137</v>
      </c>
      <c r="R29" s="23" t="s">
        <v>2142</v>
      </c>
      <c r="S29" s="23">
        <v>70974409.0531587</v>
      </c>
      <c r="T29" s="23" t="s">
        <v>2137</v>
      </c>
      <c r="U29" s="23">
        <v>127957340.875984</v>
      </c>
      <c r="V29" s="24" t="s">
        <v>2137</v>
      </c>
    </row>
    <row r="30" spans="1:22" x14ac:dyDescent="0.2">
      <c r="A30" s="22">
        <v>278.22449999999998</v>
      </c>
      <c r="B30" s="23">
        <v>18.286999999999999</v>
      </c>
      <c r="C30" s="23">
        <f t="shared" si="0"/>
        <v>1097.22</v>
      </c>
      <c r="D30" s="23" t="s">
        <v>2158</v>
      </c>
      <c r="E30" s="23" t="s">
        <v>2193</v>
      </c>
      <c r="F30" s="23" t="s">
        <v>2141</v>
      </c>
      <c r="G30" s="23" t="s">
        <v>2139</v>
      </c>
      <c r="H30" s="23" t="s">
        <v>2140</v>
      </c>
      <c r="I30" s="23" t="s">
        <v>2141</v>
      </c>
      <c r="J30" s="23">
        <v>-0.28000000000000003</v>
      </c>
      <c r="K30" s="23">
        <v>28570604.515662398</v>
      </c>
      <c r="L30" s="23">
        <v>10</v>
      </c>
      <c r="M30" s="23">
        <v>1</v>
      </c>
      <c r="N30" s="23">
        <v>0</v>
      </c>
      <c r="O30" s="23">
        <v>65.900000000000006</v>
      </c>
      <c r="P30" s="23">
        <v>66.7</v>
      </c>
      <c r="Q30" s="23" t="s">
        <v>2137</v>
      </c>
      <c r="R30" s="23" t="s">
        <v>2142</v>
      </c>
      <c r="S30" s="23">
        <v>28570604.515662398</v>
      </c>
      <c r="T30" s="23" t="s">
        <v>2137</v>
      </c>
      <c r="U30" s="23" t="s">
        <v>2137</v>
      </c>
      <c r="V30" s="24" t="s">
        <v>2137</v>
      </c>
    </row>
    <row r="31" spans="1:22" x14ac:dyDescent="0.2">
      <c r="A31" s="22">
        <v>250.19311999999999</v>
      </c>
      <c r="B31" s="23">
        <v>18.495999999999999</v>
      </c>
      <c r="C31" s="23">
        <f t="shared" si="0"/>
        <v>1109.76</v>
      </c>
      <c r="D31" s="23" t="s">
        <v>2163</v>
      </c>
      <c r="E31" s="23" t="s">
        <v>2198</v>
      </c>
      <c r="F31" s="23" t="s">
        <v>2139</v>
      </c>
      <c r="G31" s="23" t="s">
        <v>2139</v>
      </c>
      <c r="H31" s="23" t="s">
        <v>2140</v>
      </c>
      <c r="I31" s="23" t="s">
        <v>2139</v>
      </c>
      <c r="J31" s="23">
        <v>-0.65</v>
      </c>
      <c r="K31" s="23">
        <v>31594140.475777701</v>
      </c>
      <c r="L31" s="23">
        <v>5</v>
      </c>
      <c r="M31" s="23">
        <v>1</v>
      </c>
      <c r="N31" s="23">
        <v>0</v>
      </c>
      <c r="O31" s="23">
        <v>76.8</v>
      </c>
      <c r="P31" s="23">
        <v>72.8</v>
      </c>
      <c r="Q31" s="23" t="s">
        <v>2137</v>
      </c>
      <c r="R31" s="23" t="s">
        <v>2142</v>
      </c>
      <c r="S31" s="23">
        <v>31594140.475777701</v>
      </c>
      <c r="T31" s="23" t="s">
        <v>2137</v>
      </c>
      <c r="U31" s="23" t="s">
        <v>2137</v>
      </c>
      <c r="V31" s="24" t="s">
        <v>2137</v>
      </c>
    </row>
    <row r="32" spans="1:22" x14ac:dyDescent="0.2">
      <c r="A32" s="22">
        <v>321.26646</v>
      </c>
      <c r="B32" s="23">
        <v>18.556999999999999</v>
      </c>
      <c r="C32" s="23">
        <f t="shared" si="0"/>
        <v>1113.4199999999998</v>
      </c>
      <c r="D32" s="23" t="s">
        <v>2154</v>
      </c>
      <c r="E32" s="23" t="s">
        <v>2189</v>
      </c>
      <c r="F32" s="23" t="s">
        <v>2140</v>
      </c>
      <c r="G32" s="23" t="s">
        <v>2139</v>
      </c>
      <c r="H32" s="23" t="s">
        <v>2140</v>
      </c>
      <c r="I32" s="23" t="s">
        <v>2141</v>
      </c>
      <c r="J32" s="23">
        <v>-0.98</v>
      </c>
      <c r="K32" s="23">
        <v>394567064.755813</v>
      </c>
      <c r="L32" s="23">
        <v>2</v>
      </c>
      <c r="M32" s="23">
        <v>1</v>
      </c>
      <c r="N32" s="23">
        <v>0</v>
      </c>
      <c r="O32" s="23">
        <v>78.400000000000006</v>
      </c>
      <c r="P32" s="23">
        <v>74</v>
      </c>
      <c r="Q32" s="23" t="s">
        <v>2137</v>
      </c>
      <c r="R32" s="23" t="s">
        <v>2142</v>
      </c>
      <c r="S32" s="23">
        <v>394567064.755813</v>
      </c>
      <c r="T32" s="23" t="s">
        <v>2137</v>
      </c>
      <c r="U32" s="23">
        <v>191454429.26927701</v>
      </c>
      <c r="V32" s="24" t="s">
        <v>2137</v>
      </c>
    </row>
    <row r="33" spans="1:22" x14ac:dyDescent="0.2">
      <c r="A33" s="22">
        <v>356.27138000000002</v>
      </c>
      <c r="B33" s="23">
        <v>18.631</v>
      </c>
      <c r="C33" s="23">
        <f t="shared" si="0"/>
        <v>1117.8600000000001</v>
      </c>
      <c r="D33" s="23" t="s">
        <v>2164</v>
      </c>
      <c r="E33" s="23" t="s">
        <v>2199</v>
      </c>
      <c r="F33" s="23" t="s">
        <v>2139</v>
      </c>
      <c r="G33" s="23" t="s">
        <v>2139</v>
      </c>
      <c r="H33" s="23" t="s">
        <v>2140</v>
      </c>
      <c r="I33" s="23" t="s">
        <v>2139</v>
      </c>
      <c r="J33" s="23">
        <v>-0.42</v>
      </c>
      <c r="K33" s="23">
        <v>11688786.468615999</v>
      </c>
      <c r="L33" s="23">
        <v>4</v>
      </c>
      <c r="M33" s="23">
        <v>1</v>
      </c>
      <c r="N33" s="23">
        <v>0</v>
      </c>
      <c r="O33" s="23">
        <v>81.400000000000006</v>
      </c>
      <c r="P33" s="23">
        <v>9.1</v>
      </c>
      <c r="Q33" s="23" t="s">
        <v>2137</v>
      </c>
      <c r="R33" s="23" t="s">
        <v>2142</v>
      </c>
      <c r="S33" s="23" t="s">
        <v>2137</v>
      </c>
      <c r="T33" s="23" t="s">
        <v>2137</v>
      </c>
      <c r="U33" s="23">
        <v>11688786.468615999</v>
      </c>
      <c r="V33" s="24" t="s">
        <v>2137</v>
      </c>
    </row>
    <row r="34" spans="1:22" x14ac:dyDescent="0.2">
      <c r="A34" s="22">
        <v>276.17246999999998</v>
      </c>
      <c r="B34" s="23">
        <v>18.687999999999999</v>
      </c>
      <c r="C34" s="23">
        <f t="shared" si="0"/>
        <v>1121.28</v>
      </c>
      <c r="D34" s="23" t="s">
        <v>2165</v>
      </c>
      <c r="E34" s="23" t="s">
        <v>2200</v>
      </c>
      <c r="F34" s="23" t="s">
        <v>2139</v>
      </c>
      <c r="G34" s="23" t="s">
        <v>2139</v>
      </c>
      <c r="H34" s="23" t="s">
        <v>2140</v>
      </c>
      <c r="I34" s="23" t="s">
        <v>2141</v>
      </c>
      <c r="J34" s="23">
        <v>-0.26</v>
      </c>
      <c r="K34" s="23">
        <v>45305289.258768901</v>
      </c>
      <c r="L34" s="23">
        <v>11</v>
      </c>
      <c r="M34" s="23">
        <v>3</v>
      </c>
      <c r="N34" s="23">
        <v>0</v>
      </c>
      <c r="O34" s="23">
        <v>79.400000000000006</v>
      </c>
      <c r="P34" s="23">
        <v>9</v>
      </c>
      <c r="Q34" s="23" t="s">
        <v>2137</v>
      </c>
      <c r="R34" s="23" t="s">
        <v>2142</v>
      </c>
      <c r="S34" s="23" t="s">
        <v>2137</v>
      </c>
      <c r="T34" s="23" t="s">
        <v>2137</v>
      </c>
      <c r="U34" s="23">
        <v>45305289.258768901</v>
      </c>
      <c r="V34" s="24" t="s">
        <v>2137</v>
      </c>
    </row>
    <row r="35" spans="1:22" x14ac:dyDescent="0.2">
      <c r="A35" s="22">
        <v>292.20373000000001</v>
      </c>
      <c r="B35" s="23">
        <v>18.742999999999999</v>
      </c>
      <c r="C35" s="23">
        <f t="shared" si="0"/>
        <v>1124.58</v>
      </c>
      <c r="D35" s="23" t="s">
        <v>2166</v>
      </c>
      <c r="E35" s="23" t="s">
        <v>2201</v>
      </c>
      <c r="F35" s="23" t="s">
        <v>2139</v>
      </c>
      <c r="G35" s="23" t="s">
        <v>2139</v>
      </c>
      <c r="H35" s="23" t="s">
        <v>2140</v>
      </c>
      <c r="I35" s="23" t="s">
        <v>2139</v>
      </c>
      <c r="J35" s="23">
        <v>-0.38</v>
      </c>
      <c r="K35" s="23">
        <v>149233428.70525301</v>
      </c>
      <c r="L35" s="23">
        <v>12</v>
      </c>
      <c r="M35" s="23">
        <v>8</v>
      </c>
      <c r="N35" s="23">
        <v>0</v>
      </c>
      <c r="O35" s="23">
        <v>83</v>
      </c>
      <c r="P35" s="23">
        <v>9.1</v>
      </c>
      <c r="Q35" s="23" t="s">
        <v>2137</v>
      </c>
      <c r="R35" s="23" t="s">
        <v>2142</v>
      </c>
      <c r="S35" s="23">
        <v>149233428.70525301</v>
      </c>
      <c r="T35" s="23" t="s">
        <v>2137</v>
      </c>
      <c r="U35" s="23">
        <v>52812199.017028101</v>
      </c>
      <c r="V35" s="24" t="s">
        <v>2137</v>
      </c>
    </row>
    <row r="36" spans="1:22" x14ac:dyDescent="0.2">
      <c r="A36" s="22">
        <v>412.29750999999999</v>
      </c>
      <c r="B36" s="23">
        <v>18.771000000000001</v>
      </c>
      <c r="C36" s="23">
        <f t="shared" si="0"/>
        <v>1126.26</v>
      </c>
      <c r="D36" s="23" t="s">
        <v>2167</v>
      </c>
      <c r="E36" s="23" t="s">
        <v>2202</v>
      </c>
      <c r="F36" s="23" t="s">
        <v>2141</v>
      </c>
      <c r="G36" s="23" t="s">
        <v>2139</v>
      </c>
      <c r="H36" s="23" t="s">
        <v>2140</v>
      </c>
      <c r="I36" s="23" t="s">
        <v>2139</v>
      </c>
      <c r="J36" s="23">
        <v>-0.56000000000000005</v>
      </c>
      <c r="K36" s="23">
        <v>67528236.613727897</v>
      </c>
      <c r="L36" s="23">
        <v>10</v>
      </c>
      <c r="M36" s="23">
        <v>1</v>
      </c>
      <c r="N36" s="23">
        <v>0</v>
      </c>
      <c r="O36" s="23">
        <v>69.5</v>
      </c>
      <c r="P36" s="23">
        <v>67.8</v>
      </c>
      <c r="Q36" s="23" t="s">
        <v>2137</v>
      </c>
      <c r="R36" s="23" t="s">
        <v>2142</v>
      </c>
      <c r="S36" s="23">
        <v>67528236.613727897</v>
      </c>
      <c r="T36" s="23" t="s">
        <v>2137</v>
      </c>
      <c r="U36" s="23" t="s">
        <v>2137</v>
      </c>
      <c r="V36" s="24" t="s">
        <v>2137</v>
      </c>
    </row>
    <row r="37" spans="1:22" x14ac:dyDescent="0.2">
      <c r="A37" s="22">
        <v>284.21393</v>
      </c>
      <c r="B37" s="23">
        <v>18.812999999999999</v>
      </c>
      <c r="C37" s="23">
        <f t="shared" si="0"/>
        <v>1128.78</v>
      </c>
      <c r="D37" s="23" t="s">
        <v>2168</v>
      </c>
      <c r="E37" s="23" t="s">
        <v>2203</v>
      </c>
      <c r="F37" s="23" t="s">
        <v>2141</v>
      </c>
      <c r="G37" s="23" t="s">
        <v>2139</v>
      </c>
      <c r="H37" s="23" t="s">
        <v>2140</v>
      </c>
      <c r="I37" s="23" t="s">
        <v>2139</v>
      </c>
      <c r="J37" s="23">
        <v>-0.31</v>
      </c>
      <c r="K37" s="23">
        <v>75291405.678354099</v>
      </c>
      <c r="L37" s="23">
        <v>16</v>
      </c>
      <c r="M37" s="23">
        <v>6</v>
      </c>
      <c r="N37" s="23">
        <v>0</v>
      </c>
      <c r="O37" s="23">
        <v>74.099999999999994</v>
      </c>
      <c r="P37" s="23">
        <v>70.900000000000006</v>
      </c>
      <c r="Q37" s="23" t="s">
        <v>2137</v>
      </c>
      <c r="R37" s="23" t="s">
        <v>2142</v>
      </c>
      <c r="S37" s="23">
        <v>34954570.5654888</v>
      </c>
      <c r="T37" s="23" t="s">
        <v>2137</v>
      </c>
      <c r="U37" s="23">
        <v>75291405.678354099</v>
      </c>
      <c r="V37" s="24" t="s">
        <v>2137</v>
      </c>
    </row>
    <row r="38" spans="1:22" x14ac:dyDescent="0.2">
      <c r="A38" s="22">
        <v>350.24552999999997</v>
      </c>
      <c r="B38" s="23">
        <v>18.885000000000002</v>
      </c>
      <c r="C38" s="23">
        <f t="shared" si="0"/>
        <v>1133.1000000000001</v>
      </c>
      <c r="D38" s="23" t="s">
        <v>2169</v>
      </c>
      <c r="E38" s="23" t="s">
        <v>2204</v>
      </c>
      <c r="F38" s="23" t="s">
        <v>2141</v>
      </c>
      <c r="G38" s="23" t="s">
        <v>2139</v>
      </c>
      <c r="H38" s="23" t="s">
        <v>2140</v>
      </c>
      <c r="I38" s="23" t="s">
        <v>2152</v>
      </c>
      <c r="J38" s="23">
        <v>-0.51</v>
      </c>
      <c r="K38" s="23">
        <v>21194136.499826498</v>
      </c>
      <c r="L38" s="23">
        <v>13</v>
      </c>
      <c r="M38" s="23">
        <v>1</v>
      </c>
      <c r="N38" s="23">
        <v>0</v>
      </c>
      <c r="O38" s="23">
        <v>67.5</v>
      </c>
      <c r="P38" s="23">
        <v>43.8</v>
      </c>
      <c r="Q38" s="23" t="s">
        <v>2137</v>
      </c>
      <c r="R38" s="23" t="s">
        <v>2142</v>
      </c>
      <c r="S38" s="23" t="s">
        <v>2137</v>
      </c>
      <c r="T38" s="23" t="s">
        <v>2137</v>
      </c>
      <c r="U38" s="23">
        <v>21194136.499826498</v>
      </c>
      <c r="V38" s="24" t="s">
        <v>2137</v>
      </c>
    </row>
    <row r="39" spans="1:22" x14ac:dyDescent="0.2">
      <c r="A39" s="22">
        <v>515.29233999999997</v>
      </c>
      <c r="B39" s="23">
        <v>19.196000000000002</v>
      </c>
      <c r="C39" s="23">
        <f t="shared" si="0"/>
        <v>1151.76</v>
      </c>
      <c r="D39" s="23" t="s">
        <v>2153</v>
      </c>
      <c r="E39" s="23" t="s">
        <v>2188</v>
      </c>
      <c r="F39" s="23" t="s">
        <v>2141</v>
      </c>
      <c r="G39" s="23" t="s">
        <v>2139</v>
      </c>
      <c r="H39" s="23" t="s">
        <v>2140</v>
      </c>
      <c r="I39" s="23" t="s">
        <v>2141</v>
      </c>
      <c r="J39" s="23">
        <v>1.3</v>
      </c>
      <c r="K39" s="23">
        <v>54100958.047237098</v>
      </c>
      <c r="L39" s="23">
        <v>3</v>
      </c>
      <c r="M39" s="23">
        <v>1</v>
      </c>
      <c r="N39" s="23">
        <v>0</v>
      </c>
      <c r="O39" s="23">
        <v>82.8</v>
      </c>
      <c r="P39" s="23">
        <v>51.7</v>
      </c>
      <c r="Q39" s="23" t="s">
        <v>2137</v>
      </c>
      <c r="R39" s="23" t="s">
        <v>2142</v>
      </c>
      <c r="S39" s="23" t="s">
        <v>2137</v>
      </c>
      <c r="T39" s="23" t="s">
        <v>2137</v>
      </c>
      <c r="U39" s="23" t="s">
        <v>2137</v>
      </c>
      <c r="V39" s="24">
        <v>54100958.047237098</v>
      </c>
    </row>
    <row r="40" spans="1:22" x14ac:dyDescent="0.2">
      <c r="A40" s="22">
        <v>348.26625999999999</v>
      </c>
      <c r="B40" s="23">
        <v>19.222000000000001</v>
      </c>
      <c r="C40" s="23">
        <f t="shared" si="0"/>
        <v>1153.3200000000002</v>
      </c>
      <c r="D40" s="23" t="s">
        <v>2170</v>
      </c>
      <c r="E40" s="23" t="s">
        <v>2205</v>
      </c>
      <c r="F40" s="23" t="s">
        <v>2139</v>
      </c>
      <c r="G40" s="23" t="s">
        <v>2139</v>
      </c>
      <c r="H40" s="23" t="s">
        <v>2140</v>
      </c>
      <c r="I40" s="23" t="s">
        <v>2139</v>
      </c>
      <c r="J40" s="23">
        <v>-0.53</v>
      </c>
      <c r="K40" s="23">
        <v>97420857.807020694</v>
      </c>
      <c r="L40" s="23">
        <v>6</v>
      </c>
      <c r="M40" s="23">
        <v>2</v>
      </c>
      <c r="N40" s="23">
        <v>0</v>
      </c>
      <c r="O40" s="23">
        <v>72.5</v>
      </c>
      <c r="P40" s="23">
        <v>8.6</v>
      </c>
      <c r="Q40" s="23" t="s">
        <v>2137</v>
      </c>
      <c r="R40" s="23" t="s">
        <v>2142</v>
      </c>
      <c r="S40" s="23">
        <v>82204033.412945896</v>
      </c>
      <c r="T40" s="23" t="s">
        <v>2137</v>
      </c>
      <c r="U40" s="23">
        <v>97420857.807020694</v>
      </c>
      <c r="V40" s="24" t="s">
        <v>2137</v>
      </c>
    </row>
    <row r="41" spans="1:22" x14ac:dyDescent="0.2">
      <c r="A41" s="22">
        <v>278.22462999999999</v>
      </c>
      <c r="B41" s="23">
        <v>19.408000000000001</v>
      </c>
      <c r="C41" s="23">
        <f t="shared" si="0"/>
        <v>1164.48</v>
      </c>
      <c r="D41" s="23" t="s">
        <v>2171</v>
      </c>
      <c r="E41" s="23" t="s">
        <v>2193</v>
      </c>
      <c r="F41" s="23" t="s">
        <v>2139</v>
      </c>
      <c r="G41" s="23" t="s">
        <v>2139</v>
      </c>
      <c r="H41" s="23" t="s">
        <v>2140</v>
      </c>
      <c r="I41" s="23" t="s">
        <v>2139</v>
      </c>
      <c r="J41" s="23">
        <v>0.18</v>
      </c>
      <c r="K41" s="23">
        <v>21597086.396841601</v>
      </c>
      <c r="L41" s="23">
        <v>10</v>
      </c>
      <c r="M41" s="23">
        <v>5</v>
      </c>
      <c r="N41" s="23">
        <v>0</v>
      </c>
      <c r="O41" s="23">
        <v>84.1</v>
      </c>
      <c r="P41" s="23">
        <v>67.400000000000006</v>
      </c>
      <c r="Q41" s="23" t="s">
        <v>2137</v>
      </c>
      <c r="R41" s="23" t="s">
        <v>2142</v>
      </c>
      <c r="S41" s="23">
        <v>4881914.8334551305</v>
      </c>
      <c r="T41" s="23" t="s">
        <v>2137</v>
      </c>
      <c r="U41" s="23">
        <v>21597086.396841601</v>
      </c>
      <c r="V41" s="24">
        <v>4684175.9064162103</v>
      </c>
    </row>
    <row r="42" spans="1:22" x14ac:dyDescent="0.2">
      <c r="A42" s="22">
        <v>323.28250000000003</v>
      </c>
      <c r="B42" s="23">
        <v>19.806999999999999</v>
      </c>
      <c r="C42" s="23">
        <f t="shared" si="0"/>
        <v>1188.4199999999998</v>
      </c>
      <c r="D42" s="23" t="s">
        <v>2172</v>
      </c>
      <c r="E42" s="23" t="s">
        <v>2206</v>
      </c>
      <c r="F42" s="23" t="s">
        <v>2139</v>
      </c>
      <c r="G42" s="23" t="s">
        <v>2139</v>
      </c>
      <c r="H42" s="23" t="s">
        <v>2140</v>
      </c>
      <c r="I42" s="23" t="s">
        <v>2152</v>
      </c>
      <c r="J42" s="23">
        <v>0.21</v>
      </c>
      <c r="K42" s="23">
        <v>17152164.480245501</v>
      </c>
      <c r="L42" s="23">
        <v>1</v>
      </c>
      <c r="M42" s="23">
        <v>1</v>
      </c>
      <c r="N42" s="23">
        <v>0</v>
      </c>
      <c r="O42" s="23">
        <v>70.099999999999994</v>
      </c>
      <c r="P42" s="23">
        <v>8.5</v>
      </c>
      <c r="Q42" s="23" t="s">
        <v>2137</v>
      </c>
      <c r="R42" s="23" t="s">
        <v>2142</v>
      </c>
      <c r="S42" s="23">
        <v>10346028.830401</v>
      </c>
      <c r="T42" s="23" t="s">
        <v>2137</v>
      </c>
      <c r="U42" s="23">
        <v>17152164.480245501</v>
      </c>
      <c r="V42" s="24">
        <v>4579105.7844794001</v>
      </c>
    </row>
    <row r="43" spans="1:22" x14ac:dyDescent="0.2">
      <c r="A43" s="22">
        <v>278.22471000000002</v>
      </c>
      <c r="B43" s="23">
        <v>19.986999999999998</v>
      </c>
      <c r="C43" s="23">
        <f t="shared" si="0"/>
        <v>1199.2199999999998</v>
      </c>
      <c r="D43" s="23" t="s">
        <v>2171</v>
      </c>
      <c r="E43" s="23" t="s">
        <v>2193</v>
      </c>
      <c r="F43" s="23" t="s">
        <v>2139</v>
      </c>
      <c r="G43" s="23" t="s">
        <v>2139</v>
      </c>
      <c r="H43" s="23" t="s">
        <v>2140</v>
      </c>
      <c r="I43" s="23" t="s">
        <v>2139</v>
      </c>
      <c r="J43" s="23">
        <v>0.45</v>
      </c>
      <c r="K43" s="23">
        <v>5331068.9485797202</v>
      </c>
      <c r="L43" s="23">
        <v>10</v>
      </c>
      <c r="M43" s="23">
        <v>3</v>
      </c>
      <c r="N43" s="23">
        <v>0</v>
      </c>
      <c r="O43" s="23">
        <v>62.4</v>
      </c>
      <c r="P43" s="23">
        <v>46.7</v>
      </c>
      <c r="Q43" s="23" t="s">
        <v>2137</v>
      </c>
      <c r="R43" s="23" t="s">
        <v>2142</v>
      </c>
      <c r="S43" s="23" t="s">
        <v>2137</v>
      </c>
      <c r="T43" s="23" t="s">
        <v>2137</v>
      </c>
      <c r="U43" s="23">
        <v>5331068.9485797202</v>
      </c>
      <c r="V43" s="24">
        <v>4148634.1643790398</v>
      </c>
    </row>
    <row r="44" spans="1:22" x14ac:dyDescent="0.2">
      <c r="A44" s="22">
        <v>328.24020999999999</v>
      </c>
      <c r="B44" s="23">
        <v>20.065000000000001</v>
      </c>
      <c r="C44" s="23">
        <f t="shared" si="0"/>
        <v>1203.9000000000001</v>
      </c>
      <c r="D44" s="23" t="s">
        <v>2173</v>
      </c>
      <c r="E44" s="23" t="s">
        <v>2207</v>
      </c>
      <c r="F44" s="23" t="s">
        <v>2139</v>
      </c>
      <c r="G44" s="23" t="s">
        <v>2139</v>
      </c>
      <c r="H44" s="23" t="s">
        <v>2140</v>
      </c>
      <c r="I44" s="23" t="s">
        <v>2141</v>
      </c>
      <c r="J44" s="23">
        <v>-7.0000000000000007E-2</v>
      </c>
      <c r="K44" s="23">
        <v>37693338.340983197</v>
      </c>
      <c r="L44" s="23">
        <v>14</v>
      </c>
      <c r="M44" s="23">
        <v>1</v>
      </c>
      <c r="N44" s="23">
        <v>0</v>
      </c>
      <c r="O44" s="23">
        <v>69</v>
      </c>
      <c r="P44" s="23">
        <v>8.5</v>
      </c>
      <c r="Q44" s="23" t="s">
        <v>2137</v>
      </c>
      <c r="R44" s="23" t="s">
        <v>2142</v>
      </c>
      <c r="S44" s="23">
        <v>14566157.514226001</v>
      </c>
      <c r="T44" s="23" t="s">
        <v>2137</v>
      </c>
      <c r="U44" s="23">
        <v>31530071.827683099</v>
      </c>
      <c r="V44" s="24">
        <v>37693338.340983197</v>
      </c>
    </row>
    <row r="45" spans="1:22" x14ac:dyDescent="0.2">
      <c r="A45" s="22">
        <v>255.25630000000001</v>
      </c>
      <c r="B45" s="23">
        <v>20.265999999999998</v>
      </c>
      <c r="C45" s="23">
        <f t="shared" si="0"/>
        <v>1215.9599999999998</v>
      </c>
      <c r="D45" s="23" t="s">
        <v>2174</v>
      </c>
      <c r="E45" s="23" t="s">
        <v>2208</v>
      </c>
      <c r="F45" s="23" t="s">
        <v>2139</v>
      </c>
      <c r="G45" s="23" t="s">
        <v>2139</v>
      </c>
      <c r="H45" s="23" t="s">
        <v>2140</v>
      </c>
      <c r="I45" s="23" t="s">
        <v>2139</v>
      </c>
      <c r="J45" s="23">
        <v>0.32</v>
      </c>
      <c r="K45" s="23">
        <v>14244477.2237386</v>
      </c>
      <c r="L45" s="23">
        <v>1</v>
      </c>
      <c r="M45" s="23">
        <v>2</v>
      </c>
      <c r="N45" s="23">
        <v>0</v>
      </c>
      <c r="O45" s="23">
        <v>77.2</v>
      </c>
      <c r="P45" s="23">
        <v>8.9</v>
      </c>
      <c r="Q45" s="23" t="s">
        <v>2137</v>
      </c>
      <c r="R45" s="23" t="s">
        <v>2142</v>
      </c>
      <c r="S45" s="23">
        <v>7290321.0662489096</v>
      </c>
      <c r="T45" s="23" t="s">
        <v>2137</v>
      </c>
      <c r="U45" s="23">
        <v>14244477.2237386</v>
      </c>
      <c r="V45" s="24">
        <v>7498055.73425077</v>
      </c>
    </row>
    <row r="46" spans="1:22" x14ac:dyDescent="0.2">
      <c r="A46" s="22">
        <v>281.27190000000002</v>
      </c>
      <c r="B46" s="23">
        <v>20.364999999999998</v>
      </c>
      <c r="C46" s="23">
        <f t="shared" si="0"/>
        <v>1221.8999999999999</v>
      </c>
      <c r="D46" s="23" t="s">
        <v>2175</v>
      </c>
      <c r="E46" s="23" t="s">
        <v>2209</v>
      </c>
      <c r="F46" s="23" t="s">
        <v>2139</v>
      </c>
      <c r="G46" s="23" t="s">
        <v>2139</v>
      </c>
      <c r="H46" s="23" t="s">
        <v>2140</v>
      </c>
      <c r="I46" s="23" t="s">
        <v>2152</v>
      </c>
      <c r="J46" s="23">
        <v>0.12</v>
      </c>
      <c r="K46" s="23">
        <v>15958500.832441101</v>
      </c>
      <c r="L46" s="23">
        <v>3</v>
      </c>
      <c r="M46" s="23">
        <v>2</v>
      </c>
      <c r="N46" s="23">
        <v>0</v>
      </c>
      <c r="O46" s="23">
        <v>93.4</v>
      </c>
      <c r="P46" s="23">
        <v>83.6</v>
      </c>
      <c r="Q46" s="23" t="s">
        <v>2137</v>
      </c>
      <c r="R46" s="23" t="s">
        <v>2142</v>
      </c>
      <c r="S46" s="23" t="s">
        <v>2137</v>
      </c>
      <c r="T46" s="23" t="s">
        <v>2137</v>
      </c>
      <c r="U46" s="23">
        <v>15958500.832441101</v>
      </c>
      <c r="V46" s="24" t="s">
        <v>2137</v>
      </c>
    </row>
    <row r="47" spans="1:22" x14ac:dyDescent="0.2">
      <c r="A47" s="22">
        <v>342.25608999999997</v>
      </c>
      <c r="B47" s="23">
        <v>20.832999999999998</v>
      </c>
      <c r="C47" s="23">
        <f t="shared" si="0"/>
        <v>1249.98</v>
      </c>
      <c r="D47" s="23" t="s">
        <v>2176</v>
      </c>
      <c r="E47" s="23" t="s">
        <v>2210</v>
      </c>
      <c r="F47" s="23" t="s">
        <v>2141</v>
      </c>
      <c r="G47" s="23" t="s">
        <v>2139</v>
      </c>
      <c r="H47" s="23" t="s">
        <v>2140</v>
      </c>
      <c r="I47" s="23" t="s">
        <v>2152</v>
      </c>
      <c r="J47" s="23">
        <v>0.61</v>
      </c>
      <c r="K47" s="23">
        <v>6220779.6155035999</v>
      </c>
      <c r="L47" s="23">
        <v>1</v>
      </c>
      <c r="M47" s="23">
        <v>1</v>
      </c>
      <c r="N47" s="23">
        <v>0</v>
      </c>
      <c r="O47" s="23">
        <v>62.8</v>
      </c>
      <c r="P47" s="23">
        <v>8.1</v>
      </c>
      <c r="Q47" s="23" t="s">
        <v>2137</v>
      </c>
      <c r="R47" s="23" t="s">
        <v>2142</v>
      </c>
      <c r="S47" s="23" t="s">
        <v>2137</v>
      </c>
      <c r="T47" s="23" t="s">
        <v>2137</v>
      </c>
      <c r="U47" s="23" t="s">
        <v>2137</v>
      </c>
      <c r="V47" s="24">
        <v>6220779.6155035999</v>
      </c>
    </row>
    <row r="48" spans="1:22" x14ac:dyDescent="0.2">
      <c r="A48" s="22">
        <v>515.29173000000003</v>
      </c>
      <c r="B48" s="23">
        <v>25.256</v>
      </c>
      <c r="C48" s="23">
        <f t="shared" si="0"/>
        <v>1515.3600000000001</v>
      </c>
      <c r="D48" s="23" t="s">
        <v>2153</v>
      </c>
      <c r="E48" s="23" t="s">
        <v>2188</v>
      </c>
      <c r="F48" s="23" t="s">
        <v>2141</v>
      </c>
      <c r="G48" s="23" t="s">
        <v>2139</v>
      </c>
      <c r="H48" s="23" t="s">
        <v>2140</v>
      </c>
      <c r="I48" s="23" t="s">
        <v>2141</v>
      </c>
      <c r="J48" s="23">
        <v>0.12</v>
      </c>
      <c r="K48" s="23">
        <v>500450977.44683301</v>
      </c>
      <c r="L48" s="23">
        <v>3</v>
      </c>
      <c r="M48" s="23">
        <v>3</v>
      </c>
      <c r="N48" s="23">
        <v>0</v>
      </c>
      <c r="O48" s="23">
        <v>82</v>
      </c>
      <c r="P48" s="23">
        <v>51.3</v>
      </c>
      <c r="Q48" s="23" t="s">
        <v>2137</v>
      </c>
      <c r="R48" s="23" t="s">
        <v>2142</v>
      </c>
      <c r="S48" s="23">
        <v>500450977.44683301</v>
      </c>
      <c r="T48" s="23" t="s">
        <v>2137</v>
      </c>
      <c r="U48" s="23" t="s">
        <v>2137</v>
      </c>
      <c r="V48" s="24">
        <v>129615050.64799</v>
      </c>
    </row>
    <row r="49" spans="1:22" x14ac:dyDescent="0.2">
      <c r="A49" s="27">
        <v>499.29667999999998</v>
      </c>
      <c r="B49" s="28">
        <v>25.262</v>
      </c>
      <c r="C49" s="28">
        <f t="shared" si="0"/>
        <v>1515.72</v>
      </c>
      <c r="D49" s="28" t="s">
        <v>2177</v>
      </c>
      <c r="E49" s="28" t="s">
        <v>2211</v>
      </c>
      <c r="F49" s="28" t="s">
        <v>2139</v>
      </c>
      <c r="G49" s="28" t="s">
        <v>2139</v>
      </c>
      <c r="H49" s="28" t="s">
        <v>2140</v>
      </c>
      <c r="I49" s="28" t="s">
        <v>2139</v>
      </c>
      <c r="J49" s="28">
        <v>-0.15</v>
      </c>
      <c r="K49" s="28">
        <v>3468969339.3243399</v>
      </c>
      <c r="L49" s="28">
        <v>4</v>
      </c>
      <c r="M49" s="28">
        <v>4</v>
      </c>
      <c r="N49" s="28">
        <v>0</v>
      </c>
      <c r="O49" s="28">
        <v>92.1</v>
      </c>
      <c r="P49" s="28">
        <v>78.7</v>
      </c>
      <c r="Q49" s="28" t="s">
        <v>2137</v>
      </c>
      <c r="R49" s="28" t="s">
        <v>2142</v>
      </c>
      <c r="S49" s="28">
        <v>3153158417.6667199</v>
      </c>
      <c r="T49" s="28">
        <v>501456868.15590698</v>
      </c>
      <c r="U49" s="28">
        <v>3468969339.3243399</v>
      </c>
      <c r="V49" s="29" t="s">
        <v>2137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A21317-F3CC-D04C-95EC-CC3A78107D92}">
  <dimension ref="A1:AE350"/>
  <sheetViews>
    <sheetView topLeftCell="A309" workbookViewId="0">
      <pane xSplit="1" topLeftCell="I1" activePane="topRight" state="frozen"/>
      <selection pane="topRight" activeCell="K315" sqref="K315"/>
    </sheetView>
  </sheetViews>
  <sheetFormatPr baseColWidth="10" defaultRowHeight="16" x14ac:dyDescent="0.2"/>
  <cols>
    <col min="1" max="1" width="14.1640625" style="1" customWidth="1"/>
    <col min="2" max="2" width="16" customWidth="1"/>
    <col min="3" max="3" width="14" customWidth="1"/>
    <col min="4" max="4" width="31.83203125" bestFit="1" customWidth="1"/>
    <col min="5" max="5" width="24.6640625" bestFit="1" customWidth="1"/>
    <col min="6" max="6" width="24.5" bestFit="1" customWidth="1"/>
    <col min="7" max="7" width="27.6640625" customWidth="1"/>
    <col min="8" max="8" width="27.5" customWidth="1"/>
    <col min="9" max="10" width="31.5" bestFit="1" customWidth="1"/>
    <col min="11" max="11" width="32.6640625" bestFit="1" customWidth="1"/>
    <col min="12" max="14" width="23.33203125" customWidth="1"/>
    <col min="15" max="15" width="17.5" customWidth="1"/>
    <col min="16" max="16" width="19" customWidth="1"/>
    <col min="17" max="17" width="27.1640625" bestFit="1" customWidth="1"/>
    <col min="18" max="18" width="20.33203125" customWidth="1"/>
    <col min="19" max="19" width="23.6640625" bestFit="1" customWidth="1"/>
    <col min="20" max="20" width="16" bestFit="1" customWidth="1"/>
    <col min="21" max="21" width="18.1640625" customWidth="1"/>
    <col min="22" max="22" width="18.6640625" customWidth="1"/>
    <col min="23" max="23" width="40.5" bestFit="1" customWidth="1"/>
    <col min="24" max="24" width="18.5" customWidth="1"/>
    <col min="26" max="26" width="33.5" bestFit="1" customWidth="1"/>
    <col min="27" max="27" width="19.6640625" customWidth="1"/>
    <col min="28" max="28" width="22" customWidth="1"/>
    <col min="29" max="29" width="33" bestFit="1" customWidth="1"/>
    <col min="30" max="30" width="27.1640625" bestFit="1" customWidth="1"/>
  </cols>
  <sheetData>
    <row r="1" spans="1:31" s="4" customFormat="1" ht="35" thickBot="1" x14ac:dyDescent="0.25">
      <c r="A1" s="6" t="s">
        <v>2</v>
      </c>
      <c r="B1" s="7" t="s">
        <v>0</v>
      </c>
      <c r="C1" s="7" t="s">
        <v>1</v>
      </c>
      <c r="D1" s="7" t="s">
        <v>1830</v>
      </c>
      <c r="E1" s="7" t="s">
        <v>1831</v>
      </c>
      <c r="F1" s="7" t="s">
        <v>1832</v>
      </c>
      <c r="G1" s="7" t="s">
        <v>1833</v>
      </c>
      <c r="H1" s="7" t="s">
        <v>2112</v>
      </c>
      <c r="I1" s="7" t="s">
        <v>2113</v>
      </c>
      <c r="J1" s="7" t="s">
        <v>2114</v>
      </c>
      <c r="K1" s="7" t="s">
        <v>2212</v>
      </c>
      <c r="L1" s="7" t="s">
        <v>2225</v>
      </c>
      <c r="M1" s="7" t="s">
        <v>2224</v>
      </c>
      <c r="N1" s="8" t="s">
        <v>1827</v>
      </c>
      <c r="O1" s="37" t="s">
        <v>2222</v>
      </c>
      <c r="P1" s="8" t="s">
        <v>3</v>
      </c>
      <c r="Q1" s="8" t="s">
        <v>4</v>
      </c>
      <c r="R1" s="8" t="s">
        <v>13</v>
      </c>
      <c r="S1" s="8" t="s">
        <v>14</v>
      </c>
      <c r="T1" s="8" t="s">
        <v>19</v>
      </c>
      <c r="U1" s="8" t="s">
        <v>20</v>
      </c>
      <c r="V1" s="8" t="s">
        <v>27</v>
      </c>
      <c r="W1" s="8" t="s">
        <v>28</v>
      </c>
      <c r="X1" s="8" t="s">
        <v>2223</v>
      </c>
      <c r="Y1" s="9" t="s">
        <v>1837</v>
      </c>
      <c r="Z1" s="9" t="s">
        <v>2106</v>
      </c>
      <c r="AA1" s="9" t="s">
        <v>2107</v>
      </c>
      <c r="AB1" s="9" t="s">
        <v>2108</v>
      </c>
      <c r="AC1" s="9" t="s">
        <v>2109</v>
      </c>
      <c r="AD1" s="9" t="s">
        <v>2110</v>
      </c>
      <c r="AE1" s="9" t="s">
        <v>2111</v>
      </c>
    </row>
    <row r="2" spans="1:31" x14ac:dyDescent="0.2">
      <c r="A2" s="1">
        <v>47470</v>
      </c>
      <c r="B2">
        <v>231.15299999999999</v>
      </c>
      <c r="C2">
        <v>1082.8393550000001</v>
      </c>
      <c r="D2" s="17" t="s">
        <v>1828</v>
      </c>
      <c r="E2" s="12" t="s">
        <v>1828</v>
      </c>
      <c r="F2" s="12" t="s">
        <v>1829</v>
      </c>
      <c r="G2" s="20" t="s">
        <v>1828</v>
      </c>
      <c r="H2" s="17" t="s">
        <v>2105</v>
      </c>
      <c r="I2" s="19" t="s">
        <v>2105</v>
      </c>
      <c r="J2" s="20" t="s">
        <v>2105</v>
      </c>
      <c r="K2" s="21" t="s">
        <v>6</v>
      </c>
      <c r="L2" s="21" t="s">
        <v>2105</v>
      </c>
      <c r="M2" s="21" t="s">
        <v>16</v>
      </c>
      <c r="N2">
        <v>3</v>
      </c>
      <c r="O2">
        <v>-1</v>
      </c>
      <c r="P2" t="s">
        <v>6</v>
      </c>
      <c r="Q2" s="2">
        <v>0</v>
      </c>
      <c r="R2" t="s">
        <v>6</v>
      </c>
      <c r="S2" s="2">
        <v>0</v>
      </c>
      <c r="T2" t="s">
        <v>6</v>
      </c>
      <c r="U2" s="2">
        <v>0</v>
      </c>
      <c r="V2" t="s">
        <v>6</v>
      </c>
      <c r="W2" s="2">
        <v>0</v>
      </c>
      <c r="X2" t="s">
        <v>6</v>
      </c>
      <c r="Y2" s="5" t="s">
        <v>1882</v>
      </c>
      <c r="Z2" s="5" t="s">
        <v>1845</v>
      </c>
      <c r="AA2" s="5" t="s">
        <v>1883</v>
      </c>
      <c r="AB2" s="5" t="s">
        <v>1883</v>
      </c>
      <c r="AC2" s="5" t="s">
        <v>1884</v>
      </c>
      <c r="AD2" s="5" t="s">
        <v>23</v>
      </c>
      <c r="AE2" s="5" t="s">
        <v>16</v>
      </c>
    </row>
    <row r="3" spans="1:31" x14ac:dyDescent="0.2">
      <c r="A3" s="1">
        <v>54725</v>
      </c>
      <c r="B3">
        <v>244.16900999999999</v>
      </c>
      <c r="C3">
        <v>618.73681599999998</v>
      </c>
      <c r="D3" s="18" t="s">
        <v>1828</v>
      </c>
      <c r="E3" s="13" t="s">
        <v>1828</v>
      </c>
      <c r="F3" s="13" t="s">
        <v>1829</v>
      </c>
      <c r="G3" s="16" t="s">
        <v>1828</v>
      </c>
      <c r="H3" s="18" t="s">
        <v>2105</v>
      </c>
      <c r="I3" s="21" t="s">
        <v>2105</v>
      </c>
      <c r="J3" s="16" t="s">
        <v>2105</v>
      </c>
      <c r="K3" s="21" t="s">
        <v>6</v>
      </c>
      <c r="L3" s="21" t="s">
        <v>2105</v>
      </c>
      <c r="M3" s="21" t="s">
        <v>17</v>
      </c>
      <c r="N3">
        <v>6</v>
      </c>
      <c r="O3">
        <v>-1</v>
      </c>
      <c r="P3" t="s">
        <v>6</v>
      </c>
      <c r="Q3" s="2">
        <v>0</v>
      </c>
      <c r="R3" t="s">
        <v>6</v>
      </c>
      <c r="S3" s="2">
        <v>0</v>
      </c>
      <c r="T3" t="s">
        <v>6</v>
      </c>
      <c r="U3" s="2">
        <v>0</v>
      </c>
      <c r="V3" t="s">
        <v>6</v>
      </c>
      <c r="W3" s="2">
        <v>0</v>
      </c>
      <c r="X3" t="s">
        <v>6</v>
      </c>
      <c r="Y3" s="5" t="s">
        <v>2036</v>
      </c>
      <c r="Z3" s="5" t="s">
        <v>1880</v>
      </c>
      <c r="AA3" s="5" t="s">
        <v>2037</v>
      </c>
      <c r="AB3" s="5"/>
      <c r="AC3" s="5"/>
      <c r="AD3" s="5" t="s">
        <v>2037</v>
      </c>
      <c r="AE3" s="5" t="s">
        <v>17</v>
      </c>
    </row>
    <row r="4" spans="1:31" x14ac:dyDescent="0.2">
      <c r="A4" s="1">
        <v>83228</v>
      </c>
      <c r="B4">
        <v>302.28899999999999</v>
      </c>
      <c r="C4">
        <v>442.24316399999998</v>
      </c>
      <c r="D4" s="18" t="s">
        <v>1828</v>
      </c>
      <c r="E4" s="13" t="s">
        <v>1828</v>
      </c>
      <c r="F4" s="13" t="s">
        <v>1829</v>
      </c>
      <c r="G4" s="16" t="s">
        <v>1828</v>
      </c>
      <c r="H4" s="18" t="s">
        <v>2105</v>
      </c>
      <c r="I4" s="21" t="s">
        <v>2105</v>
      </c>
      <c r="J4" s="16" t="s">
        <v>2105</v>
      </c>
      <c r="K4" s="21" t="s">
        <v>6</v>
      </c>
      <c r="L4" s="21" t="s">
        <v>2105</v>
      </c>
      <c r="M4" s="21" t="s">
        <v>1949</v>
      </c>
      <c r="N4">
        <v>73</v>
      </c>
      <c r="O4">
        <v>-1</v>
      </c>
      <c r="P4" t="s">
        <v>6</v>
      </c>
      <c r="Q4" s="2">
        <v>0</v>
      </c>
      <c r="R4" t="s">
        <v>6</v>
      </c>
      <c r="S4" s="2">
        <v>0</v>
      </c>
      <c r="T4" t="s">
        <v>6</v>
      </c>
      <c r="U4" s="2">
        <v>0</v>
      </c>
      <c r="V4" t="s">
        <v>6</v>
      </c>
      <c r="W4" s="2">
        <v>0</v>
      </c>
      <c r="X4" t="s">
        <v>6</v>
      </c>
      <c r="Y4" s="5" t="s">
        <v>2006</v>
      </c>
      <c r="Z4" s="5" t="s">
        <v>1845</v>
      </c>
      <c r="AA4" s="5" t="s">
        <v>2007</v>
      </c>
      <c r="AB4" s="5" t="s">
        <v>2008</v>
      </c>
      <c r="AC4" s="5" t="s">
        <v>2009</v>
      </c>
      <c r="AD4" s="5" t="s">
        <v>1948</v>
      </c>
      <c r="AE4" s="5" t="s">
        <v>1949</v>
      </c>
    </row>
    <row r="5" spans="1:31" x14ac:dyDescent="0.2">
      <c r="A5" s="1">
        <v>86243</v>
      </c>
      <c r="B5">
        <v>310.21201000000002</v>
      </c>
      <c r="C5">
        <v>764.46252400000003</v>
      </c>
      <c r="D5" s="18" t="s">
        <v>1828</v>
      </c>
      <c r="E5" s="13" t="s">
        <v>1828</v>
      </c>
      <c r="F5" s="13" t="s">
        <v>1829</v>
      </c>
      <c r="G5" s="16" t="s">
        <v>1828</v>
      </c>
      <c r="H5" s="18" t="s">
        <v>2105</v>
      </c>
      <c r="I5" s="21" t="s">
        <v>2105</v>
      </c>
      <c r="J5" s="15" t="s">
        <v>2105</v>
      </c>
      <c r="K5" s="21" t="s">
        <v>6</v>
      </c>
      <c r="L5" s="21" t="s">
        <v>2105</v>
      </c>
      <c r="M5" s="21" t="s">
        <v>18</v>
      </c>
      <c r="N5">
        <v>2</v>
      </c>
      <c r="O5">
        <v>-1</v>
      </c>
      <c r="P5" t="s">
        <v>6</v>
      </c>
      <c r="Q5" s="2">
        <v>0</v>
      </c>
      <c r="R5" t="s">
        <v>6</v>
      </c>
      <c r="S5" s="2">
        <v>0</v>
      </c>
      <c r="T5" t="s">
        <v>6</v>
      </c>
      <c r="U5" s="2">
        <v>0</v>
      </c>
      <c r="V5" t="s">
        <v>6</v>
      </c>
      <c r="W5" s="2">
        <v>0</v>
      </c>
      <c r="X5" t="s">
        <v>6</v>
      </c>
      <c r="Y5" s="5" t="s">
        <v>1849</v>
      </c>
      <c r="Z5" s="5" t="s">
        <v>1845</v>
      </c>
      <c r="AA5" s="5" t="s">
        <v>40</v>
      </c>
      <c r="AB5" s="5" t="s">
        <v>1850</v>
      </c>
      <c r="AC5" s="5" t="s">
        <v>32</v>
      </c>
      <c r="AD5" s="5" t="s">
        <v>26</v>
      </c>
      <c r="AE5" s="5" t="s">
        <v>18</v>
      </c>
    </row>
    <row r="6" spans="1:31" x14ac:dyDescent="0.2">
      <c r="A6" s="1">
        <v>99891</v>
      </c>
      <c r="B6">
        <v>350.30099000000001</v>
      </c>
      <c r="C6">
        <v>1134.540039</v>
      </c>
      <c r="D6" s="18" t="s">
        <v>1828</v>
      </c>
      <c r="E6" s="13" t="s">
        <v>1828</v>
      </c>
      <c r="F6" s="13" t="s">
        <v>1829</v>
      </c>
      <c r="G6" s="16" t="s">
        <v>1828</v>
      </c>
      <c r="H6" s="18" t="s">
        <v>2105</v>
      </c>
      <c r="I6" s="21" t="s">
        <v>2105</v>
      </c>
      <c r="J6" s="15" t="s">
        <v>2105</v>
      </c>
      <c r="K6" s="21" t="s">
        <v>6</v>
      </c>
      <c r="L6" s="21" t="s">
        <v>2105</v>
      </c>
      <c r="M6" s="21" t="s">
        <v>2074</v>
      </c>
      <c r="N6">
        <v>79</v>
      </c>
      <c r="O6">
        <v>-1</v>
      </c>
      <c r="P6" t="s">
        <v>6</v>
      </c>
      <c r="Q6" s="2">
        <v>0</v>
      </c>
      <c r="R6" t="s">
        <v>6</v>
      </c>
      <c r="S6" s="2">
        <v>0</v>
      </c>
      <c r="T6" t="s">
        <v>6</v>
      </c>
      <c r="U6" s="2">
        <v>0</v>
      </c>
      <c r="V6" t="s">
        <v>6</v>
      </c>
      <c r="W6" s="2">
        <v>0</v>
      </c>
      <c r="X6" t="s">
        <v>6</v>
      </c>
      <c r="Y6" s="5" t="s">
        <v>2090</v>
      </c>
      <c r="Z6" s="5" t="s">
        <v>1845</v>
      </c>
      <c r="AA6" s="5" t="s">
        <v>2072</v>
      </c>
      <c r="AB6" s="5"/>
      <c r="AC6" s="5" t="s">
        <v>2072</v>
      </c>
      <c r="AD6" s="5" t="s">
        <v>2073</v>
      </c>
      <c r="AE6" s="5" t="s">
        <v>2074</v>
      </c>
    </row>
    <row r="7" spans="1:31" x14ac:dyDescent="0.2">
      <c r="A7" s="1">
        <v>100364</v>
      </c>
      <c r="B7">
        <v>352.24700999999999</v>
      </c>
      <c r="C7">
        <v>973.58898899999997</v>
      </c>
      <c r="D7" s="18" t="s">
        <v>1828</v>
      </c>
      <c r="E7" s="13" t="s">
        <v>1828</v>
      </c>
      <c r="F7" s="13" t="s">
        <v>1829</v>
      </c>
      <c r="G7" s="16" t="s">
        <v>1829</v>
      </c>
      <c r="H7" s="18" t="s">
        <v>2105</v>
      </c>
      <c r="I7" s="21" t="s">
        <v>2105</v>
      </c>
      <c r="J7" s="15" t="s">
        <v>2105</v>
      </c>
      <c r="K7" s="21" t="s">
        <v>6</v>
      </c>
      <c r="L7" s="21" t="s">
        <v>2105</v>
      </c>
      <c r="M7" s="21" t="s">
        <v>15</v>
      </c>
      <c r="N7">
        <v>2</v>
      </c>
      <c r="O7">
        <v>-1</v>
      </c>
      <c r="P7" t="s">
        <v>6</v>
      </c>
      <c r="Q7" s="2">
        <v>0</v>
      </c>
      <c r="R7" t="s">
        <v>6</v>
      </c>
      <c r="S7" s="2">
        <v>0</v>
      </c>
      <c r="T7" t="s">
        <v>6</v>
      </c>
      <c r="U7" s="2">
        <v>0</v>
      </c>
      <c r="V7" t="s">
        <v>6</v>
      </c>
      <c r="W7" s="2">
        <v>0</v>
      </c>
      <c r="X7" t="s">
        <v>6</v>
      </c>
      <c r="Y7" s="5" t="s">
        <v>1979</v>
      </c>
      <c r="Z7" s="5" t="s">
        <v>1895</v>
      </c>
      <c r="AA7" s="5" t="s">
        <v>1900</v>
      </c>
      <c r="AB7" s="5"/>
      <c r="AC7" s="5" t="s">
        <v>1900</v>
      </c>
      <c r="AD7" s="5" t="s">
        <v>21</v>
      </c>
      <c r="AE7" s="5" t="s">
        <v>15</v>
      </c>
    </row>
    <row r="8" spans="1:31" x14ac:dyDescent="0.2">
      <c r="A8" s="1">
        <v>116266</v>
      </c>
      <c r="B8">
        <v>394.24700999999999</v>
      </c>
      <c r="C8">
        <v>724.82763699999998</v>
      </c>
      <c r="D8" s="18" t="s">
        <v>1828</v>
      </c>
      <c r="E8" s="13" t="s">
        <v>1828</v>
      </c>
      <c r="F8" s="13" t="s">
        <v>1829</v>
      </c>
      <c r="G8" s="16" t="s">
        <v>1828</v>
      </c>
      <c r="H8" s="18" t="s">
        <v>2105</v>
      </c>
      <c r="I8" s="21" t="s">
        <v>2105</v>
      </c>
      <c r="J8" s="15" t="s">
        <v>2105</v>
      </c>
      <c r="K8" s="21" t="s">
        <v>6</v>
      </c>
      <c r="L8" s="21" t="s">
        <v>2105</v>
      </c>
      <c r="M8" s="21" t="s">
        <v>16</v>
      </c>
      <c r="N8">
        <v>46</v>
      </c>
      <c r="O8">
        <v>-1</v>
      </c>
      <c r="P8" t="s">
        <v>6</v>
      </c>
      <c r="Q8" s="2">
        <v>0</v>
      </c>
      <c r="R8" t="s">
        <v>6</v>
      </c>
      <c r="S8" s="2">
        <v>0</v>
      </c>
      <c r="T8" t="s">
        <v>6</v>
      </c>
      <c r="U8" s="2">
        <v>0</v>
      </c>
      <c r="V8" t="s">
        <v>6</v>
      </c>
      <c r="W8" s="2">
        <v>0</v>
      </c>
      <c r="X8" t="s">
        <v>6</v>
      </c>
      <c r="Y8" s="5" t="s">
        <v>2013</v>
      </c>
      <c r="Z8" s="5" t="s">
        <v>1845</v>
      </c>
      <c r="AA8" s="5" t="s">
        <v>16</v>
      </c>
      <c r="AB8" s="5"/>
      <c r="AC8" s="5"/>
      <c r="AD8" s="5"/>
      <c r="AE8" s="5" t="s">
        <v>16</v>
      </c>
    </row>
    <row r="9" spans="1:31" x14ac:dyDescent="0.2">
      <c r="A9" s="1">
        <v>116736</v>
      </c>
      <c r="B9">
        <v>396.32598999999999</v>
      </c>
      <c r="C9">
        <v>1140.1457519999999</v>
      </c>
      <c r="D9" s="18" t="s">
        <v>1828</v>
      </c>
      <c r="E9" s="13" t="s">
        <v>1828</v>
      </c>
      <c r="F9" s="13" t="s">
        <v>1829</v>
      </c>
      <c r="G9" s="16" t="s">
        <v>1828</v>
      </c>
      <c r="H9" s="18" t="s">
        <v>2105</v>
      </c>
      <c r="I9" s="21" t="s">
        <v>2105</v>
      </c>
      <c r="J9" s="15" t="s">
        <v>2105</v>
      </c>
      <c r="K9" s="21" t="s">
        <v>6</v>
      </c>
      <c r="L9" s="21" t="s">
        <v>2105</v>
      </c>
      <c r="M9" s="21" t="s">
        <v>15</v>
      </c>
      <c r="N9">
        <v>3</v>
      </c>
      <c r="O9">
        <v>-1</v>
      </c>
      <c r="P9" t="s">
        <v>6</v>
      </c>
      <c r="Q9" s="2">
        <v>0</v>
      </c>
      <c r="R9" t="s">
        <v>6</v>
      </c>
      <c r="S9" s="2">
        <v>0</v>
      </c>
      <c r="T9" t="s">
        <v>6</v>
      </c>
      <c r="U9" s="2">
        <v>0</v>
      </c>
      <c r="V9" t="s">
        <v>6</v>
      </c>
      <c r="W9" s="2">
        <v>0</v>
      </c>
      <c r="X9" t="s">
        <v>6</v>
      </c>
      <c r="Y9" s="5" t="s">
        <v>1990</v>
      </c>
      <c r="Z9" s="5" t="s">
        <v>1845</v>
      </c>
      <c r="AA9" s="5" t="s">
        <v>1866</v>
      </c>
      <c r="AB9" s="5"/>
      <c r="AC9" s="5"/>
      <c r="AD9" s="5" t="s">
        <v>1866</v>
      </c>
      <c r="AE9" s="5" t="s">
        <v>15</v>
      </c>
    </row>
    <row r="10" spans="1:31" x14ac:dyDescent="0.2">
      <c r="A10" s="1">
        <v>140013</v>
      </c>
      <c r="B10">
        <v>529.29199000000006</v>
      </c>
      <c r="C10">
        <v>825.49352999999996</v>
      </c>
      <c r="D10" s="18" t="s">
        <v>1828</v>
      </c>
      <c r="E10" s="13" t="s">
        <v>1828</v>
      </c>
      <c r="F10" s="13" t="s">
        <v>1829</v>
      </c>
      <c r="G10" s="16" t="s">
        <v>1828</v>
      </c>
      <c r="H10" s="18" t="s">
        <v>2105</v>
      </c>
      <c r="I10" s="21" t="s">
        <v>2105</v>
      </c>
      <c r="J10" s="15" t="s">
        <v>2105</v>
      </c>
      <c r="K10" s="21" t="s">
        <v>6</v>
      </c>
      <c r="L10" s="21" t="s">
        <v>2105</v>
      </c>
      <c r="M10" s="21" t="s">
        <v>18</v>
      </c>
      <c r="N10">
        <v>19</v>
      </c>
      <c r="O10">
        <v>-1</v>
      </c>
      <c r="P10" t="s">
        <v>6</v>
      </c>
      <c r="Q10" s="2">
        <v>0</v>
      </c>
      <c r="R10" t="s">
        <v>6</v>
      </c>
      <c r="S10" s="2">
        <v>0</v>
      </c>
      <c r="T10" t="s">
        <v>6</v>
      </c>
      <c r="U10" s="2">
        <v>0</v>
      </c>
      <c r="V10" t="s">
        <v>6</v>
      </c>
      <c r="W10" s="2">
        <v>0</v>
      </c>
      <c r="X10" t="s">
        <v>6</v>
      </c>
      <c r="Y10" s="5" t="s">
        <v>2064</v>
      </c>
      <c r="Z10" s="5" t="s">
        <v>1845</v>
      </c>
      <c r="AA10" s="5" t="s">
        <v>1850</v>
      </c>
      <c r="AB10" s="5" t="s">
        <v>1850</v>
      </c>
      <c r="AC10" s="5" t="s">
        <v>32</v>
      </c>
      <c r="AD10" s="5" t="s">
        <v>26</v>
      </c>
      <c r="AE10" s="5" t="s">
        <v>18</v>
      </c>
    </row>
    <row r="11" spans="1:31" x14ac:dyDescent="0.2">
      <c r="A11" s="1">
        <v>18910</v>
      </c>
      <c r="B11">
        <v>204.989</v>
      </c>
      <c r="C11">
        <v>350.53701799999999</v>
      </c>
      <c r="D11" s="18" t="s">
        <v>1828</v>
      </c>
      <c r="E11" s="13" t="s">
        <v>1829</v>
      </c>
      <c r="F11" s="13" t="s">
        <v>1829</v>
      </c>
      <c r="G11" s="16" t="s">
        <v>1828</v>
      </c>
      <c r="H11" s="18" t="s">
        <v>2105</v>
      </c>
      <c r="I11" s="21" t="s">
        <v>2105</v>
      </c>
      <c r="J11" s="15" t="s">
        <v>2105</v>
      </c>
      <c r="K11" s="21" t="s">
        <v>32</v>
      </c>
      <c r="L11" s="21" t="s">
        <v>2105</v>
      </c>
      <c r="M11" s="21" t="s">
        <v>16</v>
      </c>
      <c r="N11">
        <v>34</v>
      </c>
      <c r="O11">
        <v>8</v>
      </c>
      <c r="P11" t="s">
        <v>5</v>
      </c>
      <c r="Q11" s="2">
        <v>0.90697674418604601</v>
      </c>
      <c r="R11" t="s">
        <v>15</v>
      </c>
      <c r="S11" s="2">
        <v>0.44292926585751002</v>
      </c>
      <c r="T11" t="s">
        <v>22</v>
      </c>
      <c r="U11" s="2">
        <v>0.26778587541893301</v>
      </c>
      <c r="V11" t="s">
        <v>30</v>
      </c>
      <c r="W11" s="2">
        <v>0.26705913123288699</v>
      </c>
      <c r="X11" t="s">
        <v>15</v>
      </c>
      <c r="Y11" s="5" t="s">
        <v>1930</v>
      </c>
      <c r="Z11" s="5" t="s">
        <v>1895</v>
      </c>
      <c r="AA11" s="5" t="s">
        <v>1931</v>
      </c>
      <c r="AB11" s="5" t="s">
        <v>1931</v>
      </c>
      <c r="AC11" s="5" t="s">
        <v>1884</v>
      </c>
      <c r="AD11" s="5" t="s">
        <v>23</v>
      </c>
      <c r="AE11" s="5" t="s">
        <v>16</v>
      </c>
    </row>
    <row r="12" spans="1:31" x14ac:dyDescent="0.2">
      <c r="A12" s="1">
        <v>18915</v>
      </c>
      <c r="B12">
        <v>205.08199999999999</v>
      </c>
      <c r="C12">
        <v>405.466003</v>
      </c>
      <c r="D12" s="18" t="s">
        <v>1828</v>
      </c>
      <c r="E12" s="13" t="s">
        <v>1829</v>
      </c>
      <c r="F12" s="13" t="s">
        <v>1828</v>
      </c>
      <c r="G12" s="16" t="s">
        <v>1828</v>
      </c>
      <c r="H12" s="18" t="s">
        <v>2105</v>
      </c>
      <c r="I12" s="21" t="s">
        <v>2105</v>
      </c>
      <c r="J12" s="15" t="s">
        <v>2105</v>
      </c>
      <c r="K12" s="21" t="s">
        <v>32</v>
      </c>
      <c r="L12" s="21" t="s">
        <v>2105</v>
      </c>
      <c r="M12" s="21" t="s">
        <v>2105</v>
      </c>
      <c r="N12">
        <v>39</v>
      </c>
      <c r="O12">
        <v>8</v>
      </c>
      <c r="P12" t="s">
        <v>5</v>
      </c>
      <c r="Q12" s="2">
        <v>0.90697674418604601</v>
      </c>
      <c r="R12" t="s">
        <v>15</v>
      </c>
      <c r="S12" s="2">
        <v>0.44292926585751002</v>
      </c>
      <c r="T12" t="s">
        <v>22</v>
      </c>
      <c r="U12" s="2">
        <v>0.26778587541893301</v>
      </c>
      <c r="V12" t="s">
        <v>30</v>
      </c>
      <c r="W12" s="2">
        <v>0.26705913123288699</v>
      </c>
      <c r="X12" t="s">
        <v>15</v>
      </c>
      <c r="Y12" s="5" t="s">
        <v>2105</v>
      </c>
      <c r="Z12" s="5" t="s">
        <v>2105</v>
      </c>
      <c r="AA12" s="5" t="s">
        <v>2105</v>
      </c>
      <c r="AB12" s="5" t="s">
        <v>2105</v>
      </c>
      <c r="AC12" s="5" t="s">
        <v>2105</v>
      </c>
      <c r="AD12" s="5" t="s">
        <v>2105</v>
      </c>
      <c r="AE12" s="5" t="s">
        <v>2105</v>
      </c>
    </row>
    <row r="13" spans="1:31" x14ac:dyDescent="0.2">
      <c r="A13" s="1">
        <v>18916</v>
      </c>
      <c r="B13">
        <v>205.12601000000001</v>
      </c>
      <c r="C13">
        <v>315.16009500000001</v>
      </c>
      <c r="D13" s="18" t="s">
        <v>1828</v>
      </c>
      <c r="E13" s="13" t="s">
        <v>1829</v>
      </c>
      <c r="F13" s="13" t="s">
        <v>1828</v>
      </c>
      <c r="G13" s="16" t="s">
        <v>1828</v>
      </c>
      <c r="H13" s="18" t="s">
        <v>2105</v>
      </c>
      <c r="I13" s="21" t="s">
        <v>2105</v>
      </c>
      <c r="J13" s="15" t="s">
        <v>2105</v>
      </c>
      <c r="K13" s="21" t="s">
        <v>32</v>
      </c>
      <c r="L13" s="21" t="s">
        <v>2105</v>
      </c>
      <c r="M13" s="21" t="s">
        <v>2105</v>
      </c>
      <c r="N13">
        <v>21</v>
      </c>
      <c r="O13">
        <v>8</v>
      </c>
      <c r="P13" t="s">
        <v>5</v>
      </c>
      <c r="Q13" s="2">
        <v>0.90697674418604601</v>
      </c>
      <c r="R13" t="s">
        <v>15</v>
      </c>
      <c r="S13" s="2">
        <v>0.44292926585751002</v>
      </c>
      <c r="T13" t="s">
        <v>22</v>
      </c>
      <c r="U13" s="2">
        <v>0.26778587541893301</v>
      </c>
      <c r="V13" t="s">
        <v>30</v>
      </c>
      <c r="W13" s="2">
        <v>0.26705913123288699</v>
      </c>
      <c r="X13" t="s">
        <v>15</v>
      </c>
      <c r="Y13" s="5" t="s">
        <v>2105</v>
      </c>
      <c r="Z13" s="5" t="s">
        <v>2105</v>
      </c>
      <c r="AA13" s="5" t="s">
        <v>2105</v>
      </c>
      <c r="AB13" s="5" t="s">
        <v>2105</v>
      </c>
      <c r="AC13" s="5" t="s">
        <v>2105</v>
      </c>
      <c r="AD13" s="5" t="s">
        <v>2105</v>
      </c>
      <c r="AE13" s="5" t="s">
        <v>2105</v>
      </c>
    </row>
    <row r="14" spans="1:31" x14ac:dyDescent="0.2">
      <c r="A14" s="1">
        <v>18917</v>
      </c>
      <c r="B14">
        <v>205.11600000000001</v>
      </c>
      <c r="C14">
        <v>592.36840800000004</v>
      </c>
      <c r="D14" s="18" t="s">
        <v>1828</v>
      </c>
      <c r="E14" s="13" t="s">
        <v>1829</v>
      </c>
      <c r="F14" s="13" t="s">
        <v>1828</v>
      </c>
      <c r="G14" s="16" t="s">
        <v>1828</v>
      </c>
      <c r="H14" s="18" t="s">
        <v>2105</v>
      </c>
      <c r="I14" s="21" t="s">
        <v>2105</v>
      </c>
      <c r="J14" s="15" t="s">
        <v>2105</v>
      </c>
      <c r="K14" s="21" t="s">
        <v>32</v>
      </c>
      <c r="L14" s="21" t="s">
        <v>2105</v>
      </c>
      <c r="M14" s="21" t="s">
        <v>2105</v>
      </c>
      <c r="N14">
        <v>61</v>
      </c>
      <c r="O14">
        <v>8</v>
      </c>
      <c r="P14" t="s">
        <v>5</v>
      </c>
      <c r="Q14" s="2">
        <v>0.90697674418604601</v>
      </c>
      <c r="R14" t="s">
        <v>15</v>
      </c>
      <c r="S14" s="2">
        <v>0.44292926585751002</v>
      </c>
      <c r="T14" t="s">
        <v>22</v>
      </c>
      <c r="U14" s="2">
        <v>0.26778587541893301</v>
      </c>
      <c r="V14" t="s">
        <v>30</v>
      </c>
      <c r="W14" s="2">
        <v>0.26705913123288699</v>
      </c>
      <c r="X14" t="s">
        <v>15</v>
      </c>
      <c r="Y14" s="5" t="s">
        <v>2105</v>
      </c>
      <c r="Z14" s="5" t="s">
        <v>2105</v>
      </c>
      <c r="AA14" s="5" t="s">
        <v>2105</v>
      </c>
      <c r="AB14" s="5" t="s">
        <v>2105</v>
      </c>
      <c r="AC14" s="5" t="s">
        <v>2105</v>
      </c>
      <c r="AD14" s="5" t="s">
        <v>2105</v>
      </c>
      <c r="AE14" s="5" t="s">
        <v>2105</v>
      </c>
    </row>
    <row r="15" spans="1:31" x14ac:dyDescent="0.2">
      <c r="A15" s="1">
        <v>18919</v>
      </c>
      <c r="B15">
        <v>205.03200000000001</v>
      </c>
      <c r="C15">
        <v>660.40936299999998</v>
      </c>
      <c r="D15" s="18" t="s">
        <v>1828</v>
      </c>
      <c r="E15" s="13" t="s">
        <v>1829</v>
      </c>
      <c r="F15" s="13" t="s">
        <v>1828</v>
      </c>
      <c r="G15" s="16" t="s">
        <v>1828</v>
      </c>
      <c r="H15" s="18" t="s">
        <v>2105</v>
      </c>
      <c r="I15" s="21" t="s">
        <v>2105</v>
      </c>
      <c r="J15" s="15" t="s">
        <v>2105</v>
      </c>
      <c r="K15" s="21" t="s">
        <v>32</v>
      </c>
      <c r="L15" s="21" t="s">
        <v>2105</v>
      </c>
      <c r="M15" s="21" t="s">
        <v>2105</v>
      </c>
      <c r="N15">
        <v>4</v>
      </c>
      <c r="O15">
        <v>8</v>
      </c>
      <c r="P15" t="s">
        <v>5</v>
      </c>
      <c r="Q15" s="2">
        <v>0.90697674418604601</v>
      </c>
      <c r="R15" t="s">
        <v>15</v>
      </c>
      <c r="S15" s="2">
        <v>0.44292926585751002</v>
      </c>
      <c r="T15" t="s">
        <v>22</v>
      </c>
      <c r="U15" s="2">
        <v>0.26778587541893301</v>
      </c>
      <c r="V15" t="s">
        <v>30</v>
      </c>
      <c r="W15" s="2">
        <v>0.26705913123288699</v>
      </c>
      <c r="X15" t="s">
        <v>15</v>
      </c>
      <c r="Y15" s="5" t="s">
        <v>2105</v>
      </c>
      <c r="Z15" s="5" t="s">
        <v>2105</v>
      </c>
      <c r="AA15" s="5" t="s">
        <v>2105</v>
      </c>
      <c r="AB15" s="5" t="s">
        <v>2105</v>
      </c>
      <c r="AC15" s="5" t="s">
        <v>2105</v>
      </c>
      <c r="AD15" s="5" t="s">
        <v>2105</v>
      </c>
      <c r="AE15" s="5" t="s">
        <v>2105</v>
      </c>
    </row>
    <row r="16" spans="1:31" x14ac:dyDescent="0.2">
      <c r="A16" s="1">
        <v>18921</v>
      </c>
      <c r="B16">
        <v>205.108</v>
      </c>
      <c r="C16">
        <v>123.115105</v>
      </c>
      <c r="D16" s="18" t="s">
        <v>1828</v>
      </c>
      <c r="E16" s="13" t="s">
        <v>1829</v>
      </c>
      <c r="F16" s="13" t="s">
        <v>1829</v>
      </c>
      <c r="G16" s="16" t="s">
        <v>1829</v>
      </c>
      <c r="H16" s="18" t="s">
        <v>15</v>
      </c>
      <c r="I16" s="21" t="s">
        <v>2105</v>
      </c>
      <c r="J16" s="15" t="s">
        <v>15</v>
      </c>
      <c r="K16" s="21" t="s">
        <v>32</v>
      </c>
      <c r="L16" s="21" t="s">
        <v>2105</v>
      </c>
      <c r="M16" s="21" t="s">
        <v>15</v>
      </c>
      <c r="N16">
        <v>19</v>
      </c>
      <c r="O16">
        <v>8</v>
      </c>
      <c r="P16" t="s">
        <v>5</v>
      </c>
      <c r="Q16" s="2">
        <v>0.90697674418604601</v>
      </c>
      <c r="R16" t="s">
        <v>15</v>
      </c>
      <c r="S16" s="2">
        <v>0.44292926585751002</v>
      </c>
      <c r="T16" t="s">
        <v>22</v>
      </c>
      <c r="U16" s="2">
        <v>0.26778587541893301</v>
      </c>
      <c r="V16" t="s">
        <v>30</v>
      </c>
      <c r="W16" s="2">
        <v>0.26705913123288699</v>
      </c>
      <c r="X16" t="s">
        <v>15</v>
      </c>
      <c r="Y16" s="5" t="s">
        <v>1861</v>
      </c>
      <c r="Z16" s="5" t="s">
        <v>1845</v>
      </c>
      <c r="AA16" s="5" t="s">
        <v>1862</v>
      </c>
      <c r="AB16" s="5"/>
      <c r="AC16" s="5" t="s">
        <v>1862</v>
      </c>
      <c r="AD16" s="5" t="s">
        <v>21</v>
      </c>
      <c r="AE16" s="5" t="s">
        <v>15</v>
      </c>
    </row>
    <row r="17" spans="1:31" x14ac:dyDescent="0.2">
      <c r="A17" s="1">
        <v>18924</v>
      </c>
      <c r="B17">
        <v>205.13498999999999</v>
      </c>
      <c r="C17">
        <v>366.186218</v>
      </c>
      <c r="D17" s="18" t="s">
        <v>1828</v>
      </c>
      <c r="E17" s="13" t="s">
        <v>1829</v>
      </c>
      <c r="F17" s="13" t="s">
        <v>1829</v>
      </c>
      <c r="G17" s="16" t="s">
        <v>1828</v>
      </c>
      <c r="H17" s="18" t="s">
        <v>2105</v>
      </c>
      <c r="I17" s="21" t="s">
        <v>2105</v>
      </c>
      <c r="J17" s="15" t="s">
        <v>2105</v>
      </c>
      <c r="K17" s="21" t="s">
        <v>32</v>
      </c>
      <c r="L17" s="21" t="s">
        <v>2105</v>
      </c>
      <c r="M17" s="21" t="s">
        <v>18</v>
      </c>
      <c r="N17">
        <v>13</v>
      </c>
      <c r="O17">
        <v>8</v>
      </c>
      <c r="P17" t="s">
        <v>5</v>
      </c>
      <c r="Q17" s="2">
        <v>0.90697674418604601</v>
      </c>
      <c r="R17" t="s">
        <v>15</v>
      </c>
      <c r="S17" s="2">
        <v>0.44292926585751002</v>
      </c>
      <c r="T17" t="s">
        <v>22</v>
      </c>
      <c r="U17" s="2">
        <v>0.26778587541893301</v>
      </c>
      <c r="V17" t="s">
        <v>30</v>
      </c>
      <c r="W17" s="2">
        <v>0.26705913123288699</v>
      </c>
      <c r="X17" t="s">
        <v>15</v>
      </c>
      <c r="Y17" s="5" t="s">
        <v>1944</v>
      </c>
      <c r="Z17" s="5" t="s">
        <v>1845</v>
      </c>
      <c r="AA17" s="5" t="s">
        <v>1859</v>
      </c>
      <c r="AB17" s="5" t="s">
        <v>1860</v>
      </c>
      <c r="AC17" s="5" t="s">
        <v>32</v>
      </c>
      <c r="AD17" s="5" t="s">
        <v>26</v>
      </c>
      <c r="AE17" s="5" t="s">
        <v>18</v>
      </c>
    </row>
    <row r="18" spans="1:31" x14ac:dyDescent="0.2">
      <c r="A18" s="1">
        <v>18932</v>
      </c>
      <c r="B18">
        <v>205.142</v>
      </c>
      <c r="C18">
        <v>431.21487400000001</v>
      </c>
      <c r="D18" s="18" t="s">
        <v>1828</v>
      </c>
      <c r="E18" s="13" t="s">
        <v>1829</v>
      </c>
      <c r="F18" s="13" t="s">
        <v>1829</v>
      </c>
      <c r="G18" s="16" t="s">
        <v>1828</v>
      </c>
      <c r="H18" s="18" t="s">
        <v>2105</v>
      </c>
      <c r="I18" s="21" t="s">
        <v>2105</v>
      </c>
      <c r="J18" s="15" t="s">
        <v>2105</v>
      </c>
      <c r="K18" s="21" t="s">
        <v>32</v>
      </c>
      <c r="L18" s="21" t="s">
        <v>2105</v>
      </c>
      <c r="M18" s="21" t="s">
        <v>1949</v>
      </c>
      <c r="N18">
        <v>63</v>
      </c>
      <c r="O18">
        <v>8</v>
      </c>
      <c r="P18" t="s">
        <v>5</v>
      </c>
      <c r="Q18" s="2">
        <v>0.90697674418604601</v>
      </c>
      <c r="R18" t="s">
        <v>15</v>
      </c>
      <c r="S18" s="2">
        <v>0.44292926585751002</v>
      </c>
      <c r="T18" t="s">
        <v>22</v>
      </c>
      <c r="U18" s="2">
        <v>0.26778587541893301</v>
      </c>
      <c r="V18" t="s">
        <v>30</v>
      </c>
      <c r="W18" s="2">
        <v>0.26705913123288699</v>
      </c>
      <c r="X18" t="s">
        <v>15</v>
      </c>
      <c r="Y18" s="5" t="s">
        <v>2011</v>
      </c>
      <c r="Z18" s="5" t="s">
        <v>1880</v>
      </c>
      <c r="AA18" s="5" t="s">
        <v>2066</v>
      </c>
      <c r="AB18" s="5" t="s">
        <v>2066</v>
      </c>
      <c r="AC18" s="5" t="s">
        <v>2009</v>
      </c>
      <c r="AD18" s="5" t="s">
        <v>1948</v>
      </c>
      <c r="AE18" s="5" t="s">
        <v>1949</v>
      </c>
    </row>
    <row r="19" spans="1:31" x14ac:dyDescent="0.2">
      <c r="A19" s="1">
        <v>18966</v>
      </c>
      <c r="B19">
        <v>205.11098999999999</v>
      </c>
      <c r="C19">
        <v>761.50958300000002</v>
      </c>
      <c r="D19" s="18" t="s">
        <v>1828</v>
      </c>
      <c r="E19" s="13" t="s">
        <v>1829</v>
      </c>
      <c r="F19" s="13" t="s">
        <v>1829</v>
      </c>
      <c r="G19" s="16" t="s">
        <v>1828</v>
      </c>
      <c r="H19" s="18" t="s">
        <v>2105</v>
      </c>
      <c r="I19" s="21" t="s">
        <v>2105</v>
      </c>
      <c r="J19" s="15" t="s">
        <v>2105</v>
      </c>
      <c r="K19" s="21" t="s">
        <v>32</v>
      </c>
      <c r="L19" s="21" t="s">
        <v>2105</v>
      </c>
      <c r="M19" s="21" t="s">
        <v>18</v>
      </c>
      <c r="N19">
        <v>32</v>
      </c>
      <c r="O19">
        <v>8</v>
      </c>
      <c r="P19" t="s">
        <v>5</v>
      </c>
      <c r="Q19" s="2">
        <v>0.90697674418604601</v>
      </c>
      <c r="R19" t="s">
        <v>15</v>
      </c>
      <c r="S19" s="2">
        <v>0.44292926585751002</v>
      </c>
      <c r="T19" t="s">
        <v>22</v>
      </c>
      <c r="U19" s="2">
        <v>0.26778587541893301</v>
      </c>
      <c r="V19" t="s">
        <v>30</v>
      </c>
      <c r="W19" s="2">
        <v>0.26705913123288699</v>
      </c>
      <c r="X19" t="s">
        <v>15</v>
      </c>
      <c r="Y19" s="5" t="s">
        <v>2084</v>
      </c>
      <c r="Z19" s="5" t="s">
        <v>1845</v>
      </c>
      <c r="AA19" s="5" t="s">
        <v>2085</v>
      </c>
      <c r="AB19" s="5"/>
      <c r="AC19" s="5" t="s">
        <v>2085</v>
      </c>
      <c r="AD19" s="5" t="s">
        <v>26</v>
      </c>
      <c r="AE19" s="5" t="s">
        <v>18</v>
      </c>
    </row>
    <row r="20" spans="1:31" x14ac:dyDescent="0.2">
      <c r="A20" s="1">
        <v>18967</v>
      </c>
      <c r="B20">
        <v>205.10300000000001</v>
      </c>
      <c r="C20">
        <v>811.77056900000002</v>
      </c>
      <c r="D20" s="18" t="s">
        <v>1828</v>
      </c>
      <c r="E20" s="13" t="s">
        <v>1829</v>
      </c>
      <c r="F20" s="13" t="s">
        <v>1829</v>
      </c>
      <c r="G20" s="16" t="s">
        <v>1829</v>
      </c>
      <c r="H20" s="18" t="s">
        <v>15</v>
      </c>
      <c r="I20" s="21" t="s">
        <v>2105</v>
      </c>
      <c r="J20" s="15" t="s">
        <v>15</v>
      </c>
      <c r="K20" s="21" t="s">
        <v>32</v>
      </c>
      <c r="L20" s="21" t="s">
        <v>2105</v>
      </c>
      <c r="M20" s="21" t="s">
        <v>15</v>
      </c>
      <c r="N20">
        <v>1</v>
      </c>
      <c r="O20">
        <v>8</v>
      </c>
      <c r="P20" t="s">
        <v>5</v>
      </c>
      <c r="Q20" s="2">
        <v>0.90697674418604601</v>
      </c>
      <c r="R20" t="s">
        <v>15</v>
      </c>
      <c r="S20" s="2">
        <v>0.44292926585751002</v>
      </c>
      <c r="T20" t="s">
        <v>22</v>
      </c>
      <c r="U20" s="2">
        <v>0.26778587541893301</v>
      </c>
      <c r="V20" t="s">
        <v>30</v>
      </c>
      <c r="W20" s="2">
        <v>0.26705913123288699</v>
      </c>
      <c r="X20" t="s">
        <v>15</v>
      </c>
      <c r="Y20" s="5" t="s">
        <v>1956</v>
      </c>
      <c r="Z20" s="5" t="s">
        <v>1845</v>
      </c>
      <c r="AA20" s="5" t="s">
        <v>1957</v>
      </c>
      <c r="AB20" s="5" t="s">
        <v>1957</v>
      </c>
      <c r="AC20" s="5" t="s">
        <v>29</v>
      </c>
      <c r="AD20" s="5" t="s">
        <v>21</v>
      </c>
      <c r="AE20" s="5" t="s">
        <v>15</v>
      </c>
    </row>
    <row r="21" spans="1:31" x14ac:dyDescent="0.2">
      <c r="A21" s="1">
        <v>18968</v>
      </c>
      <c r="B21">
        <v>205.12601000000001</v>
      </c>
      <c r="C21">
        <v>801.33209199999999</v>
      </c>
      <c r="D21" s="18" t="s">
        <v>1828</v>
      </c>
      <c r="E21" s="13" t="s">
        <v>1829</v>
      </c>
      <c r="F21" s="13" t="s">
        <v>1829</v>
      </c>
      <c r="G21" s="16" t="s">
        <v>1829</v>
      </c>
      <c r="H21" s="18" t="s">
        <v>15</v>
      </c>
      <c r="I21" s="21" t="s">
        <v>2105</v>
      </c>
      <c r="J21" s="15" t="s">
        <v>15</v>
      </c>
      <c r="K21" s="21" t="s">
        <v>32</v>
      </c>
      <c r="L21" s="21" t="s">
        <v>2105</v>
      </c>
      <c r="M21" s="21" t="s">
        <v>15</v>
      </c>
      <c r="N21">
        <v>11</v>
      </c>
      <c r="O21">
        <v>8</v>
      </c>
      <c r="P21" t="s">
        <v>5</v>
      </c>
      <c r="Q21" s="2">
        <v>0.90697674418604601</v>
      </c>
      <c r="R21" t="s">
        <v>15</v>
      </c>
      <c r="S21" s="2">
        <v>0.44292926585751002</v>
      </c>
      <c r="T21" t="s">
        <v>22</v>
      </c>
      <c r="U21" s="2">
        <v>0.26778587541893301</v>
      </c>
      <c r="V21" t="s">
        <v>30</v>
      </c>
      <c r="W21" s="2">
        <v>0.26705913123288699</v>
      </c>
      <c r="X21" t="s">
        <v>15</v>
      </c>
      <c r="Y21" s="5" t="s">
        <v>2000</v>
      </c>
      <c r="Z21" s="5" t="s">
        <v>1845</v>
      </c>
      <c r="AA21" s="5" t="s">
        <v>1868</v>
      </c>
      <c r="AB21" s="5" t="s">
        <v>1868</v>
      </c>
      <c r="AC21" s="5" t="s">
        <v>29</v>
      </c>
      <c r="AD21" s="5" t="s">
        <v>21</v>
      </c>
      <c r="AE21" s="5" t="s">
        <v>15</v>
      </c>
    </row>
    <row r="22" spans="1:31" x14ac:dyDescent="0.2">
      <c r="A22" s="1">
        <v>18969</v>
      </c>
      <c r="B22">
        <v>205.12100000000001</v>
      </c>
      <c r="C22">
        <v>772.100281</v>
      </c>
      <c r="D22" s="18" t="s">
        <v>1828</v>
      </c>
      <c r="E22" s="13" t="s">
        <v>1829</v>
      </c>
      <c r="F22" s="13" t="s">
        <v>1829</v>
      </c>
      <c r="G22" s="16" t="s">
        <v>1828</v>
      </c>
      <c r="H22" s="18" t="s">
        <v>2105</v>
      </c>
      <c r="I22" s="21" t="s">
        <v>2105</v>
      </c>
      <c r="J22" s="15" t="s">
        <v>2105</v>
      </c>
      <c r="K22" s="21" t="s">
        <v>32</v>
      </c>
      <c r="L22" s="21" t="s">
        <v>2105</v>
      </c>
      <c r="M22" s="21" t="s">
        <v>16</v>
      </c>
      <c r="N22">
        <v>20</v>
      </c>
      <c r="O22">
        <v>8</v>
      </c>
      <c r="P22" t="s">
        <v>5</v>
      </c>
      <c r="Q22" s="2">
        <v>0.90697674418604601</v>
      </c>
      <c r="R22" t="s">
        <v>15</v>
      </c>
      <c r="S22" s="2">
        <v>0.44292926585751002</v>
      </c>
      <c r="T22" t="s">
        <v>22</v>
      </c>
      <c r="U22" s="2">
        <v>0.26778587541893301</v>
      </c>
      <c r="V22" t="s">
        <v>30</v>
      </c>
      <c r="W22" s="2">
        <v>0.26705913123288699</v>
      </c>
      <c r="X22" t="s">
        <v>15</v>
      </c>
      <c r="Y22" s="5" t="s">
        <v>2018</v>
      </c>
      <c r="Z22" s="5" t="s">
        <v>1845</v>
      </c>
      <c r="AA22" s="5" t="s">
        <v>23</v>
      </c>
      <c r="AB22" s="5"/>
      <c r="AC22" s="5"/>
      <c r="AD22" s="5" t="s">
        <v>23</v>
      </c>
      <c r="AE22" s="5" t="s">
        <v>16</v>
      </c>
    </row>
    <row r="23" spans="1:31" x14ac:dyDescent="0.2">
      <c r="A23" s="1">
        <v>18970</v>
      </c>
      <c r="B23">
        <v>205.11699999999999</v>
      </c>
      <c r="C23">
        <v>786.11065699999995</v>
      </c>
      <c r="D23" s="18" t="s">
        <v>1828</v>
      </c>
      <c r="E23" s="13" t="s">
        <v>1829</v>
      </c>
      <c r="F23" s="13" t="s">
        <v>1829</v>
      </c>
      <c r="G23" s="16" t="s">
        <v>1829</v>
      </c>
      <c r="H23" s="18" t="s">
        <v>15</v>
      </c>
      <c r="I23" s="21" t="s">
        <v>2105</v>
      </c>
      <c r="J23" s="15" t="s">
        <v>15</v>
      </c>
      <c r="K23" s="21" t="s">
        <v>32</v>
      </c>
      <c r="L23" s="21" t="s">
        <v>2105</v>
      </c>
      <c r="M23" s="21" t="s">
        <v>15</v>
      </c>
      <c r="N23">
        <v>12</v>
      </c>
      <c r="O23">
        <v>8</v>
      </c>
      <c r="P23" t="s">
        <v>5</v>
      </c>
      <c r="Q23" s="2">
        <v>0.90697674418604601</v>
      </c>
      <c r="R23" t="s">
        <v>15</v>
      </c>
      <c r="S23" s="2">
        <v>0.44292926585751002</v>
      </c>
      <c r="T23" t="s">
        <v>22</v>
      </c>
      <c r="U23" s="2">
        <v>0.26778587541893301</v>
      </c>
      <c r="V23" t="s">
        <v>30</v>
      </c>
      <c r="W23" s="2">
        <v>0.26705913123288699</v>
      </c>
      <c r="X23" t="s">
        <v>15</v>
      </c>
      <c r="Y23" s="5" t="s">
        <v>1867</v>
      </c>
      <c r="Z23" s="5" t="s">
        <v>1845</v>
      </c>
      <c r="AA23" s="5" t="s">
        <v>1868</v>
      </c>
      <c r="AB23" s="5" t="s">
        <v>1868</v>
      </c>
      <c r="AC23" s="5" t="s">
        <v>29</v>
      </c>
      <c r="AD23" s="5" t="s">
        <v>21</v>
      </c>
      <c r="AE23" s="5" t="s">
        <v>15</v>
      </c>
    </row>
    <row r="24" spans="1:31" x14ac:dyDescent="0.2">
      <c r="A24" s="1">
        <v>18972</v>
      </c>
      <c r="B24">
        <v>205.12601000000001</v>
      </c>
      <c r="C24">
        <v>690.44219999999996</v>
      </c>
      <c r="D24" s="18" t="s">
        <v>1828</v>
      </c>
      <c r="E24" s="13" t="s">
        <v>1829</v>
      </c>
      <c r="F24" s="13" t="s">
        <v>1829</v>
      </c>
      <c r="G24" s="16" t="s">
        <v>1829</v>
      </c>
      <c r="H24" s="18" t="s">
        <v>15</v>
      </c>
      <c r="I24" s="21" t="s">
        <v>2105</v>
      </c>
      <c r="J24" s="15" t="s">
        <v>15</v>
      </c>
      <c r="K24" s="21" t="s">
        <v>32</v>
      </c>
      <c r="L24" s="21" t="s">
        <v>2105</v>
      </c>
      <c r="M24" s="21" t="s">
        <v>15</v>
      </c>
      <c r="N24">
        <v>24</v>
      </c>
      <c r="O24">
        <v>8</v>
      </c>
      <c r="P24" t="s">
        <v>5</v>
      </c>
      <c r="Q24" s="2">
        <v>0.90697674418604601</v>
      </c>
      <c r="R24" t="s">
        <v>15</v>
      </c>
      <c r="S24" s="2">
        <v>0.44292926585751002</v>
      </c>
      <c r="T24" t="s">
        <v>22</v>
      </c>
      <c r="U24" s="2">
        <v>0.26778587541893301</v>
      </c>
      <c r="V24" t="s">
        <v>30</v>
      </c>
      <c r="W24" s="2">
        <v>0.26705913123288699</v>
      </c>
      <c r="X24" t="s">
        <v>15</v>
      </c>
      <c r="Y24" s="5" t="s">
        <v>2000</v>
      </c>
      <c r="Z24" s="5" t="s">
        <v>1845</v>
      </c>
      <c r="AA24" s="5" t="s">
        <v>1868</v>
      </c>
      <c r="AB24" s="5" t="s">
        <v>1868</v>
      </c>
      <c r="AC24" s="5" t="s">
        <v>29</v>
      </c>
      <c r="AD24" s="5" t="s">
        <v>21</v>
      </c>
      <c r="AE24" s="5" t="s">
        <v>15</v>
      </c>
    </row>
    <row r="25" spans="1:31" x14ac:dyDescent="0.2">
      <c r="A25" s="1">
        <v>18974</v>
      </c>
      <c r="B25">
        <v>205.10300000000001</v>
      </c>
      <c r="C25">
        <v>682.72790499999996</v>
      </c>
      <c r="D25" s="18" t="s">
        <v>1828</v>
      </c>
      <c r="E25" s="13" t="s">
        <v>1829</v>
      </c>
      <c r="F25" s="13" t="s">
        <v>1829</v>
      </c>
      <c r="G25" s="16" t="s">
        <v>1829</v>
      </c>
      <c r="H25" s="18" t="s">
        <v>15</v>
      </c>
      <c r="I25" s="21" t="s">
        <v>2105</v>
      </c>
      <c r="J25" s="15" t="s">
        <v>15</v>
      </c>
      <c r="K25" s="21" t="s">
        <v>32</v>
      </c>
      <c r="L25" s="21" t="s">
        <v>2105</v>
      </c>
      <c r="M25" s="21" t="s">
        <v>15</v>
      </c>
      <c r="N25">
        <v>2</v>
      </c>
      <c r="O25">
        <v>8</v>
      </c>
      <c r="P25" t="s">
        <v>5</v>
      </c>
      <c r="Q25" s="2">
        <v>0.90697674418604601</v>
      </c>
      <c r="R25" t="s">
        <v>15</v>
      </c>
      <c r="S25" s="2">
        <v>0.44292926585751002</v>
      </c>
      <c r="T25" t="s">
        <v>22</v>
      </c>
      <c r="U25" s="2">
        <v>0.26778587541893301</v>
      </c>
      <c r="V25" t="s">
        <v>30</v>
      </c>
      <c r="W25" s="2">
        <v>0.26705913123288699</v>
      </c>
      <c r="X25" t="s">
        <v>15</v>
      </c>
      <c r="Y25" s="5" t="s">
        <v>1956</v>
      </c>
      <c r="Z25" s="5" t="s">
        <v>1845</v>
      </c>
      <c r="AA25" s="5" t="s">
        <v>1957</v>
      </c>
      <c r="AB25" s="5" t="s">
        <v>1957</v>
      </c>
      <c r="AC25" s="5" t="s">
        <v>29</v>
      </c>
      <c r="AD25" s="5" t="s">
        <v>21</v>
      </c>
      <c r="AE25" s="5" t="s">
        <v>15</v>
      </c>
    </row>
    <row r="26" spans="1:31" x14ac:dyDescent="0.2">
      <c r="A26" s="1">
        <v>18975</v>
      </c>
      <c r="B26">
        <v>205.11600000000001</v>
      </c>
      <c r="C26">
        <v>687.560608</v>
      </c>
      <c r="D26" s="18" t="s">
        <v>1828</v>
      </c>
      <c r="E26" s="13" t="s">
        <v>1829</v>
      </c>
      <c r="F26" s="13" t="s">
        <v>1829</v>
      </c>
      <c r="G26" s="16" t="s">
        <v>1828</v>
      </c>
      <c r="H26" s="18" t="s">
        <v>2105</v>
      </c>
      <c r="I26" s="21" t="s">
        <v>2105</v>
      </c>
      <c r="J26" s="15" t="s">
        <v>2105</v>
      </c>
      <c r="K26" s="21" t="s">
        <v>32</v>
      </c>
      <c r="L26" s="21" t="s">
        <v>2105</v>
      </c>
      <c r="M26" s="21" t="s">
        <v>17</v>
      </c>
      <c r="N26">
        <v>17</v>
      </c>
      <c r="O26">
        <v>8</v>
      </c>
      <c r="P26" t="s">
        <v>5</v>
      </c>
      <c r="Q26" s="2">
        <v>0.90697674418604601</v>
      </c>
      <c r="R26" t="s">
        <v>15</v>
      </c>
      <c r="S26" s="2">
        <v>0.44292926585751002</v>
      </c>
      <c r="T26" t="s">
        <v>22</v>
      </c>
      <c r="U26" s="2">
        <v>0.26778587541893301</v>
      </c>
      <c r="V26" t="s">
        <v>30</v>
      </c>
      <c r="W26" s="2">
        <v>0.26705913123288699</v>
      </c>
      <c r="X26" t="s">
        <v>15</v>
      </c>
      <c r="Y26" s="5" t="s">
        <v>1963</v>
      </c>
      <c r="Z26" s="5" t="s">
        <v>1845</v>
      </c>
      <c r="AA26" s="5" t="s">
        <v>1964</v>
      </c>
      <c r="AB26" s="5"/>
      <c r="AC26" s="5"/>
      <c r="AD26" s="5" t="s">
        <v>1964</v>
      </c>
      <c r="AE26" s="5" t="s">
        <v>17</v>
      </c>
    </row>
    <row r="27" spans="1:31" x14ac:dyDescent="0.2">
      <c r="A27" s="1">
        <v>18976</v>
      </c>
      <c r="B27">
        <v>205.13901000000001</v>
      </c>
      <c r="C27">
        <v>206.67451500000001</v>
      </c>
      <c r="D27" s="18" t="s">
        <v>1828</v>
      </c>
      <c r="E27" s="13" t="s">
        <v>1829</v>
      </c>
      <c r="F27" s="13" t="s">
        <v>1829</v>
      </c>
      <c r="G27" s="16" t="s">
        <v>1828</v>
      </c>
      <c r="H27" s="18" t="s">
        <v>2105</v>
      </c>
      <c r="I27" s="21" t="s">
        <v>2105</v>
      </c>
      <c r="J27" s="15" t="s">
        <v>2105</v>
      </c>
      <c r="K27" s="21" t="s">
        <v>32</v>
      </c>
      <c r="L27" s="21" t="s">
        <v>2105</v>
      </c>
      <c r="M27" s="21" t="s">
        <v>1949</v>
      </c>
      <c r="N27">
        <v>64</v>
      </c>
      <c r="O27">
        <v>8</v>
      </c>
      <c r="P27" t="s">
        <v>5</v>
      </c>
      <c r="Q27" s="2">
        <v>0.90697674418604601</v>
      </c>
      <c r="R27" t="s">
        <v>15</v>
      </c>
      <c r="S27" s="2">
        <v>0.44292926585751002</v>
      </c>
      <c r="T27" t="s">
        <v>22</v>
      </c>
      <c r="U27" s="2">
        <v>0.26778587541893301</v>
      </c>
      <c r="V27" t="s">
        <v>30</v>
      </c>
      <c r="W27" s="2">
        <v>0.26705913123288699</v>
      </c>
      <c r="X27" t="s">
        <v>15</v>
      </c>
      <c r="Y27" s="5" t="s">
        <v>1870</v>
      </c>
      <c r="Z27" s="5" t="s">
        <v>1845</v>
      </c>
      <c r="AA27" s="5" t="s">
        <v>2066</v>
      </c>
      <c r="AB27" s="5" t="s">
        <v>2066</v>
      </c>
      <c r="AC27" s="5" t="s">
        <v>2009</v>
      </c>
      <c r="AD27" s="5" t="s">
        <v>1948</v>
      </c>
      <c r="AE27" s="5" t="s">
        <v>1949</v>
      </c>
    </row>
    <row r="28" spans="1:31" x14ac:dyDescent="0.2">
      <c r="A28" s="1">
        <v>18977</v>
      </c>
      <c r="B28">
        <v>205.11</v>
      </c>
      <c r="C28">
        <v>862.23187299999995</v>
      </c>
      <c r="D28" s="18" t="s">
        <v>1828</v>
      </c>
      <c r="E28" s="13" t="s">
        <v>1829</v>
      </c>
      <c r="F28" s="13" t="s">
        <v>1829</v>
      </c>
      <c r="G28" s="16" t="s">
        <v>1829</v>
      </c>
      <c r="H28" s="18" t="s">
        <v>15</v>
      </c>
      <c r="I28" s="21" t="s">
        <v>2105</v>
      </c>
      <c r="J28" s="15" t="s">
        <v>15</v>
      </c>
      <c r="K28" s="21" t="s">
        <v>32</v>
      </c>
      <c r="L28" s="21" t="s">
        <v>2105</v>
      </c>
      <c r="M28" s="21" t="s">
        <v>15</v>
      </c>
      <c r="N28">
        <v>22</v>
      </c>
      <c r="O28">
        <v>8</v>
      </c>
      <c r="P28" t="s">
        <v>5</v>
      </c>
      <c r="Q28" s="2">
        <v>0.90697674418604601</v>
      </c>
      <c r="R28" t="s">
        <v>15</v>
      </c>
      <c r="S28" s="2">
        <v>0.44292926585751002</v>
      </c>
      <c r="T28" t="s">
        <v>22</v>
      </c>
      <c r="U28" s="2">
        <v>0.26778587541893301</v>
      </c>
      <c r="V28" t="s">
        <v>30</v>
      </c>
      <c r="W28" s="2">
        <v>0.26705913123288699</v>
      </c>
      <c r="X28" t="s">
        <v>15</v>
      </c>
      <c r="Y28" s="5" t="s">
        <v>1921</v>
      </c>
      <c r="Z28" s="5" t="s">
        <v>1845</v>
      </c>
      <c r="AA28" s="5" t="s">
        <v>29</v>
      </c>
      <c r="AB28" s="5"/>
      <c r="AC28" s="5" t="s">
        <v>29</v>
      </c>
      <c r="AD28" s="5" t="s">
        <v>21</v>
      </c>
      <c r="AE28" s="5" t="s">
        <v>15</v>
      </c>
    </row>
    <row r="29" spans="1:31" x14ac:dyDescent="0.2">
      <c r="A29" s="1">
        <v>18978</v>
      </c>
      <c r="B29">
        <v>205.12398999999999</v>
      </c>
      <c r="C29">
        <v>655.07153300000004</v>
      </c>
      <c r="D29" s="18" t="s">
        <v>1828</v>
      </c>
      <c r="E29" s="13" t="s">
        <v>1829</v>
      </c>
      <c r="F29" s="13" t="s">
        <v>1829</v>
      </c>
      <c r="G29" s="16" t="s">
        <v>1828</v>
      </c>
      <c r="H29" s="18" t="s">
        <v>2105</v>
      </c>
      <c r="I29" s="21" t="s">
        <v>2105</v>
      </c>
      <c r="J29" s="15" t="s">
        <v>2105</v>
      </c>
      <c r="K29" s="21" t="s">
        <v>32</v>
      </c>
      <c r="L29" s="21" t="s">
        <v>2105</v>
      </c>
      <c r="M29" s="21" t="s">
        <v>18</v>
      </c>
      <c r="N29">
        <v>20</v>
      </c>
      <c r="O29">
        <v>8</v>
      </c>
      <c r="P29" t="s">
        <v>5</v>
      </c>
      <c r="Q29" s="2">
        <v>0.90697674418604601</v>
      </c>
      <c r="R29" t="s">
        <v>15</v>
      </c>
      <c r="S29" s="2">
        <v>0.44292926585751002</v>
      </c>
      <c r="T29" t="s">
        <v>22</v>
      </c>
      <c r="U29" s="2">
        <v>0.26778587541893301</v>
      </c>
      <c r="V29" t="s">
        <v>30</v>
      </c>
      <c r="W29" s="2">
        <v>0.26705913123288699</v>
      </c>
      <c r="X29" t="s">
        <v>15</v>
      </c>
      <c r="Y29" s="5" t="s">
        <v>1994</v>
      </c>
      <c r="Z29" s="5" t="s">
        <v>1845</v>
      </c>
      <c r="AA29" s="5" t="s">
        <v>1859</v>
      </c>
      <c r="AB29" s="5" t="s">
        <v>1860</v>
      </c>
      <c r="AC29" s="5" t="s">
        <v>32</v>
      </c>
      <c r="AD29" s="5" t="s">
        <v>26</v>
      </c>
      <c r="AE29" s="5" t="s">
        <v>18</v>
      </c>
    </row>
    <row r="30" spans="1:31" x14ac:dyDescent="0.2">
      <c r="A30" s="1">
        <v>18979</v>
      </c>
      <c r="B30">
        <v>205.12199000000001</v>
      </c>
      <c r="C30">
        <v>665.67163100000005</v>
      </c>
      <c r="D30" s="18" t="s">
        <v>1828</v>
      </c>
      <c r="E30" s="13" t="s">
        <v>1829</v>
      </c>
      <c r="F30" s="13" t="s">
        <v>1829</v>
      </c>
      <c r="G30" s="16" t="s">
        <v>1828</v>
      </c>
      <c r="H30" s="18" t="s">
        <v>2105</v>
      </c>
      <c r="I30" s="21" t="s">
        <v>2105</v>
      </c>
      <c r="J30" s="15" t="s">
        <v>2105</v>
      </c>
      <c r="K30" s="21" t="s">
        <v>32</v>
      </c>
      <c r="L30" s="21" t="s">
        <v>2105</v>
      </c>
      <c r="M30" s="21" t="s">
        <v>16</v>
      </c>
      <c r="N30">
        <v>17</v>
      </c>
      <c r="O30">
        <v>8</v>
      </c>
      <c r="P30" t="s">
        <v>5</v>
      </c>
      <c r="Q30" s="2">
        <v>0.90697674418604601</v>
      </c>
      <c r="R30" t="s">
        <v>15</v>
      </c>
      <c r="S30" s="2">
        <v>0.44292926585751002</v>
      </c>
      <c r="T30" t="s">
        <v>22</v>
      </c>
      <c r="U30" s="2">
        <v>0.26778587541893301</v>
      </c>
      <c r="V30" t="s">
        <v>30</v>
      </c>
      <c r="W30" s="2">
        <v>0.26705913123288699</v>
      </c>
      <c r="X30" t="s">
        <v>15</v>
      </c>
      <c r="Y30" s="5" t="s">
        <v>1943</v>
      </c>
      <c r="Z30" s="5" t="s">
        <v>1845</v>
      </c>
      <c r="AA30" s="5" t="s">
        <v>23</v>
      </c>
      <c r="AB30" s="5"/>
      <c r="AC30" s="5"/>
      <c r="AD30" s="5" t="s">
        <v>23</v>
      </c>
      <c r="AE30" s="5" t="s">
        <v>16</v>
      </c>
    </row>
    <row r="31" spans="1:31" x14ac:dyDescent="0.2">
      <c r="A31" s="1">
        <v>18980</v>
      </c>
      <c r="B31">
        <v>205.136</v>
      </c>
      <c r="C31">
        <v>649.01257299999997</v>
      </c>
      <c r="D31" s="18" t="s">
        <v>1828</v>
      </c>
      <c r="E31" s="13" t="s">
        <v>1829</v>
      </c>
      <c r="F31" s="13" t="s">
        <v>1829</v>
      </c>
      <c r="G31" s="16" t="s">
        <v>1828</v>
      </c>
      <c r="H31" s="18" t="s">
        <v>2105</v>
      </c>
      <c r="I31" s="21" t="s">
        <v>2105</v>
      </c>
      <c r="J31" s="15" t="s">
        <v>2105</v>
      </c>
      <c r="K31" s="21" t="s">
        <v>32</v>
      </c>
      <c r="L31" s="21" t="s">
        <v>2105</v>
      </c>
      <c r="M31" s="21" t="s">
        <v>18</v>
      </c>
      <c r="N31">
        <v>19</v>
      </c>
      <c r="O31">
        <v>8</v>
      </c>
      <c r="P31" t="s">
        <v>5</v>
      </c>
      <c r="Q31" s="2">
        <v>0.90697674418604601</v>
      </c>
      <c r="R31" t="s">
        <v>15</v>
      </c>
      <c r="S31" s="2">
        <v>0.44292926585751002</v>
      </c>
      <c r="T31" t="s">
        <v>22</v>
      </c>
      <c r="U31" s="2">
        <v>0.26778587541893301</v>
      </c>
      <c r="V31" t="s">
        <v>30</v>
      </c>
      <c r="W31" s="2">
        <v>0.26705913123288699</v>
      </c>
      <c r="X31" t="s">
        <v>15</v>
      </c>
      <c r="Y31" s="5" t="s">
        <v>2094</v>
      </c>
      <c r="Z31" s="5" t="s">
        <v>1880</v>
      </c>
      <c r="AA31" s="5" t="s">
        <v>1859</v>
      </c>
      <c r="AB31" s="5" t="s">
        <v>1860</v>
      </c>
      <c r="AC31" s="5" t="s">
        <v>32</v>
      </c>
      <c r="AD31" s="5" t="s">
        <v>26</v>
      </c>
      <c r="AE31" s="5" t="s">
        <v>18</v>
      </c>
    </row>
    <row r="32" spans="1:31" x14ac:dyDescent="0.2">
      <c r="A32" s="1">
        <v>18989</v>
      </c>
      <c r="B32">
        <v>205.095</v>
      </c>
      <c r="C32">
        <v>620.378784</v>
      </c>
      <c r="D32" s="18" t="s">
        <v>1828</v>
      </c>
      <c r="E32" s="13" t="s">
        <v>1829</v>
      </c>
      <c r="F32" s="13" t="s">
        <v>1829</v>
      </c>
      <c r="G32" s="16" t="s">
        <v>1828</v>
      </c>
      <c r="H32" s="18" t="s">
        <v>2105</v>
      </c>
      <c r="I32" s="21" t="s">
        <v>2105</v>
      </c>
      <c r="J32" s="15" t="s">
        <v>2105</v>
      </c>
      <c r="K32" s="21" t="s">
        <v>32</v>
      </c>
      <c r="L32" s="21" t="s">
        <v>2105</v>
      </c>
      <c r="M32" s="21" t="s">
        <v>18</v>
      </c>
      <c r="N32">
        <v>4</v>
      </c>
      <c r="O32">
        <v>8</v>
      </c>
      <c r="P32" t="s">
        <v>5</v>
      </c>
      <c r="Q32" s="2">
        <v>0.90697674418604601</v>
      </c>
      <c r="R32" t="s">
        <v>15</v>
      </c>
      <c r="S32" s="2">
        <v>0.44292926585751002</v>
      </c>
      <c r="T32" t="s">
        <v>22</v>
      </c>
      <c r="U32" s="2">
        <v>0.26778587541893301</v>
      </c>
      <c r="V32" t="s">
        <v>30</v>
      </c>
      <c r="W32" s="2">
        <v>0.26705913123288699</v>
      </c>
      <c r="X32" t="s">
        <v>15</v>
      </c>
      <c r="Y32" s="5" t="s">
        <v>1946</v>
      </c>
      <c r="Z32" s="5" t="s">
        <v>1845</v>
      </c>
      <c r="AA32" s="5" t="s">
        <v>1859</v>
      </c>
      <c r="AB32" s="5" t="s">
        <v>1860</v>
      </c>
      <c r="AC32" s="5" t="s">
        <v>32</v>
      </c>
      <c r="AD32" s="5" t="s">
        <v>26</v>
      </c>
      <c r="AE32" s="5" t="s">
        <v>18</v>
      </c>
    </row>
    <row r="33" spans="1:31" x14ac:dyDescent="0.2">
      <c r="A33" s="1">
        <v>18991</v>
      </c>
      <c r="B33">
        <v>205.13200000000001</v>
      </c>
      <c r="C33">
        <v>1713.612427</v>
      </c>
      <c r="D33" s="18" t="s">
        <v>1828</v>
      </c>
      <c r="E33" s="13" t="s">
        <v>1829</v>
      </c>
      <c r="F33" s="13" t="s">
        <v>1828</v>
      </c>
      <c r="G33" s="16" t="s">
        <v>1828</v>
      </c>
      <c r="H33" s="18" t="s">
        <v>2105</v>
      </c>
      <c r="I33" s="21" t="s">
        <v>2105</v>
      </c>
      <c r="J33" s="15" t="s">
        <v>2105</v>
      </c>
      <c r="K33" s="21" t="s">
        <v>32</v>
      </c>
      <c r="L33" s="21" t="s">
        <v>2105</v>
      </c>
      <c r="M33" s="21" t="s">
        <v>2105</v>
      </c>
      <c r="N33">
        <v>71</v>
      </c>
      <c r="O33">
        <v>8</v>
      </c>
      <c r="P33" t="s">
        <v>5</v>
      </c>
      <c r="Q33" s="2">
        <v>0.90697674418604601</v>
      </c>
      <c r="R33" t="s">
        <v>15</v>
      </c>
      <c r="S33" s="2">
        <v>0.44292926585751002</v>
      </c>
      <c r="T33" t="s">
        <v>22</v>
      </c>
      <c r="U33" s="2">
        <v>0.26778587541893301</v>
      </c>
      <c r="V33" t="s">
        <v>30</v>
      </c>
      <c r="W33" s="2">
        <v>0.26705913123288699</v>
      </c>
      <c r="X33" t="s">
        <v>15</v>
      </c>
      <c r="Y33" s="5" t="s">
        <v>2105</v>
      </c>
      <c r="Z33" s="5" t="s">
        <v>2105</v>
      </c>
      <c r="AA33" s="5" t="s">
        <v>2105</v>
      </c>
      <c r="AB33" s="5" t="s">
        <v>2105</v>
      </c>
      <c r="AC33" s="5" t="s">
        <v>2105</v>
      </c>
      <c r="AD33" s="5" t="s">
        <v>2105</v>
      </c>
      <c r="AE33" s="5" t="s">
        <v>2105</v>
      </c>
    </row>
    <row r="34" spans="1:31" x14ac:dyDescent="0.2">
      <c r="A34" s="1">
        <v>18997</v>
      </c>
      <c r="B34">
        <v>205.10300000000001</v>
      </c>
      <c r="C34">
        <v>741.02423099999999</v>
      </c>
      <c r="D34" s="18" t="s">
        <v>1828</v>
      </c>
      <c r="E34" s="13" t="s">
        <v>1829</v>
      </c>
      <c r="F34" s="13" t="s">
        <v>1829</v>
      </c>
      <c r="G34" s="16" t="s">
        <v>1829</v>
      </c>
      <c r="H34" s="18" t="s">
        <v>15</v>
      </c>
      <c r="I34" s="21" t="s">
        <v>2105</v>
      </c>
      <c r="J34" s="15" t="s">
        <v>15</v>
      </c>
      <c r="K34" s="21" t="s">
        <v>32</v>
      </c>
      <c r="L34" s="21" t="s">
        <v>2105</v>
      </c>
      <c r="M34" s="21" t="s">
        <v>15</v>
      </c>
      <c r="N34">
        <v>5</v>
      </c>
      <c r="O34">
        <v>8</v>
      </c>
      <c r="P34" t="s">
        <v>5</v>
      </c>
      <c r="Q34" s="2">
        <v>0.90697674418604601</v>
      </c>
      <c r="R34" t="s">
        <v>15</v>
      </c>
      <c r="S34" s="2">
        <v>0.44292926585751002</v>
      </c>
      <c r="T34" t="s">
        <v>22</v>
      </c>
      <c r="U34" s="2">
        <v>0.26778587541893301</v>
      </c>
      <c r="V34" t="s">
        <v>30</v>
      </c>
      <c r="W34" s="2">
        <v>0.26705913123288699</v>
      </c>
      <c r="X34" t="s">
        <v>15</v>
      </c>
      <c r="Y34" s="5" t="s">
        <v>1956</v>
      </c>
      <c r="Z34" s="5" t="s">
        <v>1845</v>
      </c>
      <c r="AA34" s="5" t="s">
        <v>1957</v>
      </c>
      <c r="AB34" s="5" t="s">
        <v>1957</v>
      </c>
      <c r="AC34" s="5" t="s">
        <v>29</v>
      </c>
      <c r="AD34" s="5" t="s">
        <v>21</v>
      </c>
      <c r="AE34" s="5" t="s">
        <v>15</v>
      </c>
    </row>
    <row r="35" spans="1:31" x14ac:dyDescent="0.2">
      <c r="A35" s="1">
        <v>19007</v>
      </c>
      <c r="B35">
        <v>205.11199999999999</v>
      </c>
      <c r="C35">
        <v>867.52777100000003</v>
      </c>
      <c r="D35" s="18" t="s">
        <v>1828</v>
      </c>
      <c r="E35" s="13" t="s">
        <v>1829</v>
      </c>
      <c r="F35" s="13" t="s">
        <v>1829</v>
      </c>
      <c r="G35" s="16" t="s">
        <v>1828</v>
      </c>
      <c r="H35" s="18" t="s">
        <v>2105</v>
      </c>
      <c r="I35" s="21" t="s">
        <v>2105</v>
      </c>
      <c r="J35" s="15" t="s">
        <v>2105</v>
      </c>
      <c r="K35" s="21" t="s">
        <v>32</v>
      </c>
      <c r="L35" s="21" t="s">
        <v>2105</v>
      </c>
      <c r="M35" s="21" t="s">
        <v>17</v>
      </c>
      <c r="N35">
        <v>2</v>
      </c>
      <c r="O35">
        <v>8</v>
      </c>
      <c r="P35" t="s">
        <v>5</v>
      </c>
      <c r="Q35" s="2">
        <v>0.90697674418604601</v>
      </c>
      <c r="R35" t="s">
        <v>15</v>
      </c>
      <c r="S35" s="2">
        <v>0.44292926585751002</v>
      </c>
      <c r="T35" t="s">
        <v>22</v>
      </c>
      <c r="U35" s="2">
        <v>0.26778587541893301</v>
      </c>
      <c r="V35" t="s">
        <v>30</v>
      </c>
      <c r="W35" s="2">
        <v>0.26705913123288699</v>
      </c>
      <c r="X35" t="s">
        <v>15</v>
      </c>
      <c r="Y35" s="5" t="s">
        <v>2021</v>
      </c>
      <c r="Z35" s="5" t="s">
        <v>1845</v>
      </c>
      <c r="AA35" s="5" t="s">
        <v>1873</v>
      </c>
      <c r="AB35" s="5"/>
      <c r="AC35" s="5"/>
      <c r="AD35" s="5" t="s">
        <v>1873</v>
      </c>
      <c r="AE35" s="5" t="s">
        <v>17</v>
      </c>
    </row>
    <row r="36" spans="1:31" x14ac:dyDescent="0.2">
      <c r="A36" s="1">
        <v>19015</v>
      </c>
      <c r="B36">
        <v>205.13</v>
      </c>
      <c r="C36">
        <v>481.81051600000001</v>
      </c>
      <c r="D36" s="18" t="s">
        <v>1828</v>
      </c>
      <c r="E36" s="13" t="s">
        <v>1829</v>
      </c>
      <c r="F36" s="13" t="s">
        <v>1829</v>
      </c>
      <c r="G36" s="16" t="s">
        <v>1829</v>
      </c>
      <c r="H36" s="18" t="s">
        <v>15</v>
      </c>
      <c r="I36" s="21" t="s">
        <v>2105</v>
      </c>
      <c r="J36" s="15" t="s">
        <v>15</v>
      </c>
      <c r="K36" s="21" t="s">
        <v>32</v>
      </c>
      <c r="L36" s="21" t="s">
        <v>2105</v>
      </c>
      <c r="M36" s="21" t="s">
        <v>15</v>
      </c>
      <c r="N36">
        <v>6</v>
      </c>
      <c r="O36">
        <v>8</v>
      </c>
      <c r="P36" t="s">
        <v>5</v>
      </c>
      <c r="Q36" s="2">
        <v>0.90697674418604601</v>
      </c>
      <c r="R36" t="s">
        <v>15</v>
      </c>
      <c r="S36" s="2">
        <v>0.44292926585751002</v>
      </c>
      <c r="T36" t="s">
        <v>22</v>
      </c>
      <c r="U36" s="2">
        <v>0.26778587541893301</v>
      </c>
      <c r="V36" t="s">
        <v>30</v>
      </c>
      <c r="W36" s="2">
        <v>0.26705913123288699</v>
      </c>
      <c r="X36" t="s">
        <v>15</v>
      </c>
      <c r="Y36" s="5" t="s">
        <v>1912</v>
      </c>
      <c r="Z36" s="5" t="s">
        <v>1845</v>
      </c>
      <c r="AA36" s="5" t="s">
        <v>29</v>
      </c>
      <c r="AB36" s="5"/>
      <c r="AC36" s="5" t="s">
        <v>29</v>
      </c>
      <c r="AD36" s="5" t="s">
        <v>21</v>
      </c>
      <c r="AE36" s="5" t="s">
        <v>15</v>
      </c>
    </row>
    <row r="37" spans="1:31" x14ac:dyDescent="0.2">
      <c r="A37" s="1">
        <v>19016</v>
      </c>
      <c r="B37">
        <v>205.12398999999999</v>
      </c>
      <c r="C37">
        <v>836.86419699999999</v>
      </c>
      <c r="D37" s="18" t="s">
        <v>1828</v>
      </c>
      <c r="E37" s="13" t="s">
        <v>1829</v>
      </c>
      <c r="F37" s="13" t="s">
        <v>1829</v>
      </c>
      <c r="G37" s="16" t="s">
        <v>1828</v>
      </c>
      <c r="H37" s="18" t="s">
        <v>2105</v>
      </c>
      <c r="I37" s="21" t="s">
        <v>2105</v>
      </c>
      <c r="J37" s="15" t="s">
        <v>2105</v>
      </c>
      <c r="K37" s="21" t="s">
        <v>32</v>
      </c>
      <c r="L37" s="21" t="s">
        <v>2105</v>
      </c>
      <c r="M37" s="21" t="s">
        <v>18</v>
      </c>
      <c r="N37">
        <v>3</v>
      </c>
      <c r="O37">
        <v>8</v>
      </c>
      <c r="P37" t="s">
        <v>5</v>
      </c>
      <c r="Q37" s="2">
        <v>0.90697674418604601</v>
      </c>
      <c r="R37" t="s">
        <v>15</v>
      </c>
      <c r="S37" s="2">
        <v>0.44292926585751002</v>
      </c>
      <c r="T37" t="s">
        <v>22</v>
      </c>
      <c r="U37" s="2">
        <v>0.26778587541893301</v>
      </c>
      <c r="V37" t="s">
        <v>30</v>
      </c>
      <c r="W37" s="2">
        <v>0.26705913123288699</v>
      </c>
      <c r="X37" t="s">
        <v>15</v>
      </c>
      <c r="Y37" s="5" t="s">
        <v>1994</v>
      </c>
      <c r="Z37" s="5" t="s">
        <v>1845</v>
      </c>
      <c r="AA37" s="5" t="s">
        <v>1998</v>
      </c>
      <c r="AB37" s="5" t="s">
        <v>1860</v>
      </c>
      <c r="AC37" s="5" t="s">
        <v>32</v>
      </c>
      <c r="AD37" s="5" t="s">
        <v>26</v>
      </c>
      <c r="AE37" s="5" t="s">
        <v>18</v>
      </c>
    </row>
    <row r="38" spans="1:31" x14ac:dyDescent="0.2">
      <c r="A38" s="1">
        <v>19017</v>
      </c>
      <c r="B38">
        <v>205.12199000000001</v>
      </c>
      <c r="C38">
        <v>654.43676800000003</v>
      </c>
      <c r="D38" s="18" t="s">
        <v>1828</v>
      </c>
      <c r="E38" s="13" t="s">
        <v>1829</v>
      </c>
      <c r="F38" s="13" t="s">
        <v>1829</v>
      </c>
      <c r="G38" s="16" t="s">
        <v>1828</v>
      </c>
      <c r="H38" s="18" t="s">
        <v>2105</v>
      </c>
      <c r="I38" s="21" t="s">
        <v>2105</v>
      </c>
      <c r="J38" s="15" t="s">
        <v>2105</v>
      </c>
      <c r="K38" s="21" t="s">
        <v>32</v>
      </c>
      <c r="L38" s="21" t="s">
        <v>2105</v>
      </c>
      <c r="M38" s="21" t="s">
        <v>16</v>
      </c>
      <c r="N38">
        <v>2</v>
      </c>
      <c r="O38">
        <v>8</v>
      </c>
      <c r="P38" t="s">
        <v>5</v>
      </c>
      <c r="Q38" s="2">
        <v>0.90697674418604601</v>
      </c>
      <c r="R38" t="s">
        <v>15</v>
      </c>
      <c r="S38" s="2">
        <v>0.44292926585751002</v>
      </c>
      <c r="T38" t="s">
        <v>22</v>
      </c>
      <c r="U38" s="2">
        <v>0.26778587541893301</v>
      </c>
      <c r="V38" t="s">
        <v>30</v>
      </c>
      <c r="W38" s="2">
        <v>0.26705913123288699</v>
      </c>
      <c r="X38" t="s">
        <v>15</v>
      </c>
      <c r="Y38" s="5" t="s">
        <v>1943</v>
      </c>
      <c r="Z38" s="5" t="s">
        <v>1845</v>
      </c>
      <c r="AA38" s="5" t="s">
        <v>23</v>
      </c>
      <c r="AB38" s="5"/>
      <c r="AC38" s="5"/>
      <c r="AD38" s="5" t="s">
        <v>23</v>
      </c>
      <c r="AE38" s="5" t="s">
        <v>16</v>
      </c>
    </row>
    <row r="39" spans="1:31" x14ac:dyDescent="0.2">
      <c r="A39" s="1">
        <v>19026</v>
      </c>
      <c r="B39">
        <v>205.13901000000001</v>
      </c>
      <c r="C39">
        <v>741.141479</v>
      </c>
      <c r="D39" s="18" t="s">
        <v>1828</v>
      </c>
      <c r="E39" s="13" t="s">
        <v>1829</v>
      </c>
      <c r="F39" s="13" t="s">
        <v>1829</v>
      </c>
      <c r="G39" s="16" t="s">
        <v>1828</v>
      </c>
      <c r="H39" s="18" t="s">
        <v>2105</v>
      </c>
      <c r="I39" s="21" t="s">
        <v>2105</v>
      </c>
      <c r="J39" s="15" t="s">
        <v>2105</v>
      </c>
      <c r="K39" s="21" t="s">
        <v>32</v>
      </c>
      <c r="L39" s="21" t="s">
        <v>2105</v>
      </c>
      <c r="M39" s="21" t="s">
        <v>18</v>
      </c>
      <c r="N39">
        <v>12</v>
      </c>
      <c r="O39">
        <v>8</v>
      </c>
      <c r="P39" t="s">
        <v>5</v>
      </c>
      <c r="Q39" s="2">
        <v>0.90697674418604601</v>
      </c>
      <c r="R39" t="s">
        <v>15</v>
      </c>
      <c r="S39" s="2">
        <v>0.44292926585751002</v>
      </c>
      <c r="T39" t="s">
        <v>22</v>
      </c>
      <c r="U39" s="2">
        <v>0.26778587541893301</v>
      </c>
      <c r="V39" t="s">
        <v>30</v>
      </c>
      <c r="W39" s="2">
        <v>0.26705913123288699</v>
      </c>
      <c r="X39" t="s">
        <v>15</v>
      </c>
      <c r="Y39" s="5" t="s">
        <v>1870</v>
      </c>
      <c r="Z39" s="5" t="s">
        <v>1845</v>
      </c>
      <c r="AA39" s="5" t="s">
        <v>1998</v>
      </c>
      <c r="AB39" s="5" t="s">
        <v>1860</v>
      </c>
      <c r="AC39" s="5" t="s">
        <v>32</v>
      </c>
      <c r="AD39" s="5" t="s">
        <v>26</v>
      </c>
      <c r="AE39" s="5" t="s">
        <v>18</v>
      </c>
    </row>
    <row r="40" spans="1:31" x14ac:dyDescent="0.2">
      <c r="A40" s="1">
        <v>19048</v>
      </c>
      <c r="B40">
        <v>205.13699</v>
      </c>
      <c r="C40">
        <v>836.61444100000006</v>
      </c>
      <c r="D40" s="18" t="s">
        <v>1828</v>
      </c>
      <c r="E40" s="13" t="s">
        <v>1829</v>
      </c>
      <c r="F40" s="13" t="s">
        <v>1828</v>
      </c>
      <c r="G40" s="16" t="s">
        <v>1828</v>
      </c>
      <c r="H40" s="18" t="s">
        <v>2105</v>
      </c>
      <c r="I40" s="21" t="s">
        <v>2105</v>
      </c>
      <c r="J40" s="15" t="s">
        <v>2105</v>
      </c>
      <c r="K40" s="21" t="s">
        <v>32</v>
      </c>
      <c r="L40" s="21" t="s">
        <v>2105</v>
      </c>
      <c r="M40" s="21" t="s">
        <v>2105</v>
      </c>
      <c r="N40">
        <v>7</v>
      </c>
      <c r="O40">
        <v>8</v>
      </c>
      <c r="P40" t="s">
        <v>5</v>
      </c>
      <c r="Q40" s="2">
        <v>0.90697674418604601</v>
      </c>
      <c r="R40" t="s">
        <v>15</v>
      </c>
      <c r="S40" s="2">
        <v>0.44292926585751002</v>
      </c>
      <c r="T40" t="s">
        <v>22</v>
      </c>
      <c r="U40" s="2">
        <v>0.26778587541893301</v>
      </c>
      <c r="V40" t="s">
        <v>30</v>
      </c>
      <c r="W40" s="2">
        <v>0.26705913123288699</v>
      </c>
      <c r="X40" t="s">
        <v>15</v>
      </c>
      <c r="Y40" s="5" t="s">
        <v>2105</v>
      </c>
      <c r="Z40" s="5" t="s">
        <v>2105</v>
      </c>
      <c r="AA40" s="5" t="s">
        <v>2105</v>
      </c>
      <c r="AB40" s="5" t="s">
        <v>2105</v>
      </c>
      <c r="AC40" s="5" t="s">
        <v>2105</v>
      </c>
      <c r="AD40" s="5" t="s">
        <v>2105</v>
      </c>
      <c r="AE40" s="5" t="s">
        <v>2105</v>
      </c>
    </row>
    <row r="41" spans="1:31" x14ac:dyDescent="0.2">
      <c r="A41" s="1">
        <v>19059</v>
      </c>
      <c r="B41">
        <v>205.14500000000001</v>
      </c>
      <c r="C41">
        <v>1537.75415</v>
      </c>
      <c r="D41" s="18" t="s">
        <v>1828</v>
      </c>
      <c r="E41" s="13" t="s">
        <v>1829</v>
      </c>
      <c r="F41" s="13" t="s">
        <v>1828</v>
      </c>
      <c r="G41" s="16" t="s">
        <v>1828</v>
      </c>
      <c r="H41" s="18" t="s">
        <v>2105</v>
      </c>
      <c r="I41" s="21" t="s">
        <v>2105</v>
      </c>
      <c r="J41" s="15" t="s">
        <v>2105</v>
      </c>
      <c r="K41" s="21" t="s">
        <v>32</v>
      </c>
      <c r="L41" s="21" t="s">
        <v>2105</v>
      </c>
      <c r="M41" s="21" t="s">
        <v>2105</v>
      </c>
      <c r="N41">
        <v>16</v>
      </c>
      <c r="O41">
        <v>8</v>
      </c>
      <c r="P41" t="s">
        <v>5</v>
      </c>
      <c r="Q41" s="2">
        <v>0.90697674418604601</v>
      </c>
      <c r="R41" t="s">
        <v>15</v>
      </c>
      <c r="S41" s="2">
        <v>0.44292926585751002</v>
      </c>
      <c r="T41" t="s">
        <v>22</v>
      </c>
      <c r="U41" s="2">
        <v>0.26778587541893301</v>
      </c>
      <c r="V41" t="s">
        <v>30</v>
      </c>
      <c r="W41" s="2">
        <v>0.26705913123288699</v>
      </c>
      <c r="X41" t="s">
        <v>15</v>
      </c>
      <c r="Y41" s="5" t="s">
        <v>2105</v>
      </c>
      <c r="Z41" s="5" t="s">
        <v>2105</v>
      </c>
      <c r="AA41" s="5" t="s">
        <v>2105</v>
      </c>
      <c r="AB41" s="5" t="s">
        <v>2105</v>
      </c>
      <c r="AC41" s="5" t="s">
        <v>2105</v>
      </c>
      <c r="AD41" s="5" t="s">
        <v>2105</v>
      </c>
      <c r="AE41" s="5" t="s">
        <v>2105</v>
      </c>
    </row>
    <row r="42" spans="1:31" x14ac:dyDescent="0.2">
      <c r="A42" s="1">
        <v>19069</v>
      </c>
      <c r="B42">
        <v>205.13498999999999</v>
      </c>
      <c r="C42">
        <v>152.21684300000001</v>
      </c>
      <c r="D42" s="18" t="s">
        <v>1828</v>
      </c>
      <c r="E42" s="13" t="s">
        <v>1829</v>
      </c>
      <c r="F42" s="13" t="s">
        <v>1829</v>
      </c>
      <c r="G42" s="16" t="s">
        <v>1829</v>
      </c>
      <c r="H42" s="18" t="s">
        <v>15</v>
      </c>
      <c r="I42" s="21" t="s">
        <v>2105</v>
      </c>
      <c r="J42" s="15" t="s">
        <v>15</v>
      </c>
      <c r="K42" s="21" t="s">
        <v>32</v>
      </c>
      <c r="L42" s="21" t="s">
        <v>2105</v>
      </c>
      <c r="M42" s="21" t="s">
        <v>15</v>
      </c>
      <c r="N42">
        <v>1</v>
      </c>
      <c r="O42">
        <v>8</v>
      </c>
      <c r="P42" t="s">
        <v>5</v>
      </c>
      <c r="Q42" s="2">
        <v>0.90697674418604601</v>
      </c>
      <c r="R42" t="s">
        <v>15</v>
      </c>
      <c r="S42" s="2">
        <v>0.44292926585751002</v>
      </c>
      <c r="T42" t="s">
        <v>22</v>
      </c>
      <c r="U42" s="2">
        <v>0.26778587541893301</v>
      </c>
      <c r="V42" t="s">
        <v>30</v>
      </c>
      <c r="W42" s="2">
        <v>0.26705913123288699</v>
      </c>
      <c r="X42" t="s">
        <v>15</v>
      </c>
      <c r="Y42" s="5" t="s">
        <v>1944</v>
      </c>
      <c r="Z42" s="5" t="s">
        <v>1845</v>
      </c>
      <c r="AA42" s="5" t="s">
        <v>1957</v>
      </c>
      <c r="AB42" s="5" t="s">
        <v>1957</v>
      </c>
      <c r="AC42" s="5" t="s">
        <v>29</v>
      </c>
      <c r="AD42" s="5" t="s">
        <v>21</v>
      </c>
      <c r="AE42" s="5" t="s">
        <v>15</v>
      </c>
    </row>
    <row r="43" spans="1:31" x14ac:dyDescent="0.2">
      <c r="A43" s="1">
        <v>19079</v>
      </c>
      <c r="B43">
        <v>205.13800000000001</v>
      </c>
      <c r="C43">
        <v>327.91290300000003</v>
      </c>
      <c r="D43" s="18" t="s">
        <v>1828</v>
      </c>
      <c r="E43" s="13" t="s">
        <v>1829</v>
      </c>
      <c r="F43" s="13" t="s">
        <v>1829</v>
      </c>
      <c r="G43" s="16" t="s">
        <v>1828</v>
      </c>
      <c r="H43" s="18" t="s">
        <v>2105</v>
      </c>
      <c r="I43" s="21" t="s">
        <v>2105</v>
      </c>
      <c r="J43" s="15" t="s">
        <v>2105</v>
      </c>
      <c r="K43" s="21" t="s">
        <v>32</v>
      </c>
      <c r="L43" s="21" t="s">
        <v>2105</v>
      </c>
      <c r="M43" s="21" t="s">
        <v>18</v>
      </c>
      <c r="N43">
        <v>33</v>
      </c>
      <c r="O43">
        <v>8</v>
      </c>
      <c r="P43" t="s">
        <v>5</v>
      </c>
      <c r="Q43" s="2">
        <v>0.90697674418604601</v>
      </c>
      <c r="R43" t="s">
        <v>15</v>
      </c>
      <c r="S43" s="2">
        <v>0.44292926585751002</v>
      </c>
      <c r="T43" t="s">
        <v>22</v>
      </c>
      <c r="U43" s="2">
        <v>0.26778587541893301</v>
      </c>
      <c r="V43" t="s">
        <v>30</v>
      </c>
      <c r="W43" s="2">
        <v>0.26705913123288699</v>
      </c>
      <c r="X43" t="s">
        <v>15</v>
      </c>
      <c r="Y43" s="5" t="s">
        <v>1870</v>
      </c>
      <c r="Z43" s="5" t="s">
        <v>1845</v>
      </c>
      <c r="AA43" s="5" t="s">
        <v>1859</v>
      </c>
      <c r="AB43" s="5" t="s">
        <v>1860</v>
      </c>
      <c r="AC43" s="5" t="s">
        <v>32</v>
      </c>
      <c r="AD43" s="5" t="s">
        <v>26</v>
      </c>
      <c r="AE43" s="5" t="s">
        <v>18</v>
      </c>
    </row>
    <row r="44" spans="1:31" x14ac:dyDescent="0.2">
      <c r="A44" s="1">
        <v>19080</v>
      </c>
      <c r="B44">
        <v>205.13300000000001</v>
      </c>
      <c r="C44">
        <v>383.71948200000003</v>
      </c>
      <c r="D44" s="18" t="s">
        <v>1828</v>
      </c>
      <c r="E44" s="13" t="s">
        <v>1829</v>
      </c>
      <c r="F44" s="13" t="s">
        <v>1829</v>
      </c>
      <c r="G44" s="16" t="s">
        <v>1828</v>
      </c>
      <c r="H44" s="18" t="s">
        <v>2105</v>
      </c>
      <c r="I44" s="21" t="s">
        <v>2105</v>
      </c>
      <c r="J44" s="15" t="s">
        <v>2105</v>
      </c>
      <c r="K44" s="21" t="s">
        <v>32</v>
      </c>
      <c r="L44" s="21" t="s">
        <v>2105</v>
      </c>
      <c r="M44" s="21" t="s">
        <v>16</v>
      </c>
      <c r="N44">
        <v>15</v>
      </c>
      <c r="O44">
        <v>8</v>
      </c>
      <c r="P44" t="s">
        <v>5</v>
      </c>
      <c r="Q44" s="2">
        <v>0.90697674418604601</v>
      </c>
      <c r="R44" t="s">
        <v>15</v>
      </c>
      <c r="S44" s="2">
        <v>0.44292926585751002</v>
      </c>
      <c r="T44" t="s">
        <v>22</v>
      </c>
      <c r="U44" s="2">
        <v>0.26778587541893301</v>
      </c>
      <c r="V44" t="s">
        <v>30</v>
      </c>
      <c r="W44" s="2">
        <v>0.26705913123288699</v>
      </c>
      <c r="X44" t="s">
        <v>15</v>
      </c>
      <c r="Y44" s="5" t="s">
        <v>1898</v>
      </c>
      <c r="Z44" s="5" t="s">
        <v>1845</v>
      </c>
      <c r="AA44" s="5" t="s">
        <v>23</v>
      </c>
      <c r="AB44" s="5"/>
      <c r="AC44" s="5"/>
      <c r="AD44" s="5" t="s">
        <v>23</v>
      </c>
      <c r="AE44" s="5" t="s">
        <v>16</v>
      </c>
    </row>
    <row r="45" spans="1:31" x14ac:dyDescent="0.2">
      <c r="A45" s="1">
        <v>19081</v>
      </c>
      <c r="B45">
        <v>205.14100999999999</v>
      </c>
      <c r="C45">
        <v>363.017853</v>
      </c>
      <c r="D45" s="18" t="s">
        <v>1828</v>
      </c>
      <c r="E45" s="13" t="s">
        <v>1829</v>
      </c>
      <c r="F45" s="13" t="s">
        <v>1829</v>
      </c>
      <c r="G45" s="16" t="s">
        <v>1829</v>
      </c>
      <c r="H45" s="18" t="s">
        <v>15</v>
      </c>
      <c r="I45" s="21" t="s">
        <v>2105</v>
      </c>
      <c r="J45" s="15" t="s">
        <v>15</v>
      </c>
      <c r="K45" s="21" t="s">
        <v>32</v>
      </c>
      <c r="L45" s="21" t="s">
        <v>2105</v>
      </c>
      <c r="M45" s="21" t="s">
        <v>15</v>
      </c>
      <c r="N45">
        <v>9</v>
      </c>
      <c r="O45">
        <v>8</v>
      </c>
      <c r="P45" t="s">
        <v>5</v>
      </c>
      <c r="Q45" s="2">
        <v>0.90697674418604601</v>
      </c>
      <c r="R45" t="s">
        <v>15</v>
      </c>
      <c r="S45" s="2">
        <v>0.44292926585751002</v>
      </c>
      <c r="T45" t="s">
        <v>22</v>
      </c>
      <c r="U45" s="2">
        <v>0.26778587541893301</v>
      </c>
      <c r="V45" t="s">
        <v>30</v>
      </c>
      <c r="W45" s="2">
        <v>0.26705913123288699</v>
      </c>
      <c r="X45" t="s">
        <v>15</v>
      </c>
      <c r="Y45" s="5" t="s">
        <v>1941</v>
      </c>
      <c r="Z45" s="5" t="s">
        <v>1845</v>
      </c>
      <c r="AA45" s="5" t="s">
        <v>29</v>
      </c>
      <c r="AB45" s="5"/>
      <c r="AC45" s="5" t="s">
        <v>29</v>
      </c>
      <c r="AD45" s="5" t="s">
        <v>21</v>
      </c>
      <c r="AE45" s="5" t="s">
        <v>15</v>
      </c>
    </row>
    <row r="46" spans="1:31" x14ac:dyDescent="0.2">
      <c r="A46" s="1">
        <v>19082</v>
      </c>
      <c r="B46">
        <v>205.13901000000001</v>
      </c>
      <c r="C46">
        <v>385.66314699999998</v>
      </c>
      <c r="D46" s="18" t="s">
        <v>1828</v>
      </c>
      <c r="E46" s="13" t="s">
        <v>1829</v>
      </c>
      <c r="F46" s="13" t="s">
        <v>1829</v>
      </c>
      <c r="G46" s="16" t="s">
        <v>1828</v>
      </c>
      <c r="H46" s="18" t="s">
        <v>2105</v>
      </c>
      <c r="I46" s="21" t="s">
        <v>2105</v>
      </c>
      <c r="J46" s="15" t="s">
        <v>2105</v>
      </c>
      <c r="K46" s="21" t="s">
        <v>32</v>
      </c>
      <c r="L46" s="21" t="s">
        <v>2105</v>
      </c>
      <c r="M46" s="21" t="s">
        <v>18</v>
      </c>
      <c r="N46">
        <v>4</v>
      </c>
      <c r="O46">
        <v>8</v>
      </c>
      <c r="P46" t="s">
        <v>5</v>
      </c>
      <c r="Q46" s="2">
        <v>0.90697674418604601</v>
      </c>
      <c r="R46" t="s">
        <v>15</v>
      </c>
      <c r="S46" s="2">
        <v>0.44292926585751002</v>
      </c>
      <c r="T46" t="s">
        <v>22</v>
      </c>
      <c r="U46" s="2">
        <v>0.26778587541893301</v>
      </c>
      <c r="V46" t="s">
        <v>30</v>
      </c>
      <c r="W46" s="2">
        <v>0.26705913123288699</v>
      </c>
      <c r="X46" t="s">
        <v>15</v>
      </c>
      <c r="Y46" s="5" t="s">
        <v>1870</v>
      </c>
      <c r="Z46" s="5" t="s">
        <v>1845</v>
      </c>
      <c r="AA46" s="5" t="s">
        <v>1859</v>
      </c>
      <c r="AB46" s="5" t="s">
        <v>1860</v>
      </c>
      <c r="AC46" s="5" t="s">
        <v>32</v>
      </c>
      <c r="AD46" s="5" t="s">
        <v>26</v>
      </c>
      <c r="AE46" s="5" t="s">
        <v>18</v>
      </c>
    </row>
    <row r="47" spans="1:31" x14ac:dyDescent="0.2">
      <c r="A47" s="1">
        <v>19083</v>
      </c>
      <c r="B47">
        <v>205.14100999999999</v>
      </c>
      <c r="C47">
        <v>358.36904900000002</v>
      </c>
      <c r="D47" s="18" t="s">
        <v>1828</v>
      </c>
      <c r="E47" s="13" t="s">
        <v>1829</v>
      </c>
      <c r="F47" s="13" t="s">
        <v>1829</v>
      </c>
      <c r="G47" s="16" t="s">
        <v>1828</v>
      </c>
      <c r="H47" s="18" t="s">
        <v>2105</v>
      </c>
      <c r="I47" s="21" t="s">
        <v>2105</v>
      </c>
      <c r="J47" s="15" t="s">
        <v>2105</v>
      </c>
      <c r="K47" s="21" t="s">
        <v>32</v>
      </c>
      <c r="L47" s="21" t="s">
        <v>2105</v>
      </c>
      <c r="M47" s="21" t="s">
        <v>18</v>
      </c>
      <c r="N47">
        <v>18</v>
      </c>
      <c r="O47">
        <v>8</v>
      </c>
      <c r="P47" t="s">
        <v>5</v>
      </c>
      <c r="Q47" s="2">
        <v>0.90697674418604601</v>
      </c>
      <c r="R47" t="s">
        <v>15</v>
      </c>
      <c r="S47" s="2">
        <v>0.44292926585751002</v>
      </c>
      <c r="T47" t="s">
        <v>22</v>
      </c>
      <c r="U47" s="2">
        <v>0.26778587541893301</v>
      </c>
      <c r="V47" t="s">
        <v>30</v>
      </c>
      <c r="W47" s="2">
        <v>0.26705913123288699</v>
      </c>
      <c r="X47" t="s">
        <v>15</v>
      </c>
      <c r="Y47" s="5" t="s">
        <v>1941</v>
      </c>
      <c r="Z47" s="5" t="s">
        <v>1845</v>
      </c>
      <c r="AA47" s="5" t="s">
        <v>1859</v>
      </c>
      <c r="AB47" s="5" t="s">
        <v>1860</v>
      </c>
      <c r="AC47" s="5" t="s">
        <v>32</v>
      </c>
      <c r="AD47" s="5" t="s">
        <v>26</v>
      </c>
      <c r="AE47" s="5" t="s">
        <v>18</v>
      </c>
    </row>
    <row r="48" spans="1:31" x14ac:dyDescent="0.2">
      <c r="A48" s="1">
        <v>19084</v>
      </c>
      <c r="B48">
        <v>205.142</v>
      </c>
      <c r="C48">
        <v>479.82977299999999</v>
      </c>
      <c r="D48" s="18" t="s">
        <v>1828</v>
      </c>
      <c r="E48" s="13" t="s">
        <v>1829</v>
      </c>
      <c r="F48" s="13" t="s">
        <v>1829</v>
      </c>
      <c r="G48" s="16" t="s">
        <v>1828</v>
      </c>
      <c r="H48" s="18" t="s">
        <v>2105</v>
      </c>
      <c r="I48" s="21" t="s">
        <v>2105</v>
      </c>
      <c r="J48" s="15" t="s">
        <v>2105</v>
      </c>
      <c r="K48" s="21" t="s">
        <v>32</v>
      </c>
      <c r="L48" s="21" t="s">
        <v>2105</v>
      </c>
      <c r="M48" s="21" t="s">
        <v>1949</v>
      </c>
      <c r="N48">
        <v>21</v>
      </c>
      <c r="O48">
        <v>8</v>
      </c>
      <c r="P48" t="s">
        <v>5</v>
      </c>
      <c r="Q48" s="2">
        <v>0.90697674418604601</v>
      </c>
      <c r="R48" t="s">
        <v>15</v>
      </c>
      <c r="S48" s="2">
        <v>0.44292926585751002</v>
      </c>
      <c r="T48" t="s">
        <v>22</v>
      </c>
      <c r="U48" s="2">
        <v>0.26778587541893301</v>
      </c>
      <c r="V48" t="s">
        <v>30</v>
      </c>
      <c r="W48" s="2">
        <v>0.26705913123288699</v>
      </c>
      <c r="X48" t="s">
        <v>15</v>
      </c>
      <c r="Y48" s="5" t="s">
        <v>2011</v>
      </c>
      <c r="Z48" s="5" t="s">
        <v>1880</v>
      </c>
      <c r="AA48" s="5" t="s">
        <v>2066</v>
      </c>
      <c r="AB48" s="5" t="s">
        <v>2066</v>
      </c>
      <c r="AC48" s="5" t="s">
        <v>2009</v>
      </c>
      <c r="AD48" s="5" t="s">
        <v>1948</v>
      </c>
      <c r="AE48" s="5" t="s">
        <v>1949</v>
      </c>
    </row>
    <row r="49" spans="1:31" x14ac:dyDescent="0.2">
      <c r="A49" s="1">
        <v>19089</v>
      </c>
      <c r="B49">
        <v>205.14100999999999</v>
      </c>
      <c r="C49">
        <v>306.79296900000003</v>
      </c>
      <c r="D49" s="18" t="s">
        <v>1828</v>
      </c>
      <c r="E49" s="13" t="s">
        <v>1829</v>
      </c>
      <c r="F49" s="13" t="s">
        <v>1829</v>
      </c>
      <c r="G49" s="16" t="s">
        <v>1829</v>
      </c>
      <c r="H49" s="18" t="s">
        <v>15</v>
      </c>
      <c r="I49" s="21" t="s">
        <v>2105</v>
      </c>
      <c r="J49" s="15" t="s">
        <v>15</v>
      </c>
      <c r="K49" s="21" t="s">
        <v>32</v>
      </c>
      <c r="L49" s="21" t="s">
        <v>2105</v>
      </c>
      <c r="M49" s="21" t="s">
        <v>15</v>
      </c>
      <c r="N49">
        <v>7</v>
      </c>
      <c r="O49">
        <v>8</v>
      </c>
      <c r="P49" t="s">
        <v>5</v>
      </c>
      <c r="Q49" s="2">
        <v>0.90697674418604601</v>
      </c>
      <c r="R49" t="s">
        <v>15</v>
      </c>
      <c r="S49" s="2">
        <v>0.44292926585751002</v>
      </c>
      <c r="T49" t="s">
        <v>22</v>
      </c>
      <c r="U49" s="2">
        <v>0.26778587541893301</v>
      </c>
      <c r="V49" t="s">
        <v>30</v>
      </c>
      <c r="W49" s="2">
        <v>0.26705913123288699</v>
      </c>
      <c r="X49" t="s">
        <v>15</v>
      </c>
      <c r="Y49" s="5" t="s">
        <v>1941</v>
      </c>
      <c r="Z49" s="5" t="s">
        <v>1845</v>
      </c>
      <c r="AA49" s="5" t="s">
        <v>29</v>
      </c>
      <c r="AB49" s="5"/>
      <c r="AC49" s="5" t="s">
        <v>29</v>
      </c>
      <c r="AD49" s="5" t="s">
        <v>21</v>
      </c>
      <c r="AE49" s="5" t="s">
        <v>15</v>
      </c>
    </row>
    <row r="50" spans="1:31" x14ac:dyDescent="0.2">
      <c r="A50" s="1">
        <v>19090</v>
      </c>
      <c r="B50">
        <v>205.142</v>
      </c>
      <c r="C50">
        <v>468.93344100000002</v>
      </c>
      <c r="D50" s="18" t="s">
        <v>1828</v>
      </c>
      <c r="E50" s="13" t="s">
        <v>1829</v>
      </c>
      <c r="F50" s="13" t="s">
        <v>1829</v>
      </c>
      <c r="G50" s="16" t="s">
        <v>1828</v>
      </c>
      <c r="H50" s="18" t="s">
        <v>2105</v>
      </c>
      <c r="I50" s="21" t="s">
        <v>2105</v>
      </c>
      <c r="J50" s="15" t="s">
        <v>2105</v>
      </c>
      <c r="K50" s="21" t="s">
        <v>32</v>
      </c>
      <c r="L50" s="21" t="s">
        <v>2105</v>
      </c>
      <c r="M50" s="21" t="s">
        <v>17</v>
      </c>
      <c r="N50">
        <v>11</v>
      </c>
      <c r="O50">
        <v>8</v>
      </c>
      <c r="P50" t="s">
        <v>5</v>
      </c>
      <c r="Q50" s="2">
        <v>0.90697674418604601</v>
      </c>
      <c r="R50" t="s">
        <v>15</v>
      </c>
      <c r="S50" s="2">
        <v>0.44292926585751002</v>
      </c>
      <c r="T50" t="s">
        <v>22</v>
      </c>
      <c r="U50" s="2">
        <v>0.26778587541893301</v>
      </c>
      <c r="V50" t="s">
        <v>30</v>
      </c>
      <c r="W50" s="2">
        <v>0.26705913123288699</v>
      </c>
      <c r="X50" t="s">
        <v>15</v>
      </c>
      <c r="Y50" s="5" t="s">
        <v>2011</v>
      </c>
      <c r="Z50" s="5" t="s">
        <v>1880</v>
      </c>
      <c r="AA50" s="5" t="s">
        <v>1873</v>
      </c>
      <c r="AB50" s="5"/>
      <c r="AC50" s="5"/>
      <c r="AD50" s="5" t="s">
        <v>1873</v>
      </c>
      <c r="AE50" s="5" t="s">
        <v>17</v>
      </c>
    </row>
    <row r="51" spans="1:31" x14ac:dyDescent="0.2">
      <c r="A51" s="1">
        <v>19096</v>
      </c>
      <c r="B51">
        <v>205.14</v>
      </c>
      <c r="C51">
        <v>426.69003300000003</v>
      </c>
      <c r="D51" s="18" t="s">
        <v>1828</v>
      </c>
      <c r="E51" s="13" t="s">
        <v>1829</v>
      </c>
      <c r="F51" s="13" t="s">
        <v>1829</v>
      </c>
      <c r="G51" s="16" t="s">
        <v>1829</v>
      </c>
      <c r="H51" s="18" t="s">
        <v>15</v>
      </c>
      <c r="I51" s="21" t="s">
        <v>2105</v>
      </c>
      <c r="J51" s="15" t="s">
        <v>15</v>
      </c>
      <c r="K51" s="21" t="s">
        <v>32</v>
      </c>
      <c r="L51" s="21" t="s">
        <v>2105</v>
      </c>
      <c r="M51" s="21" t="s">
        <v>15</v>
      </c>
      <c r="N51">
        <v>7</v>
      </c>
      <c r="O51">
        <v>8</v>
      </c>
      <c r="P51" t="s">
        <v>5</v>
      </c>
      <c r="Q51" s="2">
        <v>0.90697674418604601</v>
      </c>
      <c r="R51" t="s">
        <v>15</v>
      </c>
      <c r="S51" s="2">
        <v>0.44292926585751002</v>
      </c>
      <c r="T51" t="s">
        <v>22</v>
      </c>
      <c r="U51" s="2">
        <v>0.26778587541893301</v>
      </c>
      <c r="V51" t="s">
        <v>30</v>
      </c>
      <c r="W51" s="2">
        <v>0.26705913123288699</v>
      </c>
      <c r="X51" t="s">
        <v>15</v>
      </c>
      <c r="Y51" s="5" t="s">
        <v>1941</v>
      </c>
      <c r="Z51" s="5" t="s">
        <v>1845</v>
      </c>
      <c r="AA51" s="5" t="s">
        <v>29</v>
      </c>
      <c r="AB51" s="5"/>
      <c r="AC51" s="5" t="s">
        <v>29</v>
      </c>
      <c r="AD51" s="5" t="s">
        <v>21</v>
      </c>
      <c r="AE51" s="5" t="s">
        <v>15</v>
      </c>
    </row>
    <row r="52" spans="1:31" x14ac:dyDescent="0.2">
      <c r="A52" s="1">
        <v>19098</v>
      </c>
      <c r="B52">
        <v>205.13699</v>
      </c>
      <c r="C52">
        <v>313.88400300000001</v>
      </c>
      <c r="D52" s="18" t="s">
        <v>1828</v>
      </c>
      <c r="E52" s="13" t="s">
        <v>1829</v>
      </c>
      <c r="F52" s="13" t="s">
        <v>1829</v>
      </c>
      <c r="G52" s="16" t="s">
        <v>1828</v>
      </c>
      <c r="H52" s="18" t="s">
        <v>2105</v>
      </c>
      <c r="I52" s="21" t="s">
        <v>2105</v>
      </c>
      <c r="J52" s="15" t="s">
        <v>2105</v>
      </c>
      <c r="K52" s="21" t="s">
        <v>32</v>
      </c>
      <c r="L52" s="21" t="s">
        <v>2105</v>
      </c>
      <c r="M52" s="21" t="s">
        <v>1949</v>
      </c>
      <c r="N52">
        <v>3</v>
      </c>
      <c r="O52">
        <v>8</v>
      </c>
      <c r="P52" t="s">
        <v>5</v>
      </c>
      <c r="Q52" s="2">
        <v>0.90697674418604601</v>
      </c>
      <c r="R52" t="s">
        <v>15</v>
      </c>
      <c r="S52" s="2">
        <v>0.44292926585751002</v>
      </c>
      <c r="T52" t="s">
        <v>22</v>
      </c>
      <c r="U52" s="2">
        <v>0.26778587541893301</v>
      </c>
      <c r="V52" t="s">
        <v>30</v>
      </c>
      <c r="W52" s="2">
        <v>0.26705913123288699</v>
      </c>
      <c r="X52" t="s">
        <v>15</v>
      </c>
      <c r="Y52" s="5" t="s">
        <v>2058</v>
      </c>
      <c r="Z52" s="5" t="s">
        <v>1845</v>
      </c>
      <c r="AA52" s="5" t="s">
        <v>2007</v>
      </c>
      <c r="AB52" s="5" t="s">
        <v>2008</v>
      </c>
      <c r="AC52" s="5" t="s">
        <v>2009</v>
      </c>
      <c r="AD52" s="5" t="s">
        <v>1948</v>
      </c>
      <c r="AE52" s="5" t="s">
        <v>1949</v>
      </c>
    </row>
    <row r="53" spans="1:31" x14ac:dyDescent="0.2">
      <c r="A53" s="1">
        <v>19110</v>
      </c>
      <c r="B53">
        <v>205.13901000000001</v>
      </c>
      <c r="C53">
        <v>412.98544299999998</v>
      </c>
      <c r="D53" s="18" t="s">
        <v>1828</v>
      </c>
      <c r="E53" s="13" t="s">
        <v>1829</v>
      </c>
      <c r="F53" s="13" t="s">
        <v>1829</v>
      </c>
      <c r="G53" s="16" t="s">
        <v>1828</v>
      </c>
      <c r="H53" s="18" t="s">
        <v>2105</v>
      </c>
      <c r="I53" s="21" t="s">
        <v>2105</v>
      </c>
      <c r="J53" s="15" t="s">
        <v>2105</v>
      </c>
      <c r="K53" s="21" t="s">
        <v>32</v>
      </c>
      <c r="L53" s="21" t="s">
        <v>2105</v>
      </c>
      <c r="M53" s="21" t="s">
        <v>18</v>
      </c>
      <c r="N53">
        <v>5</v>
      </c>
      <c r="O53">
        <v>8</v>
      </c>
      <c r="P53" t="s">
        <v>5</v>
      </c>
      <c r="Q53" s="2">
        <v>0.90697674418604601</v>
      </c>
      <c r="R53" t="s">
        <v>15</v>
      </c>
      <c r="S53" s="2">
        <v>0.44292926585751002</v>
      </c>
      <c r="T53" t="s">
        <v>22</v>
      </c>
      <c r="U53" s="2">
        <v>0.26778587541893301</v>
      </c>
      <c r="V53" t="s">
        <v>30</v>
      </c>
      <c r="W53" s="2">
        <v>0.26705913123288699</v>
      </c>
      <c r="X53" t="s">
        <v>15</v>
      </c>
      <c r="Y53" s="5" t="s">
        <v>1870</v>
      </c>
      <c r="Z53" s="5" t="s">
        <v>1845</v>
      </c>
      <c r="AA53" s="5" t="s">
        <v>1998</v>
      </c>
      <c r="AB53" s="5" t="s">
        <v>1860</v>
      </c>
      <c r="AC53" s="5" t="s">
        <v>32</v>
      </c>
      <c r="AD53" s="5" t="s">
        <v>26</v>
      </c>
      <c r="AE53" s="5" t="s">
        <v>18</v>
      </c>
    </row>
    <row r="54" spans="1:31" x14ac:dyDescent="0.2">
      <c r="A54" s="1">
        <v>19157</v>
      </c>
      <c r="B54">
        <v>205.155</v>
      </c>
      <c r="C54">
        <v>210.91952499999999</v>
      </c>
      <c r="D54" s="18" t="s">
        <v>1828</v>
      </c>
      <c r="E54" s="13" t="s">
        <v>1829</v>
      </c>
      <c r="F54" s="13" t="s">
        <v>1829</v>
      </c>
      <c r="G54" s="16" t="s">
        <v>1828</v>
      </c>
      <c r="H54" s="18" t="s">
        <v>2105</v>
      </c>
      <c r="I54" s="21" t="s">
        <v>2105</v>
      </c>
      <c r="J54" s="15" t="s">
        <v>2105</v>
      </c>
      <c r="K54" s="21" t="s">
        <v>32</v>
      </c>
      <c r="L54" s="21" t="s">
        <v>2105</v>
      </c>
      <c r="M54" s="21" t="s">
        <v>18</v>
      </c>
      <c r="N54">
        <v>1</v>
      </c>
      <c r="O54">
        <v>8</v>
      </c>
      <c r="P54" t="s">
        <v>5</v>
      </c>
      <c r="Q54" s="2">
        <v>0.90697674418604601</v>
      </c>
      <c r="R54" t="s">
        <v>15</v>
      </c>
      <c r="S54" s="2">
        <v>0.44292926585751002</v>
      </c>
      <c r="T54" t="s">
        <v>22</v>
      </c>
      <c r="U54" s="2">
        <v>0.26778587541893301</v>
      </c>
      <c r="V54" t="s">
        <v>30</v>
      </c>
      <c r="W54" s="2">
        <v>0.26705913123288699</v>
      </c>
      <c r="X54" t="s">
        <v>15</v>
      </c>
      <c r="Y54" s="5" t="s">
        <v>1929</v>
      </c>
      <c r="Z54" s="5" t="s">
        <v>1845</v>
      </c>
      <c r="AA54" s="5" t="s">
        <v>1860</v>
      </c>
      <c r="AB54" s="5" t="s">
        <v>1860</v>
      </c>
      <c r="AC54" s="5" t="s">
        <v>32</v>
      </c>
      <c r="AD54" s="5" t="s">
        <v>26</v>
      </c>
      <c r="AE54" s="5" t="s">
        <v>18</v>
      </c>
    </row>
    <row r="55" spans="1:31" x14ac:dyDescent="0.2">
      <c r="A55" s="1">
        <v>19199</v>
      </c>
      <c r="B55">
        <v>205.13399999999999</v>
      </c>
      <c r="C55">
        <v>182.062592</v>
      </c>
      <c r="D55" s="18" t="s">
        <v>1828</v>
      </c>
      <c r="E55" s="13" t="s">
        <v>1829</v>
      </c>
      <c r="F55" s="13" t="s">
        <v>1829</v>
      </c>
      <c r="G55" s="16" t="s">
        <v>1828</v>
      </c>
      <c r="H55" s="18" t="s">
        <v>2105</v>
      </c>
      <c r="I55" s="21" t="s">
        <v>2105</v>
      </c>
      <c r="J55" s="15" t="s">
        <v>2105</v>
      </c>
      <c r="K55" s="21" t="s">
        <v>32</v>
      </c>
      <c r="L55" s="21" t="s">
        <v>2105</v>
      </c>
      <c r="M55" s="21" t="s">
        <v>18</v>
      </c>
      <c r="N55">
        <v>2</v>
      </c>
      <c r="O55">
        <v>8</v>
      </c>
      <c r="P55" t="s">
        <v>5</v>
      </c>
      <c r="Q55" s="2">
        <v>0.90697674418604601</v>
      </c>
      <c r="R55" t="s">
        <v>15</v>
      </c>
      <c r="S55" s="2">
        <v>0.44292926585751002</v>
      </c>
      <c r="T55" t="s">
        <v>22</v>
      </c>
      <c r="U55" s="2">
        <v>0.26778587541893301</v>
      </c>
      <c r="V55" t="s">
        <v>30</v>
      </c>
      <c r="W55" s="2">
        <v>0.26705913123288699</v>
      </c>
      <c r="X55" t="s">
        <v>15</v>
      </c>
      <c r="Y55" s="5" t="s">
        <v>1944</v>
      </c>
      <c r="Z55" s="5" t="s">
        <v>1845</v>
      </c>
      <c r="AA55" s="5" t="s">
        <v>1859</v>
      </c>
      <c r="AB55" s="5" t="s">
        <v>1860</v>
      </c>
      <c r="AC55" s="5" t="s">
        <v>32</v>
      </c>
      <c r="AD55" s="5" t="s">
        <v>26</v>
      </c>
      <c r="AE55" s="5" t="s">
        <v>18</v>
      </c>
    </row>
    <row r="56" spans="1:31" x14ac:dyDescent="0.2">
      <c r="A56" s="1">
        <v>19201</v>
      </c>
      <c r="B56">
        <v>205.13699</v>
      </c>
      <c r="C56">
        <v>551.16229199999998</v>
      </c>
      <c r="D56" s="18" t="s">
        <v>1828</v>
      </c>
      <c r="E56" s="13" t="s">
        <v>1829</v>
      </c>
      <c r="F56" s="13" t="s">
        <v>1828</v>
      </c>
      <c r="G56" s="16" t="s">
        <v>1828</v>
      </c>
      <c r="H56" s="18" t="s">
        <v>2105</v>
      </c>
      <c r="I56" s="21" t="s">
        <v>2105</v>
      </c>
      <c r="J56" s="15" t="s">
        <v>2105</v>
      </c>
      <c r="K56" s="21" t="s">
        <v>32</v>
      </c>
      <c r="L56" s="21" t="s">
        <v>2105</v>
      </c>
      <c r="M56" s="21" t="s">
        <v>2105</v>
      </c>
      <c r="N56">
        <v>3</v>
      </c>
      <c r="O56">
        <v>8</v>
      </c>
      <c r="P56" t="s">
        <v>5</v>
      </c>
      <c r="Q56" s="2">
        <v>0.90697674418604601</v>
      </c>
      <c r="R56" t="s">
        <v>15</v>
      </c>
      <c r="S56" s="2">
        <v>0.44292926585751002</v>
      </c>
      <c r="T56" t="s">
        <v>22</v>
      </c>
      <c r="U56" s="2">
        <v>0.26778587541893301</v>
      </c>
      <c r="V56" t="s">
        <v>30</v>
      </c>
      <c r="W56" s="2">
        <v>0.26705913123288699</v>
      </c>
      <c r="X56" t="s">
        <v>15</v>
      </c>
      <c r="Y56" s="5" t="s">
        <v>2105</v>
      </c>
      <c r="Z56" s="5" t="s">
        <v>2105</v>
      </c>
      <c r="AA56" s="5" t="s">
        <v>2105</v>
      </c>
      <c r="AB56" s="5" t="s">
        <v>2105</v>
      </c>
      <c r="AC56" s="5" t="s">
        <v>2105</v>
      </c>
      <c r="AD56" s="5" t="s">
        <v>2105</v>
      </c>
      <c r="AE56" s="5" t="s">
        <v>2105</v>
      </c>
    </row>
    <row r="57" spans="1:31" x14ac:dyDescent="0.2">
      <c r="A57" s="1">
        <v>19203</v>
      </c>
      <c r="B57">
        <v>205.13800000000001</v>
      </c>
      <c r="C57">
        <v>400.58502199999998</v>
      </c>
      <c r="D57" s="18" t="s">
        <v>1828</v>
      </c>
      <c r="E57" s="13" t="s">
        <v>1829</v>
      </c>
      <c r="F57" s="13" t="s">
        <v>1829</v>
      </c>
      <c r="G57" s="16" t="s">
        <v>1828</v>
      </c>
      <c r="H57" s="18" t="s">
        <v>2105</v>
      </c>
      <c r="I57" s="21" t="s">
        <v>2105</v>
      </c>
      <c r="J57" s="15" t="s">
        <v>2105</v>
      </c>
      <c r="K57" s="21" t="s">
        <v>32</v>
      </c>
      <c r="L57" s="21" t="s">
        <v>2105</v>
      </c>
      <c r="M57" s="21" t="s">
        <v>18</v>
      </c>
      <c r="N57">
        <v>2</v>
      </c>
      <c r="O57">
        <v>8</v>
      </c>
      <c r="P57" t="s">
        <v>5</v>
      </c>
      <c r="Q57" s="2">
        <v>0.90697674418604601</v>
      </c>
      <c r="R57" t="s">
        <v>15</v>
      </c>
      <c r="S57" s="2">
        <v>0.44292926585751002</v>
      </c>
      <c r="T57" t="s">
        <v>22</v>
      </c>
      <c r="U57" s="2">
        <v>0.26778587541893301</v>
      </c>
      <c r="V57" t="s">
        <v>30</v>
      </c>
      <c r="W57" s="2">
        <v>0.26705913123288699</v>
      </c>
      <c r="X57" t="s">
        <v>15</v>
      </c>
      <c r="Y57" s="5" t="s">
        <v>1870</v>
      </c>
      <c r="Z57" s="5" t="s">
        <v>1845</v>
      </c>
      <c r="AA57" s="5" t="s">
        <v>1998</v>
      </c>
      <c r="AB57" s="5" t="s">
        <v>1860</v>
      </c>
      <c r="AC57" s="5" t="s">
        <v>32</v>
      </c>
      <c r="AD57" s="5" t="s">
        <v>26</v>
      </c>
      <c r="AE57" s="5" t="s">
        <v>18</v>
      </c>
    </row>
    <row r="58" spans="1:31" x14ac:dyDescent="0.2">
      <c r="A58" s="1">
        <v>19211</v>
      </c>
      <c r="B58">
        <v>205.14100999999999</v>
      </c>
      <c r="C58">
        <v>582.10949700000003</v>
      </c>
      <c r="D58" s="18" t="s">
        <v>1828</v>
      </c>
      <c r="E58" s="13" t="s">
        <v>1829</v>
      </c>
      <c r="F58" s="13" t="s">
        <v>1829</v>
      </c>
      <c r="G58" s="16" t="s">
        <v>1829</v>
      </c>
      <c r="H58" s="18" t="s">
        <v>15</v>
      </c>
      <c r="I58" s="21" t="s">
        <v>2105</v>
      </c>
      <c r="J58" s="15" t="s">
        <v>15</v>
      </c>
      <c r="K58" s="21" t="s">
        <v>32</v>
      </c>
      <c r="L58" s="21" t="s">
        <v>2105</v>
      </c>
      <c r="M58" s="21" t="s">
        <v>15</v>
      </c>
      <c r="N58">
        <v>18</v>
      </c>
      <c r="O58">
        <v>8</v>
      </c>
      <c r="P58" t="s">
        <v>5</v>
      </c>
      <c r="Q58" s="2">
        <v>0.90697674418604601</v>
      </c>
      <c r="R58" t="s">
        <v>15</v>
      </c>
      <c r="S58" s="2">
        <v>0.44292926585751002</v>
      </c>
      <c r="T58" t="s">
        <v>22</v>
      </c>
      <c r="U58" s="2">
        <v>0.26778587541893301</v>
      </c>
      <c r="V58" t="s">
        <v>30</v>
      </c>
      <c r="W58" s="2">
        <v>0.26705913123288699</v>
      </c>
      <c r="X58" t="s">
        <v>15</v>
      </c>
      <c r="Y58" s="5" t="s">
        <v>1941</v>
      </c>
      <c r="Z58" s="5" t="s">
        <v>1845</v>
      </c>
      <c r="AA58" s="5" t="s">
        <v>29</v>
      </c>
      <c r="AB58" s="5"/>
      <c r="AC58" s="5" t="s">
        <v>29</v>
      </c>
      <c r="AD58" s="5" t="s">
        <v>21</v>
      </c>
      <c r="AE58" s="5" t="s">
        <v>15</v>
      </c>
    </row>
    <row r="59" spans="1:31" x14ac:dyDescent="0.2">
      <c r="A59" s="1">
        <v>19212</v>
      </c>
      <c r="B59">
        <v>205.13901000000001</v>
      </c>
      <c r="C59">
        <v>554.50585899999999</v>
      </c>
      <c r="D59" s="18" t="s">
        <v>1828</v>
      </c>
      <c r="E59" s="13" t="s">
        <v>1829</v>
      </c>
      <c r="F59" s="13" t="s">
        <v>1829</v>
      </c>
      <c r="G59" s="16" t="s">
        <v>1828</v>
      </c>
      <c r="H59" s="18" t="s">
        <v>2105</v>
      </c>
      <c r="I59" s="21" t="s">
        <v>2105</v>
      </c>
      <c r="J59" s="15" t="s">
        <v>2105</v>
      </c>
      <c r="K59" s="21" t="s">
        <v>32</v>
      </c>
      <c r="L59" s="21" t="s">
        <v>2105</v>
      </c>
      <c r="M59" s="21" t="s">
        <v>18</v>
      </c>
      <c r="N59">
        <v>5</v>
      </c>
      <c r="O59">
        <v>8</v>
      </c>
      <c r="P59" t="s">
        <v>5</v>
      </c>
      <c r="Q59" s="2">
        <v>0.90697674418604601</v>
      </c>
      <c r="R59" t="s">
        <v>15</v>
      </c>
      <c r="S59" s="2">
        <v>0.44292926585751002</v>
      </c>
      <c r="T59" t="s">
        <v>22</v>
      </c>
      <c r="U59" s="2">
        <v>0.26778587541893301</v>
      </c>
      <c r="V59" t="s">
        <v>30</v>
      </c>
      <c r="W59" s="2">
        <v>0.26705913123288699</v>
      </c>
      <c r="X59" t="s">
        <v>15</v>
      </c>
      <c r="Y59" s="5" t="s">
        <v>1870</v>
      </c>
      <c r="Z59" s="5" t="s">
        <v>1845</v>
      </c>
      <c r="AA59" s="5" t="s">
        <v>1859</v>
      </c>
      <c r="AB59" s="5" t="s">
        <v>1860</v>
      </c>
      <c r="AC59" s="5" t="s">
        <v>32</v>
      </c>
      <c r="AD59" s="5" t="s">
        <v>26</v>
      </c>
      <c r="AE59" s="5" t="s">
        <v>18</v>
      </c>
    </row>
    <row r="60" spans="1:31" x14ac:dyDescent="0.2">
      <c r="A60" s="1">
        <v>19217</v>
      </c>
      <c r="B60">
        <v>205.14301</v>
      </c>
      <c r="C60">
        <v>681.11340299999995</v>
      </c>
      <c r="D60" s="18" t="s">
        <v>1828</v>
      </c>
      <c r="E60" s="13" t="s">
        <v>1829</v>
      </c>
      <c r="F60" s="13" t="s">
        <v>1829</v>
      </c>
      <c r="G60" s="16" t="s">
        <v>1829</v>
      </c>
      <c r="H60" s="18" t="s">
        <v>15</v>
      </c>
      <c r="I60" s="21" t="s">
        <v>2105</v>
      </c>
      <c r="J60" s="15" t="s">
        <v>15</v>
      </c>
      <c r="K60" s="21" t="s">
        <v>32</v>
      </c>
      <c r="L60" s="21" t="s">
        <v>2105</v>
      </c>
      <c r="M60" s="21" t="s">
        <v>15</v>
      </c>
      <c r="N60">
        <v>12</v>
      </c>
      <c r="O60">
        <v>8</v>
      </c>
      <c r="P60" t="s">
        <v>5</v>
      </c>
      <c r="Q60" s="2">
        <v>0.90697674418604601</v>
      </c>
      <c r="R60" t="s">
        <v>15</v>
      </c>
      <c r="S60" s="2">
        <v>0.44292926585751002</v>
      </c>
      <c r="T60" t="s">
        <v>22</v>
      </c>
      <c r="U60" s="2">
        <v>0.26778587541893301</v>
      </c>
      <c r="V60" t="s">
        <v>30</v>
      </c>
      <c r="W60" s="2">
        <v>0.26705913123288699</v>
      </c>
      <c r="X60" t="s">
        <v>15</v>
      </c>
      <c r="Y60" s="5" t="s">
        <v>1847</v>
      </c>
      <c r="Z60" s="5" t="s">
        <v>1845</v>
      </c>
      <c r="AA60" s="5" t="s">
        <v>1909</v>
      </c>
      <c r="AB60" s="5" t="s">
        <v>1909</v>
      </c>
      <c r="AC60" s="5" t="s">
        <v>29</v>
      </c>
      <c r="AD60" s="5" t="s">
        <v>21</v>
      </c>
      <c r="AE60" s="5" t="s">
        <v>15</v>
      </c>
    </row>
    <row r="61" spans="1:31" x14ac:dyDescent="0.2">
      <c r="A61" s="1">
        <v>19218</v>
      </c>
      <c r="B61">
        <v>205.14301</v>
      </c>
      <c r="C61">
        <v>363.96563700000002</v>
      </c>
      <c r="D61" s="18" t="s">
        <v>1828</v>
      </c>
      <c r="E61" s="13" t="s">
        <v>1829</v>
      </c>
      <c r="F61" s="13" t="s">
        <v>1829</v>
      </c>
      <c r="G61" s="16" t="s">
        <v>1828</v>
      </c>
      <c r="H61" s="18" t="s">
        <v>2105</v>
      </c>
      <c r="I61" s="21" t="s">
        <v>2105</v>
      </c>
      <c r="J61" s="15" t="s">
        <v>2105</v>
      </c>
      <c r="K61" s="21" t="s">
        <v>32</v>
      </c>
      <c r="L61" s="21" t="s">
        <v>2105</v>
      </c>
      <c r="M61" s="21" t="s">
        <v>18</v>
      </c>
      <c r="N61">
        <v>5</v>
      </c>
      <c r="O61">
        <v>8</v>
      </c>
      <c r="P61" t="s">
        <v>5</v>
      </c>
      <c r="Q61" s="2">
        <v>0.90697674418604601</v>
      </c>
      <c r="R61" t="s">
        <v>15</v>
      </c>
      <c r="S61" s="2">
        <v>0.44292926585751002</v>
      </c>
      <c r="T61" t="s">
        <v>22</v>
      </c>
      <c r="U61" s="2">
        <v>0.26778587541893301</v>
      </c>
      <c r="V61" t="s">
        <v>30</v>
      </c>
      <c r="W61" s="2">
        <v>0.26705913123288699</v>
      </c>
      <c r="X61" t="s">
        <v>15</v>
      </c>
      <c r="Y61" s="5" t="s">
        <v>1847</v>
      </c>
      <c r="Z61" s="5" t="s">
        <v>1845</v>
      </c>
      <c r="AA61" s="5" t="s">
        <v>1857</v>
      </c>
      <c r="AB61" s="5"/>
      <c r="AC61" s="5" t="s">
        <v>1857</v>
      </c>
      <c r="AD61" s="5" t="s">
        <v>26</v>
      </c>
      <c r="AE61" s="5" t="s">
        <v>18</v>
      </c>
    </row>
    <row r="62" spans="1:31" x14ac:dyDescent="0.2">
      <c r="A62" s="1">
        <v>19220</v>
      </c>
      <c r="B62">
        <v>205.14301</v>
      </c>
      <c r="C62">
        <v>373.267944</v>
      </c>
      <c r="D62" s="18" t="s">
        <v>1828</v>
      </c>
      <c r="E62" s="13" t="s">
        <v>1829</v>
      </c>
      <c r="F62" s="13" t="s">
        <v>1829</v>
      </c>
      <c r="G62" s="16" t="s">
        <v>1829</v>
      </c>
      <c r="H62" s="18" t="s">
        <v>15</v>
      </c>
      <c r="I62" s="21" t="s">
        <v>2105</v>
      </c>
      <c r="J62" s="15" t="s">
        <v>15</v>
      </c>
      <c r="K62" s="21" t="s">
        <v>32</v>
      </c>
      <c r="L62" s="21" t="s">
        <v>2105</v>
      </c>
      <c r="M62" s="21" t="s">
        <v>15</v>
      </c>
      <c r="N62">
        <v>2</v>
      </c>
      <c r="O62">
        <v>8</v>
      </c>
      <c r="P62" t="s">
        <v>5</v>
      </c>
      <c r="Q62" s="2">
        <v>0.90697674418604601</v>
      </c>
      <c r="R62" t="s">
        <v>15</v>
      </c>
      <c r="S62" s="2">
        <v>0.44292926585751002</v>
      </c>
      <c r="T62" t="s">
        <v>22</v>
      </c>
      <c r="U62" s="2">
        <v>0.26778587541893301</v>
      </c>
      <c r="V62" t="s">
        <v>30</v>
      </c>
      <c r="W62" s="2">
        <v>0.26705913123288699</v>
      </c>
      <c r="X62" t="s">
        <v>15</v>
      </c>
      <c r="Y62" s="5" t="s">
        <v>1847</v>
      </c>
      <c r="Z62" s="5" t="s">
        <v>1845</v>
      </c>
      <c r="AA62" s="5" t="s">
        <v>29</v>
      </c>
      <c r="AB62" s="5"/>
      <c r="AC62" s="5" t="s">
        <v>29</v>
      </c>
      <c r="AD62" s="5" t="s">
        <v>21</v>
      </c>
      <c r="AE62" s="5" t="s">
        <v>15</v>
      </c>
    </row>
    <row r="63" spans="1:31" x14ac:dyDescent="0.2">
      <c r="A63" s="1">
        <v>19224</v>
      </c>
      <c r="B63">
        <v>205.14301</v>
      </c>
      <c r="C63">
        <v>752.04528800000003</v>
      </c>
      <c r="D63" s="18" t="s">
        <v>1828</v>
      </c>
      <c r="E63" s="13" t="s">
        <v>1829</v>
      </c>
      <c r="F63" s="13" t="s">
        <v>1829</v>
      </c>
      <c r="G63" s="16" t="s">
        <v>1829</v>
      </c>
      <c r="H63" s="18" t="s">
        <v>15</v>
      </c>
      <c r="I63" s="21" t="s">
        <v>2105</v>
      </c>
      <c r="J63" s="15" t="s">
        <v>15</v>
      </c>
      <c r="K63" s="21" t="s">
        <v>32</v>
      </c>
      <c r="L63" s="21" t="s">
        <v>2105</v>
      </c>
      <c r="M63" s="21" t="s">
        <v>15</v>
      </c>
      <c r="N63">
        <v>3</v>
      </c>
      <c r="O63">
        <v>8</v>
      </c>
      <c r="P63" t="s">
        <v>5</v>
      </c>
      <c r="Q63" s="2">
        <v>0.90697674418604601</v>
      </c>
      <c r="R63" t="s">
        <v>15</v>
      </c>
      <c r="S63" s="2">
        <v>0.44292926585751002</v>
      </c>
      <c r="T63" t="s">
        <v>22</v>
      </c>
      <c r="U63" s="2">
        <v>0.26778587541893301</v>
      </c>
      <c r="V63" t="s">
        <v>30</v>
      </c>
      <c r="W63" s="2">
        <v>0.26705913123288699</v>
      </c>
      <c r="X63" t="s">
        <v>15</v>
      </c>
      <c r="Y63" s="5" t="s">
        <v>1847</v>
      </c>
      <c r="Z63" s="5" t="s">
        <v>1845</v>
      </c>
      <c r="AA63" s="5" t="s">
        <v>21</v>
      </c>
      <c r="AB63" s="5"/>
      <c r="AC63" s="5"/>
      <c r="AD63" s="5" t="s">
        <v>21</v>
      </c>
      <c r="AE63" s="5" t="s">
        <v>15</v>
      </c>
    </row>
    <row r="64" spans="1:31" x14ac:dyDescent="0.2">
      <c r="A64" s="1">
        <v>19225</v>
      </c>
      <c r="B64">
        <v>205.14301</v>
      </c>
      <c r="C64">
        <v>398.45410199999998</v>
      </c>
      <c r="D64" s="18" t="s">
        <v>1828</v>
      </c>
      <c r="E64" s="13" t="s">
        <v>1829</v>
      </c>
      <c r="F64" s="13" t="s">
        <v>1829</v>
      </c>
      <c r="G64" s="16" t="s">
        <v>1828</v>
      </c>
      <c r="H64" s="18" t="s">
        <v>2105</v>
      </c>
      <c r="I64" s="21" t="s">
        <v>2105</v>
      </c>
      <c r="J64" s="15" t="s">
        <v>2105</v>
      </c>
      <c r="K64" s="21" t="s">
        <v>32</v>
      </c>
      <c r="L64" s="21" t="s">
        <v>2105</v>
      </c>
      <c r="M64" s="21" t="s">
        <v>18</v>
      </c>
      <c r="N64">
        <v>4</v>
      </c>
      <c r="O64">
        <v>8</v>
      </c>
      <c r="P64" t="s">
        <v>5</v>
      </c>
      <c r="Q64" s="2">
        <v>0.90697674418604601</v>
      </c>
      <c r="R64" t="s">
        <v>15</v>
      </c>
      <c r="S64" s="2">
        <v>0.44292926585751002</v>
      </c>
      <c r="T64" t="s">
        <v>22</v>
      </c>
      <c r="U64" s="2">
        <v>0.26778587541893301</v>
      </c>
      <c r="V64" t="s">
        <v>30</v>
      </c>
      <c r="W64" s="2">
        <v>0.26705913123288699</v>
      </c>
      <c r="X64" t="s">
        <v>15</v>
      </c>
      <c r="Y64" s="5" t="s">
        <v>1847</v>
      </c>
      <c r="Z64" s="5" t="s">
        <v>1845</v>
      </c>
      <c r="AA64" s="5" t="s">
        <v>1857</v>
      </c>
      <c r="AB64" s="5"/>
      <c r="AC64" s="5" t="s">
        <v>1857</v>
      </c>
      <c r="AD64" s="5" t="s">
        <v>26</v>
      </c>
      <c r="AE64" s="5" t="s">
        <v>18</v>
      </c>
    </row>
    <row r="65" spans="1:31" x14ac:dyDescent="0.2">
      <c r="A65" s="1">
        <v>19227</v>
      </c>
      <c r="B65">
        <v>205.14301</v>
      </c>
      <c r="C65">
        <v>825.20519999999999</v>
      </c>
      <c r="D65" s="18" t="s">
        <v>1828</v>
      </c>
      <c r="E65" s="13" t="s">
        <v>1829</v>
      </c>
      <c r="F65" s="13" t="s">
        <v>1829</v>
      </c>
      <c r="G65" s="16" t="s">
        <v>1829</v>
      </c>
      <c r="H65" s="18" t="s">
        <v>15</v>
      </c>
      <c r="I65" s="21" t="s">
        <v>2105</v>
      </c>
      <c r="J65" s="15" t="s">
        <v>15</v>
      </c>
      <c r="K65" s="21" t="s">
        <v>32</v>
      </c>
      <c r="L65" s="21" t="s">
        <v>2105</v>
      </c>
      <c r="M65" s="21" t="s">
        <v>15</v>
      </c>
      <c r="N65">
        <v>3</v>
      </c>
      <c r="O65">
        <v>8</v>
      </c>
      <c r="P65" t="s">
        <v>5</v>
      </c>
      <c r="Q65" s="2">
        <v>0.90697674418604601</v>
      </c>
      <c r="R65" t="s">
        <v>15</v>
      </c>
      <c r="S65" s="2">
        <v>0.44292926585751002</v>
      </c>
      <c r="T65" t="s">
        <v>22</v>
      </c>
      <c r="U65" s="2">
        <v>0.26778587541893301</v>
      </c>
      <c r="V65" t="s">
        <v>30</v>
      </c>
      <c r="W65" s="2">
        <v>0.26705913123288699</v>
      </c>
      <c r="X65" t="s">
        <v>15</v>
      </c>
      <c r="Y65" s="5" t="s">
        <v>1847</v>
      </c>
      <c r="Z65" s="5" t="s">
        <v>1845</v>
      </c>
      <c r="AA65" s="5" t="s">
        <v>29</v>
      </c>
      <c r="AB65" s="5"/>
      <c r="AC65" s="5" t="s">
        <v>29</v>
      </c>
      <c r="AD65" s="5" t="s">
        <v>21</v>
      </c>
      <c r="AE65" s="5" t="s">
        <v>15</v>
      </c>
    </row>
    <row r="66" spans="1:31" x14ac:dyDescent="0.2">
      <c r="A66" s="1">
        <v>19231</v>
      </c>
      <c r="B66">
        <v>205.14301</v>
      </c>
      <c r="C66">
        <v>553.344604</v>
      </c>
      <c r="D66" s="18" t="s">
        <v>1828</v>
      </c>
      <c r="E66" s="13" t="s">
        <v>1829</v>
      </c>
      <c r="F66" s="13" t="s">
        <v>1829</v>
      </c>
      <c r="G66" s="16" t="s">
        <v>1828</v>
      </c>
      <c r="H66" s="18" t="s">
        <v>2105</v>
      </c>
      <c r="I66" s="21" t="s">
        <v>2105</v>
      </c>
      <c r="J66" s="15" t="s">
        <v>2105</v>
      </c>
      <c r="K66" s="21" t="s">
        <v>32</v>
      </c>
      <c r="L66" s="21" t="s">
        <v>2105</v>
      </c>
      <c r="M66" s="21" t="s">
        <v>18</v>
      </c>
      <c r="N66">
        <v>5</v>
      </c>
      <c r="O66">
        <v>8</v>
      </c>
      <c r="P66" t="s">
        <v>5</v>
      </c>
      <c r="Q66" s="2">
        <v>0.90697674418604601</v>
      </c>
      <c r="R66" t="s">
        <v>15</v>
      </c>
      <c r="S66" s="2">
        <v>0.44292926585751002</v>
      </c>
      <c r="T66" t="s">
        <v>22</v>
      </c>
      <c r="U66" s="2">
        <v>0.26778587541893301</v>
      </c>
      <c r="V66" t="s">
        <v>30</v>
      </c>
      <c r="W66" s="2">
        <v>0.26705913123288699</v>
      </c>
      <c r="X66" t="s">
        <v>15</v>
      </c>
      <c r="Y66" s="5" t="s">
        <v>1847</v>
      </c>
      <c r="Z66" s="5" t="s">
        <v>1845</v>
      </c>
      <c r="AA66" s="5" t="s">
        <v>1857</v>
      </c>
      <c r="AB66" s="5"/>
      <c r="AC66" s="5" t="s">
        <v>1857</v>
      </c>
      <c r="AD66" s="5" t="s">
        <v>26</v>
      </c>
      <c r="AE66" s="5" t="s">
        <v>18</v>
      </c>
    </row>
    <row r="67" spans="1:31" x14ac:dyDescent="0.2">
      <c r="A67" s="1">
        <v>19234</v>
      </c>
      <c r="B67">
        <v>205.14301</v>
      </c>
      <c r="C67">
        <v>662.15979000000004</v>
      </c>
      <c r="D67" s="18" t="s">
        <v>1828</v>
      </c>
      <c r="E67" s="13" t="s">
        <v>1829</v>
      </c>
      <c r="F67" s="13" t="s">
        <v>1829</v>
      </c>
      <c r="G67" s="16" t="s">
        <v>1829</v>
      </c>
      <c r="H67" s="18" t="s">
        <v>15</v>
      </c>
      <c r="I67" s="21" t="s">
        <v>2105</v>
      </c>
      <c r="J67" s="15" t="s">
        <v>15</v>
      </c>
      <c r="K67" s="21" t="s">
        <v>32</v>
      </c>
      <c r="L67" s="21" t="s">
        <v>2105</v>
      </c>
      <c r="M67" s="21" t="s">
        <v>15</v>
      </c>
      <c r="N67">
        <v>2</v>
      </c>
      <c r="O67">
        <v>8</v>
      </c>
      <c r="P67" t="s">
        <v>5</v>
      </c>
      <c r="Q67" s="2">
        <v>0.90697674418604601</v>
      </c>
      <c r="R67" t="s">
        <v>15</v>
      </c>
      <c r="S67" s="2">
        <v>0.44292926585751002</v>
      </c>
      <c r="T67" t="s">
        <v>22</v>
      </c>
      <c r="U67" s="2">
        <v>0.26778587541893301</v>
      </c>
      <c r="V67" t="s">
        <v>30</v>
      </c>
      <c r="W67" s="2">
        <v>0.26705913123288699</v>
      </c>
      <c r="X67" t="s">
        <v>15</v>
      </c>
      <c r="Y67" s="5" t="s">
        <v>1847</v>
      </c>
      <c r="Z67" s="5" t="s">
        <v>1845</v>
      </c>
      <c r="AA67" s="5" t="s">
        <v>29</v>
      </c>
      <c r="AB67" s="5"/>
      <c r="AC67" s="5" t="s">
        <v>29</v>
      </c>
      <c r="AD67" s="5" t="s">
        <v>21</v>
      </c>
      <c r="AE67" s="5" t="s">
        <v>15</v>
      </c>
    </row>
    <row r="68" spans="1:31" x14ac:dyDescent="0.2">
      <c r="A68" s="1">
        <v>19235</v>
      </c>
      <c r="B68">
        <v>205.14301</v>
      </c>
      <c r="C68">
        <v>459.471405</v>
      </c>
      <c r="D68" s="18" t="s">
        <v>1828</v>
      </c>
      <c r="E68" s="13" t="s">
        <v>1829</v>
      </c>
      <c r="F68" s="13" t="s">
        <v>1829</v>
      </c>
      <c r="G68" s="16" t="s">
        <v>1828</v>
      </c>
      <c r="H68" s="18" t="s">
        <v>2105</v>
      </c>
      <c r="I68" s="21" t="s">
        <v>2105</v>
      </c>
      <c r="J68" s="15" t="s">
        <v>2105</v>
      </c>
      <c r="K68" s="21" t="s">
        <v>32</v>
      </c>
      <c r="L68" s="21" t="s">
        <v>2105</v>
      </c>
      <c r="M68" s="21" t="s">
        <v>16</v>
      </c>
      <c r="N68">
        <v>11</v>
      </c>
      <c r="O68">
        <v>8</v>
      </c>
      <c r="P68" t="s">
        <v>5</v>
      </c>
      <c r="Q68" s="2">
        <v>0.90697674418604601</v>
      </c>
      <c r="R68" t="s">
        <v>15</v>
      </c>
      <c r="S68" s="2">
        <v>0.44292926585751002</v>
      </c>
      <c r="T68" t="s">
        <v>22</v>
      </c>
      <c r="U68" s="2">
        <v>0.26778587541893301</v>
      </c>
      <c r="V68" t="s">
        <v>30</v>
      </c>
      <c r="W68" s="2">
        <v>0.26705913123288699</v>
      </c>
      <c r="X68" t="s">
        <v>15</v>
      </c>
      <c r="Y68" s="5" t="s">
        <v>1847</v>
      </c>
      <c r="Z68" s="5" t="s">
        <v>1845</v>
      </c>
      <c r="AA68" s="5" t="s">
        <v>23</v>
      </c>
      <c r="AB68" s="5"/>
      <c r="AC68" s="5"/>
      <c r="AD68" s="5" t="s">
        <v>23</v>
      </c>
      <c r="AE68" s="5" t="s">
        <v>16</v>
      </c>
    </row>
    <row r="69" spans="1:31" x14ac:dyDescent="0.2">
      <c r="A69" s="1">
        <v>19242</v>
      </c>
      <c r="B69">
        <v>205.14301</v>
      </c>
      <c r="C69">
        <v>696.93310499999995</v>
      </c>
      <c r="D69" s="18" t="s">
        <v>1828</v>
      </c>
      <c r="E69" s="13" t="s">
        <v>1829</v>
      </c>
      <c r="F69" s="13" t="s">
        <v>1829</v>
      </c>
      <c r="G69" s="16" t="s">
        <v>1829</v>
      </c>
      <c r="H69" s="18" t="s">
        <v>15</v>
      </c>
      <c r="I69" s="21" t="s">
        <v>2105</v>
      </c>
      <c r="J69" s="15" t="s">
        <v>15</v>
      </c>
      <c r="K69" s="21" t="s">
        <v>32</v>
      </c>
      <c r="L69" s="21" t="s">
        <v>2105</v>
      </c>
      <c r="M69" s="21" t="s">
        <v>15</v>
      </c>
      <c r="N69">
        <v>2</v>
      </c>
      <c r="O69">
        <v>8</v>
      </c>
      <c r="P69" t="s">
        <v>5</v>
      </c>
      <c r="Q69" s="2">
        <v>0.90697674418604601</v>
      </c>
      <c r="R69" t="s">
        <v>15</v>
      </c>
      <c r="S69" s="2">
        <v>0.44292926585751002</v>
      </c>
      <c r="T69" t="s">
        <v>22</v>
      </c>
      <c r="U69" s="2">
        <v>0.26778587541893301</v>
      </c>
      <c r="V69" t="s">
        <v>30</v>
      </c>
      <c r="W69" s="2">
        <v>0.26705913123288699</v>
      </c>
      <c r="X69" t="s">
        <v>15</v>
      </c>
      <c r="Y69" s="5" t="s">
        <v>1847</v>
      </c>
      <c r="Z69" s="5" t="s">
        <v>1845</v>
      </c>
      <c r="AA69" s="5" t="s">
        <v>21</v>
      </c>
      <c r="AB69" s="5"/>
      <c r="AC69" s="5"/>
      <c r="AD69" s="5" t="s">
        <v>21</v>
      </c>
      <c r="AE69" s="5" t="s">
        <v>15</v>
      </c>
    </row>
    <row r="70" spans="1:31" x14ac:dyDescent="0.2">
      <c r="A70" s="1">
        <v>19246</v>
      </c>
      <c r="B70">
        <v>205.14301</v>
      </c>
      <c r="C70">
        <v>395.35183699999999</v>
      </c>
      <c r="D70" s="18" t="s">
        <v>1828</v>
      </c>
      <c r="E70" s="13" t="s">
        <v>1829</v>
      </c>
      <c r="F70" s="13" t="s">
        <v>1829</v>
      </c>
      <c r="G70" s="16" t="s">
        <v>1828</v>
      </c>
      <c r="H70" s="18" t="s">
        <v>2105</v>
      </c>
      <c r="I70" s="21" t="s">
        <v>2105</v>
      </c>
      <c r="J70" s="15" t="s">
        <v>2105</v>
      </c>
      <c r="K70" s="21" t="s">
        <v>32</v>
      </c>
      <c r="L70" s="21" t="s">
        <v>2105</v>
      </c>
      <c r="M70" s="21" t="s">
        <v>18</v>
      </c>
      <c r="N70">
        <v>5</v>
      </c>
      <c r="O70">
        <v>8</v>
      </c>
      <c r="P70" t="s">
        <v>5</v>
      </c>
      <c r="Q70" s="2">
        <v>0.90697674418604601</v>
      </c>
      <c r="R70" t="s">
        <v>15</v>
      </c>
      <c r="S70" s="2">
        <v>0.44292926585751002</v>
      </c>
      <c r="T70" t="s">
        <v>22</v>
      </c>
      <c r="U70" s="2">
        <v>0.26778587541893301</v>
      </c>
      <c r="V70" t="s">
        <v>30</v>
      </c>
      <c r="W70" s="2">
        <v>0.26705913123288699</v>
      </c>
      <c r="X70" t="s">
        <v>15</v>
      </c>
      <c r="Y70" s="5" t="s">
        <v>1847</v>
      </c>
      <c r="Z70" s="5" t="s">
        <v>1845</v>
      </c>
      <c r="AA70" s="5" t="s">
        <v>1857</v>
      </c>
      <c r="AB70" s="5"/>
      <c r="AC70" s="5" t="s">
        <v>1857</v>
      </c>
      <c r="AD70" s="5" t="s">
        <v>26</v>
      </c>
      <c r="AE70" s="5" t="s">
        <v>18</v>
      </c>
    </row>
    <row r="71" spans="1:31" x14ac:dyDescent="0.2">
      <c r="A71" s="1">
        <v>19248</v>
      </c>
      <c r="B71">
        <v>205.14301</v>
      </c>
      <c r="C71">
        <v>899.99865699999998</v>
      </c>
      <c r="D71" s="18" t="s">
        <v>1828</v>
      </c>
      <c r="E71" s="13" t="s">
        <v>1829</v>
      </c>
      <c r="F71" s="13" t="s">
        <v>1829</v>
      </c>
      <c r="G71" s="16" t="s">
        <v>1829</v>
      </c>
      <c r="H71" s="18" t="s">
        <v>15</v>
      </c>
      <c r="I71" s="21" t="s">
        <v>2105</v>
      </c>
      <c r="J71" s="15" t="s">
        <v>15</v>
      </c>
      <c r="K71" s="21" t="s">
        <v>32</v>
      </c>
      <c r="L71" s="21" t="s">
        <v>2105</v>
      </c>
      <c r="M71" s="21" t="s">
        <v>15</v>
      </c>
      <c r="N71">
        <v>2</v>
      </c>
      <c r="O71">
        <v>8</v>
      </c>
      <c r="P71" t="s">
        <v>5</v>
      </c>
      <c r="Q71" s="2">
        <v>0.90697674418604601</v>
      </c>
      <c r="R71" t="s">
        <v>15</v>
      </c>
      <c r="S71" s="2">
        <v>0.44292926585751002</v>
      </c>
      <c r="T71" t="s">
        <v>22</v>
      </c>
      <c r="U71" s="2">
        <v>0.26778587541893301</v>
      </c>
      <c r="V71" t="s">
        <v>30</v>
      </c>
      <c r="W71" s="2">
        <v>0.26705913123288699</v>
      </c>
      <c r="X71" t="s">
        <v>15</v>
      </c>
      <c r="Y71" s="5" t="s">
        <v>1847</v>
      </c>
      <c r="Z71" s="5" t="s">
        <v>1845</v>
      </c>
      <c r="AA71" s="5" t="s">
        <v>29</v>
      </c>
      <c r="AB71" s="5"/>
      <c r="AC71" s="5" t="s">
        <v>29</v>
      </c>
      <c r="AD71" s="5" t="s">
        <v>21</v>
      </c>
      <c r="AE71" s="5" t="s">
        <v>15</v>
      </c>
    </row>
    <row r="72" spans="1:31" x14ac:dyDescent="0.2">
      <c r="A72" s="1">
        <v>19249</v>
      </c>
      <c r="B72">
        <v>205.14301</v>
      </c>
      <c r="C72">
        <v>807.94348100000002</v>
      </c>
      <c r="D72" s="18" t="s">
        <v>1828</v>
      </c>
      <c r="E72" s="13" t="s">
        <v>1829</v>
      </c>
      <c r="F72" s="13" t="s">
        <v>1829</v>
      </c>
      <c r="G72" s="16" t="s">
        <v>1829</v>
      </c>
      <c r="H72" s="18" t="s">
        <v>15</v>
      </c>
      <c r="I72" s="21" t="s">
        <v>2105</v>
      </c>
      <c r="J72" s="15" t="s">
        <v>15</v>
      </c>
      <c r="K72" s="21" t="s">
        <v>32</v>
      </c>
      <c r="L72" s="21" t="s">
        <v>2105</v>
      </c>
      <c r="M72" s="21" t="s">
        <v>15</v>
      </c>
      <c r="N72">
        <v>3</v>
      </c>
      <c r="O72">
        <v>8</v>
      </c>
      <c r="P72" t="s">
        <v>5</v>
      </c>
      <c r="Q72" s="2">
        <v>0.90697674418604601</v>
      </c>
      <c r="R72" t="s">
        <v>15</v>
      </c>
      <c r="S72" s="2">
        <v>0.44292926585751002</v>
      </c>
      <c r="T72" t="s">
        <v>22</v>
      </c>
      <c r="U72" s="2">
        <v>0.26778587541893301</v>
      </c>
      <c r="V72" t="s">
        <v>30</v>
      </c>
      <c r="W72" s="2">
        <v>0.26705913123288699</v>
      </c>
      <c r="X72" t="s">
        <v>15</v>
      </c>
      <c r="Y72" s="5" t="s">
        <v>1847</v>
      </c>
      <c r="Z72" s="5" t="s">
        <v>1845</v>
      </c>
      <c r="AA72" s="5" t="s">
        <v>29</v>
      </c>
      <c r="AB72" s="5"/>
      <c r="AC72" s="5" t="s">
        <v>29</v>
      </c>
      <c r="AD72" s="5" t="s">
        <v>21</v>
      </c>
      <c r="AE72" s="5" t="s">
        <v>15</v>
      </c>
    </row>
    <row r="73" spans="1:31" x14ac:dyDescent="0.2">
      <c r="A73" s="1">
        <v>19250</v>
      </c>
      <c r="B73">
        <v>205.14400000000001</v>
      </c>
      <c r="C73">
        <v>495.567657</v>
      </c>
      <c r="D73" s="18" t="s">
        <v>1828</v>
      </c>
      <c r="E73" s="13" t="s">
        <v>1829</v>
      </c>
      <c r="F73" s="13" t="s">
        <v>1829</v>
      </c>
      <c r="G73" s="16" t="s">
        <v>1828</v>
      </c>
      <c r="H73" s="18" t="s">
        <v>2105</v>
      </c>
      <c r="I73" s="21" t="s">
        <v>2105</v>
      </c>
      <c r="J73" s="15" t="s">
        <v>2105</v>
      </c>
      <c r="K73" s="21" t="s">
        <v>32</v>
      </c>
      <c r="L73" s="21" t="s">
        <v>2105</v>
      </c>
      <c r="M73" s="21" t="s">
        <v>18</v>
      </c>
      <c r="N73">
        <v>11</v>
      </c>
      <c r="O73">
        <v>8</v>
      </c>
      <c r="P73" t="s">
        <v>5</v>
      </c>
      <c r="Q73" s="2">
        <v>0.90697674418604601</v>
      </c>
      <c r="R73" t="s">
        <v>15</v>
      </c>
      <c r="S73" s="2">
        <v>0.44292926585751002</v>
      </c>
      <c r="T73" t="s">
        <v>22</v>
      </c>
      <c r="U73" s="2">
        <v>0.26778587541893301</v>
      </c>
      <c r="V73" t="s">
        <v>30</v>
      </c>
      <c r="W73" s="2">
        <v>0.26705913123288699</v>
      </c>
      <c r="X73" t="s">
        <v>15</v>
      </c>
      <c r="Y73" s="5" t="s">
        <v>1847</v>
      </c>
      <c r="Z73" s="5" t="s">
        <v>1845</v>
      </c>
      <c r="AA73" s="5" t="s">
        <v>1857</v>
      </c>
      <c r="AB73" s="5"/>
      <c r="AC73" s="5" t="s">
        <v>1857</v>
      </c>
      <c r="AD73" s="5" t="s">
        <v>26</v>
      </c>
      <c r="AE73" s="5" t="s">
        <v>18</v>
      </c>
    </row>
    <row r="74" spans="1:31" x14ac:dyDescent="0.2">
      <c r="A74" s="1">
        <v>19253</v>
      </c>
      <c r="B74">
        <v>205.14500000000001</v>
      </c>
      <c r="C74">
        <v>557.99871800000005</v>
      </c>
      <c r="D74" s="18" t="s">
        <v>1828</v>
      </c>
      <c r="E74" s="13" t="s">
        <v>1829</v>
      </c>
      <c r="F74" s="13" t="s">
        <v>1829</v>
      </c>
      <c r="G74" s="16" t="s">
        <v>1828</v>
      </c>
      <c r="H74" s="18" t="s">
        <v>2105</v>
      </c>
      <c r="I74" s="21" t="s">
        <v>2105</v>
      </c>
      <c r="J74" s="15" t="s">
        <v>2105</v>
      </c>
      <c r="K74" s="21" t="s">
        <v>32</v>
      </c>
      <c r="L74" s="21" t="s">
        <v>2105</v>
      </c>
      <c r="M74" s="21" t="s">
        <v>17</v>
      </c>
      <c r="N74">
        <v>10</v>
      </c>
      <c r="O74">
        <v>8</v>
      </c>
      <c r="P74" t="s">
        <v>5</v>
      </c>
      <c r="Q74" s="2">
        <v>0.90697674418604601</v>
      </c>
      <c r="R74" t="s">
        <v>15</v>
      </c>
      <c r="S74" s="2">
        <v>0.44292926585751002</v>
      </c>
      <c r="T74" t="s">
        <v>22</v>
      </c>
      <c r="U74" s="2">
        <v>0.26778587541893301</v>
      </c>
      <c r="V74" t="s">
        <v>30</v>
      </c>
      <c r="W74" s="2">
        <v>0.26705913123288699</v>
      </c>
      <c r="X74" t="s">
        <v>15</v>
      </c>
      <c r="Y74" s="5" t="s">
        <v>2095</v>
      </c>
      <c r="Z74" s="5" t="s">
        <v>1845</v>
      </c>
      <c r="AA74" s="5" t="s">
        <v>1873</v>
      </c>
      <c r="AB74" s="5"/>
      <c r="AC74" s="5"/>
      <c r="AD74" s="5" t="s">
        <v>1873</v>
      </c>
      <c r="AE74" s="5" t="s">
        <v>17</v>
      </c>
    </row>
    <row r="75" spans="1:31" x14ac:dyDescent="0.2">
      <c r="A75" s="1">
        <v>19255</v>
      </c>
      <c r="B75">
        <v>205.14301</v>
      </c>
      <c r="C75">
        <v>839.42987100000005</v>
      </c>
      <c r="D75" s="18" t="s">
        <v>1828</v>
      </c>
      <c r="E75" s="13" t="s">
        <v>1829</v>
      </c>
      <c r="F75" s="13" t="s">
        <v>1829</v>
      </c>
      <c r="G75" s="16" t="s">
        <v>1829</v>
      </c>
      <c r="H75" s="18" t="s">
        <v>15</v>
      </c>
      <c r="I75" s="21" t="s">
        <v>2105</v>
      </c>
      <c r="J75" s="15" t="s">
        <v>15</v>
      </c>
      <c r="K75" s="21" t="s">
        <v>32</v>
      </c>
      <c r="L75" s="21" t="s">
        <v>2105</v>
      </c>
      <c r="M75" s="21" t="s">
        <v>15</v>
      </c>
      <c r="N75">
        <v>3</v>
      </c>
      <c r="O75">
        <v>8</v>
      </c>
      <c r="P75" t="s">
        <v>5</v>
      </c>
      <c r="Q75" s="2">
        <v>0.90697674418604601</v>
      </c>
      <c r="R75" t="s">
        <v>15</v>
      </c>
      <c r="S75" s="2">
        <v>0.44292926585751002</v>
      </c>
      <c r="T75" t="s">
        <v>22</v>
      </c>
      <c r="U75" s="2">
        <v>0.26778587541893301</v>
      </c>
      <c r="V75" t="s">
        <v>30</v>
      </c>
      <c r="W75" s="2">
        <v>0.26705913123288699</v>
      </c>
      <c r="X75" t="s">
        <v>15</v>
      </c>
      <c r="Y75" s="5" t="s">
        <v>1847</v>
      </c>
      <c r="Z75" s="5" t="s">
        <v>1845</v>
      </c>
      <c r="AA75" s="5" t="s">
        <v>29</v>
      </c>
      <c r="AB75" s="5"/>
      <c r="AC75" s="5" t="s">
        <v>29</v>
      </c>
      <c r="AD75" s="5" t="s">
        <v>21</v>
      </c>
      <c r="AE75" s="5" t="s">
        <v>15</v>
      </c>
    </row>
    <row r="76" spans="1:31" x14ac:dyDescent="0.2">
      <c r="A76" s="1">
        <v>19263</v>
      </c>
      <c r="B76">
        <v>205.14301</v>
      </c>
      <c r="C76">
        <v>716.14093000000003</v>
      </c>
      <c r="D76" s="18" t="s">
        <v>1828</v>
      </c>
      <c r="E76" s="13" t="s">
        <v>1829</v>
      </c>
      <c r="F76" s="13" t="s">
        <v>1829</v>
      </c>
      <c r="G76" s="16" t="s">
        <v>1829</v>
      </c>
      <c r="H76" s="18" t="s">
        <v>15</v>
      </c>
      <c r="I76" s="21" t="s">
        <v>2105</v>
      </c>
      <c r="J76" s="15" t="s">
        <v>15</v>
      </c>
      <c r="K76" s="21" t="s">
        <v>32</v>
      </c>
      <c r="L76" s="21" t="s">
        <v>2105</v>
      </c>
      <c r="M76" s="21" t="s">
        <v>15</v>
      </c>
      <c r="N76">
        <v>2</v>
      </c>
      <c r="O76">
        <v>8</v>
      </c>
      <c r="P76" t="s">
        <v>5</v>
      </c>
      <c r="Q76" s="2">
        <v>0.90697674418604601</v>
      </c>
      <c r="R76" t="s">
        <v>15</v>
      </c>
      <c r="S76" s="2">
        <v>0.44292926585751002</v>
      </c>
      <c r="T76" t="s">
        <v>22</v>
      </c>
      <c r="U76" s="2">
        <v>0.26778587541893301</v>
      </c>
      <c r="V76" t="s">
        <v>30</v>
      </c>
      <c r="W76" s="2">
        <v>0.26705913123288699</v>
      </c>
      <c r="X76" t="s">
        <v>15</v>
      </c>
      <c r="Y76" s="5" t="s">
        <v>1847</v>
      </c>
      <c r="Z76" s="5" t="s">
        <v>1845</v>
      </c>
      <c r="AA76" s="5" t="s">
        <v>1909</v>
      </c>
      <c r="AB76" s="5" t="s">
        <v>1909</v>
      </c>
      <c r="AC76" s="5" t="s">
        <v>29</v>
      </c>
      <c r="AD76" s="5" t="s">
        <v>21</v>
      </c>
      <c r="AE76" s="5" t="s">
        <v>15</v>
      </c>
    </row>
    <row r="77" spans="1:31" x14ac:dyDescent="0.2">
      <c r="A77" s="1">
        <v>19264</v>
      </c>
      <c r="B77">
        <v>205.14301</v>
      </c>
      <c r="C77">
        <v>626.23809800000004</v>
      </c>
      <c r="D77" s="18" t="s">
        <v>1828</v>
      </c>
      <c r="E77" s="13" t="s">
        <v>1829</v>
      </c>
      <c r="F77" s="13" t="s">
        <v>1828</v>
      </c>
      <c r="G77" s="16" t="s">
        <v>1828</v>
      </c>
      <c r="H77" s="18" t="s">
        <v>2105</v>
      </c>
      <c r="I77" s="21" t="s">
        <v>2105</v>
      </c>
      <c r="J77" s="15" t="s">
        <v>2105</v>
      </c>
      <c r="K77" s="21" t="s">
        <v>32</v>
      </c>
      <c r="L77" s="21" t="s">
        <v>2105</v>
      </c>
      <c r="M77" s="21" t="s">
        <v>2105</v>
      </c>
      <c r="N77">
        <v>3</v>
      </c>
      <c r="O77">
        <v>8</v>
      </c>
      <c r="P77" t="s">
        <v>5</v>
      </c>
      <c r="Q77" s="2">
        <v>0.90697674418604601</v>
      </c>
      <c r="R77" t="s">
        <v>15</v>
      </c>
      <c r="S77" s="2">
        <v>0.44292926585751002</v>
      </c>
      <c r="T77" t="s">
        <v>22</v>
      </c>
      <c r="U77" s="2">
        <v>0.26778587541893301</v>
      </c>
      <c r="V77" t="s">
        <v>30</v>
      </c>
      <c r="W77" s="2">
        <v>0.26705913123288699</v>
      </c>
      <c r="X77" t="s">
        <v>15</v>
      </c>
      <c r="Y77" s="5" t="s">
        <v>2105</v>
      </c>
      <c r="Z77" s="5" t="s">
        <v>2105</v>
      </c>
      <c r="AA77" s="5" t="s">
        <v>2105</v>
      </c>
      <c r="AB77" s="5" t="s">
        <v>2105</v>
      </c>
      <c r="AC77" s="5" t="s">
        <v>2105</v>
      </c>
      <c r="AD77" s="5" t="s">
        <v>2105</v>
      </c>
      <c r="AE77" s="5" t="s">
        <v>2105</v>
      </c>
    </row>
    <row r="78" spans="1:31" x14ac:dyDescent="0.2">
      <c r="A78" s="1">
        <v>19266</v>
      </c>
      <c r="B78">
        <v>205.14301</v>
      </c>
      <c r="C78">
        <v>439.01882899999998</v>
      </c>
      <c r="D78" s="18" t="s">
        <v>1828</v>
      </c>
      <c r="E78" s="13" t="s">
        <v>1829</v>
      </c>
      <c r="F78" s="13" t="s">
        <v>1829</v>
      </c>
      <c r="G78" s="16" t="s">
        <v>1828</v>
      </c>
      <c r="H78" s="18" t="s">
        <v>2105</v>
      </c>
      <c r="I78" s="21" t="s">
        <v>2105</v>
      </c>
      <c r="J78" s="15" t="s">
        <v>2105</v>
      </c>
      <c r="K78" s="21" t="s">
        <v>32</v>
      </c>
      <c r="L78" s="21" t="s">
        <v>2105</v>
      </c>
      <c r="M78" s="21" t="s">
        <v>18</v>
      </c>
      <c r="N78">
        <v>6</v>
      </c>
      <c r="O78">
        <v>8</v>
      </c>
      <c r="P78" t="s">
        <v>5</v>
      </c>
      <c r="Q78" s="2">
        <v>0.90697674418604601</v>
      </c>
      <c r="R78" t="s">
        <v>15</v>
      </c>
      <c r="S78" s="2">
        <v>0.44292926585751002</v>
      </c>
      <c r="T78" t="s">
        <v>22</v>
      </c>
      <c r="U78" s="2">
        <v>0.26778587541893301</v>
      </c>
      <c r="V78" t="s">
        <v>30</v>
      </c>
      <c r="W78" s="2">
        <v>0.26705913123288699</v>
      </c>
      <c r="X78" t="s">
        <v>15</v>
      </c>
      <c r="Y78" s="5" t="s">
        <v>1847</v>
      </c>
      <c r="Z78" s="5" t="s">
        <v>1845</v>
      </c>
      <c r="AA78" s="5" t="s">
        <v>1857</v>
      </c>
      <c r="AB78" s="5"/>
      <c r="AC78" s="5" t="s">
        <v>1857</v>
      </c>
      <c r="AD78" s="5" t="s">
        <v>26</v>
      </c>
      <c r="AE78" s="5" t="s">
        <v>18</v>
      </c>
    </row>
    <row r="79" spans="1:31" x14ac:dyDescent="0.2">
      <c r="A79" s="1">
        <v>19275</v>
      </c>
      <c r="B79">
        <v>205.14301</v>
      </c>
      <c r="C79">
        <v>396.47869900000001</v>
      </c>
      <c r="D79" s="18" t="s">
        <v>1828</v>
      </c>
      <c r="E79" s="13" t="s">
        <v>1829</v>
      </c>
      <c r="F79" s="13" t="s">
        <v>1829</v>
      </c>
      <c r="G79" s="16" t="s">
        <v>1829</v>
      </c>
      <c r="H79" s="18" t="s">
        <v>15</v>
      </c>
      <c r="I79" s="21" t="s">
        <v>2105</v>
      </c>
      <c r="J79" s="15" t="s">
        <v>15</v>
      </c>
      <c r="K79" s="21" t="s">
        <v>32</v>
      </c>
      <c r="L79" s="21" t="s">
        <v>2105</v>
      </c>
      <c r="M79" s="21" t="s">
        <v>15</v>
      </c>
      <c r="N79">
        <v>2</v>
      </c>
      <c r="O79">
        <v>8</v>
      </c>
      <c r="P79" t="s">
        <v>5</v>
      </c>
      <c r="Q79" s="2">
        <v>0.90697674418604601</v>
      </c>
      <c r="R79" t="s">
        <v>15</v>
      </c>
      <c r="S79" s="2">
        <v>0.44292926585751002</v>
      </c>
      <c r="T79" t="s">
        <v>22</v>
      </c>
      <c r="U79" s="2">
        <v>0.26778587541893301</v>
      </c>
      <c r="V79" t="s">
        <v>30</v>
      </c>
      <c r="W79" s="2">
        <v>0.26705913123288699</v>
      </c>
      <c r="X79" t="s">
        <v>15</v>
      </c>
      <c r="Y79" s="5" t="s">
        <v>1847</v>
      </c>
      <c r="Z79" s="5" t="s">
        <v>1845</v>
      </c>
      <c r="AA79" s="5" t="s">
        <v>29</v>
      </c>
      <c r="AB79" s="5"/>
      <c r="AC79" s="5" t="s">
        <v>29</v>
      </c>
      <c r="AD79" s="5" t="s">
        <v>21</v>
      </c>
      <c r="AE79" s="5" t="s">
        <v>15</v>
      </c>
    </row>
    <row r="80" spans="1:31" x14ac:dyDescent="0.2">
      <c r="A80" s="1">
        <v>19286</v>
      </c>
      <c r="B80">
        <v>205.14400000000001</v>
      </c>
      <c r="C80">
        <v>396.36236600000001</v>
      </c>
      <c r="D80" s="18" t="s">
        <v>1828</v>
      </c>
      <c r="E80" s="13" t="s">
        <v>1829</v>
      </c>
      <c r="F80" s="13" t="s">
        <v>1829</v>
      </c>
      <c r="G80" s="16" t="s">
        <v>1828</v>
      </c>
      <c r="H80" s="18" t="s">
        <v>2105</v>
      </c>
      <c r="I80" s="21" t="s">
        <v>2105</v>
      </c>
      <c r="J80" s="15" t="s">
        <v>2105</v>
      </c>
      <c r="K80" s="21" t="s">
        <v>32</v>
      </c>
      <c r="L80" s="21" t="s">
        <v>2105</v>
      </c>
      <c r="M80" s="21" t="s">
        <v>18</v>
      </c>
      <c r="N80">
        <v>3</v>
      </c>
      <c r="O80">
        <v>8</v>
      </c>
      <c r="P80" t="s">
        <v>5</v>
      </c>
      <c r="Q80" s="2">
        <v>0.90697674418604601</v>
      </c>
      <c r="R80" t="s">
        <v>15</v>
      </c>
      <c r="S80" s="2">
        <v>0.44292926585751002</v>
      </c>
      <c r="T80" t="s">
        <v>22</v>
      </c>
      <c r="U80" s="2">
        <v>0.26778587541893301</v>
      </c>
      <c r="V80" t="s">
        <v>30</v>
      </c>
      <c r="W80" s="2">
        <v>0.26705913123288699</v>
      </c>
      <c r="X80" t="s">
        <v>15</v>
      </c>
      <c r="Y80" s="5" t="s">
        <v>1847</v>
      </c>
      <c r="Z80" s="5" t="s">
        <v>1845</v>
      </c>
      <c r="AA80" s="5" t="s">
        <v>1857</v>
      </c>
      <c r="AB80" s="5"/>
      <c r="AC80" s="5" t="s">
        <v>1857</v>
      </c>
      <c r="AD80" s="5" t="s">
        <v>26</v>
      </c>
      <c r="AE80" s="5" t="s">
        <v>18</v>
      </c>
    </row>
    <row r="81" spans="1:31" x14ac:dyDescent="0.2">
      <c r="A81" s="1">
        <v>19289</v>
      </c>
      <c r="B81">
        <v>205.15199000000001</v>
      </c>
      <c r="C81">
        <v>187.55276499999999</v>
      </c>
      <c r="D81" s="18" t="s">
        <v>1828</v>
      </c>
      <c r="E81" s="13" t="s">
        <v>1829</v>
      </c>
      <c r="F81" s="13" t="s">
        <v>1829</v>
      </c>
      <c r="G81" s="16" t="s">
        <v>1828</v>
      </c>
      <c r="H81" s="18" t="s">
        <v>2105</v>
      </c>
      <c r="I81" s="21" t="s">
        <v>2105</v>
      </c>
      <c r="J81" s="15" t="s">
        <v>2105</v>
      </c>
      <c r="K81" s="21" t="s">
        <v>32</v>
      </c>
      <c r="L81" s="21" t="s">
        <v>2105</v>
      </c>
      <c r="M81" s="21" t="s">
        <v>18</v>
      </c>
      <c r="N81">
        <v>6</v>
      </c>
      <c r="O81">
        <v>8</v>
      </c>
      <c r="P81" t="s">
        <v>5</v>
      </c>
      <c r="Q81" s="2">
        <v>0.90697674418604601</v>
      </c>
      <c r="R81" t="s">
        <v>15</v>
      </c>
      <c r="S81" s="2">
        <v>0.44292926585751002</v>
      </c>
      <c r="T81" t="s">
        <v>22</v>
      </c>
      <c r="U81" s="2">
        <v>0.26778587541893301</v>
      </c>
      <c r="V81" t="s">
        <v>30</v>
      </c>
      <c r="W81" s="2">
        <v>0.26705913123288699</v>
      </c>
      <c r="X81" t="s">
        <v>15</v>
      </c>
      <c r="Y81" s="5" t="s">
        <v>2045</v>
      </c>
      <c r="Z81" s="5" t="s">
        <v>1880</v>
      </c>
      <c r="AA81" s="5" t="s">
        <v>1859</v>
      </c>
      <c r="AB81" s="5" t="s">
        <v>1860</v>
      </c>
      <c r="AC81" s="5" t="s">
        <v>32</v>
      </c>
      <c r="AD81" s="5" t="s">
        <v>26</v>
      </c>
      <c r="AE81" s="5" t="s">
        <v>18</v>
      </c>
    </row>
    <row r="82" spans="1:31" x14ac:dyDescent="0.2">
      <c r="A82" s="1">
        <v>19296</v>
      </c>
      <c r="B82">
        <v>205.14301</v>
      </c>
      <c r="C82">
        <v>624.68054199999995</v>
      </c>
      <c r="D82" s="18" t="s">
        <v>1828</v>
      </c>
      <c r="E82" s="13" t="s">
        <v>1829</v>
      </c>
      <c r="F82" s="13" t="s">
        <v>1829</v>
      </c>
      <c r="G82" s="16" t="s">
        <v>1829</v>
      </c>
      <c r="H82" s="18" t="s">
        <v>15</v>
      </c>
      <c r="I82" s="21" t="s">
        <v>2105</v>
      </c>
      <c r="J82" s="15" t="s">
        <v>15</v>
      </c>
      <c r="K82" s="21" t="s">
        <v>32</v>
      </c>
      <c r="L82" s="21" t="s">
        <v>2105</v>
      </c>
      <c r="M82" s="21" t="s">
        <v>15</v>
      </c>
      <c r="N82">
        <v>2</v>
      </c>
      <c r="O82">
        <v>8</v>
      </c>
      <c r="P82" t="s">
        <v>5</v>
      </c>
      <c r="Q82" s="2">
        <v>0.90697674418604601</v>
      </c>
      <c r="R82" t="s">
        <v>15</v>
      </c>
      <c r="S82" s="2">
        <v>0.44292926585751002</v>
      </c>
      <c r="T82" t="s">
        <v>22</v>
      </c>
      <c r="U82" s="2">
        <v>0.26778587541893301</v>
      </c>
      <c r="V82" t="s">
        <v>30</v>
      </c>
      <c r="W82" s="2">
        <v>0.26705913123288699</v>
      </c>
      <c r="X82" t="s">
        <v>15</v>
      </c>
      <c r="Y82" s="5" t="s">
        <v>1847</v>
      </c>
      <c r="Z82" s="5" t="s">
        <v>1845</v>
      </c>
      <c r="AA82" s="5" t="s">
        <v>29</v>
      </c>
      <c r="AB82" s="5"/>
      <c r="AC82" s="5" t="s">
        <v>29</v>
      </c>
      <c r="AD82" s="5" t="s">
        <v>21</v>
      </c>
      <c r="AE82" s="5" t="s">
        <v>15</v>
      </c>
    </row>
    <row r="83" spans="1:31" x14ac:dyDescent="0.2">
      <c r="A83" s="1">
        <v>19308</v>
      </c>
      <c r="B83">
        <v>205.14400000000001</v>
      </c>
      <c r="C83">
        <v>519.07751499999995</v>
      </c>
      <c r="D83" s="18" t="s">
        <v>1828</v>
      </c>
      <c r="E83" s="13" t="s">
        <v>1829</v>
      </c>
      <c r="F83" s="13" t="s">
        <v>1829</v>
      </c>
      <c r="G83" s="16" t="s">
        <v>1829</v>
      </c>
      <c r="H83" s="18" t="s">
        <v>15</v>
      </c>
      <c r="I83" s="21" t="s">
        <v>2105</v>
      </c>
      <c r="J83" s="15" t="s">
        <v>15</v>
      </c>
      <c r="K83" s="21" t="s">
        <v>32</v>
      </c>
      <c r="L83" s="21" t="s">
        <v>2105</v>
      </c>
      <c r="M83" s="21" t="s">
        <v>15</v>
      </c>
      <c r="N83">
        <v>4</v>
      </c>
      <c r="O83">
        <v>8</v>
      </c>
      <c r="P83" t="s">
        <v>5</v>
      </c>
      <c r="Q83" s="2">
        <v>0.90697674418604601</v>
      </c>
      <c r="R83" t="s">
        <v>15</v>
      </c>
      <c r="S83" s="2">
        <v>0.44292926585751002</v>
      </c>
      <c r="T83" t="s">
        <v>22</v>
      </c>
      <c r="U83" s="2">
        <v>0.26778587541893301</v>
      </c>
      <c r="V83" t="s">
        <v>30</v>
      </c>
      <c r="W83" s="2">
        <v>0.26705913123288699</v>
      </c>
      <c r="X83" t="s">
        <v>15</v>
      </c>
      <c r="Y83" s="5" t="s">
        <v>1847</v>
      </c>
      <c r="Z83" s="5" t="s">
        <v>1845</v>
      </c>
      <c r="AA83" s="5" t="s">
        <v>29</v>
      </c>
      <c r="AB83" s="5"/>
      <c r="AC83" s="5" t="s">
        <v>29</v>
      </c>
      <c r="AD83" s="5" t="s">
        <v>21</v>
      </c>
      <c r="AE83" s="5" t="s">
        <v>15</v>
      </c>
    </row>
    <row r="84" spans="1:31" x14ac:dyDescent="0.2">
      <c r="A84" s="1">
        <v>19311</v>
      </c>
      <c r="B84">
        <v>205.14400000000001</v>
      </c>
      <c r="C84">
        <v>423.27722199999999</v>
      </c>
      <c r="D84" s="18" t="s">
        <v>1828</v>
      </c>
      <c r="E84" s="13" t="s">
        <v>1829</v>
      </c>
      <c r="F84" s="13" t="s">
        <v>1829</v>
      </c>
      <c r="G84" s="16" t="s">
        <v>1828</v>
      </c>
      <c r="H84" s="18" t="s">
        <v>2105</v>
      </c>
      <c r="I84" s="21" t="s">
        <v>2105</v>
      </c>
      <c r="J84" s="15" t="s">
        <v>2105</v>
      </c>
      <c r="K84" s="21" t="s">
        <v>32</v>
      </c>
      <c r="L84" s="21" t="s">
        <v>2105</v>
      </c>
      <c r="M84" s="21" t="s">
        <v>18</v>
      </c>
      <c r="N84">
        <v>3</v>
      </c>
      <c r="O84">
        <v>8</v>
      </c>
      <c r="P84" t="s">
        <v>5</v>
      </c>
      <c r="Q84" s="2">
        <v>0.90697674418604601</v>
      </c>
      <c r="R84" t="s">
        <v>15</v>
      </c>
      <c r="S84" s="2">
        <v>0.44292926585751002</v>
      </c>
      <c r="T84" t="s">
        <v>22</v>
      </c>
      <c r="U84" s="2">
        <v>0.26778587541893301</v>
      </c>
      <c r="V84" t="s">
        <v>30</v>
      </c>
      <c r="W84" s="2">
        <v>0.26705913123288699</v>
      </c>
      <c r="X84" t="s">
        <v>15</v>
      </c>
      <c r="Y84" s="5" t="s">
        <v>1847</v>
      </c>
      <c r="Z84" s="5" t="s">
        <v>1845</v>
      </c>
      <c r="AA84" s="5" t="s">
        <v>1857</v>
      </c>
      <c r="AB84" s="5"/>
      <c r="AC84" s="5" t="s">
        <v>1857</v>
      </c>
      <c r="AD84" s="5" t="s">
        <v>26</v>
      </c>
      <c r="AE84" s="5" t="s">
        <v>18</v>
      </c>
    </row>
    <row r="85" spans="1:31" x14ac:dyDescent="0.2">
      <c r="A85" s="1">
        <v>19332</v>
      </c>
      <c r="B85">
        <v>205.14301</v>
      </c>
      <c r="C85">
        <v>527.40741000000003</v>
      </c>
      <c r="D85" s="18" t="s">
        <v>1828</v>
      </c>
      <c r="E85" s="13" t="s">
        <v>1829</v>
      </c>
      <c r="F85" s="13" t="s">
        <v>1829</v>
      </c>
      <c r="G85" s="16" t="s">
        <v>1829</v>
      </c>
      <c r="H85" s="18" t="s">
        <v>15</v>
      </c>
      <c r="I85" s="21" t="s">
        <v>2105</v>
      </c>
      <c r="J85" s="15" t="s">
        <v>15</v>
      </c>
      <c r="K85" s="21" t="s">
        <v>32</v>
      </c>
      <c r="L85" s="21" t="s">
        <v>2105</v>
      </c>
      <c r="M85" s="21" t="s">
        <v>15</v>
      </c>
      <c r="N85">
        <v>2</v>
      </c>
      <c r="O85">
        <v>8</v>
      </c>
      <c r="P85" t="s">
        <v>5</v>
      </c>
      <c r="Q85" s="2">
        <v>0.90697674418604601</v>
      </c>
      <c r="R85" t="s">
        <v>15</v>
      </c>
      <c r="S85" s="2">
        <v>0.44292926585751002</v>
      </c>
      <c r="T85" t="s">
        <v>22</v>
      </c>
      <c r="U85" s="2">
        <v>0.26778587541893301</v>
      </c>
      <c r="V85" t="s">
        <v>30</v>
      </c>
      <c r="W85" s="2">
        <v>0.26705913123288699</v>
      </c>
      <c r="X85" t="s">
        <v>15</v>
      </c>
      <c r="Y85" s="5" t="s">
        <v>1847</v>
      </c>
      <c r="Z85" s="5" t="s">
        <v>1845</v>
      </c>
      <c r="AA85" s="5" t="s">
        <v>29</v>
      </c>
      <c r="AB85" s="5"/>
      <c r="AC85" s="5" t="s">
        <v>29</v>
      </c>
      <c r="AD85" s="5" t="s">
        <v>21</v>
      </c>
      <c r="AE85" s="5" t="s">
        <v>15</v>
      </c>
    </row>
    <row r="86" spans="1:31" x14ac:dyDescent="0.2">
      <c r="A86" s="1">
        <v>19340</v>
      </c>
      <c r="B86">
        <v>205.14400000000001</v>
      </c>
      <c r="C86">
        <v>395.519226</v>
      </c>
      <c r="D86" s="18" t="s">
        <v>1828</v>
      </c>
      <c r="E86" s="13" t="s">
        <v>1829</v>
      </c>
      <c r="F86" s="13" t="s">
        <v>1829</v>
      </c>
      <c r="G86" s="16" t="s">
        <v>1828</v>
      </c>
      <c r="H86" s="18" t="s">
        <v>2105</v>
      </c>
      <c r="I86" s="21" t="s">
        <v>2105</v>
      </c>
      <c r="J86" s="15" t="s">
        <v>2105</v>
      </c>
      <c r="K86" s="21" t="s">
        <v>32</v>
      </c>
      <c r="L86" s="21" t="s">
        <v>2105</v>
      </c>
      <c r="M86" s="21" t="s">
        <v>16</v>
      </c>
      <c r="N86">
        <v>2</v>
      </c>
      <c r="O86">
        <v>8</v>
      </c>
      <c r="P86" t="s">
        <v>5</v>
      </c>
      <c r="Q86" s="2">
        <v>0.90697674418604601</v>
      </c>
      <c r="R86" t="s">
        <v>15</v>
      </c>
      <c r="S86" s="2">
        <v>0.44292926585751002</v>
      </c>
      <c r="T86" t="s">
        <v>22</v>
      </c>
      <c r="U86" s="2">
        <v>0.26778587541893301</v>
      </c>
      <c r="V86" t="s">
        <v>30</v>
      </c>
      <c r="W86" s="2">
        <v>0.26705913123288699</v>
      </c>
      <c r="X86" t="s">
        <v>15</v>
      </c>
      <c r="Y86" s="5" t="s">
        <v>1847</v>
      </c>
      <c r="Z86" s="5" t="s">
        <v>1845</v>
      </c>
      <c r="AA86" s="5" t="s">
        <v>23</v>
      </c>
      <c r="AB86" s="5"/>
      <c r="AC86" s="5"/>
      <c r="AD86" s="5" t="s">
        <v>23</v>
      </c>
      <c r="AE86" s="5" t="s">
        <v>16</v>
      </c>
    </row>
    <row r="87" spans="1:31" x14ac:dyDescent="0.2">
      <c r="A87" s="1">
        <v>19349</v>
      </c>
      <c r="B87">
        <v>205.14301</v>
      </c>
      <c r="C87">
        <v>395.43206800000002</v>
      </c>
      <c r="D87" s="18" t="s">
        <v>1828</v>
      </c>
      <c r="E87" s="13" t="s">
        <v>1829</v>
      </c>
      <c r="F87" s="13" t="s">
        <v>1829</v>
      </c>
      <c r="G87" s="16" t="s">
        <v>1828</v>
      </c>
      <c r="H87" s="18" t="s">
        <v>2105</v>
      </c>
      <c r="I87" s="21" t="s">
        <v>2105</v>
      </c>
      <c r="J87" s="15" t="s">
        <v>2105</v>
      </c>
      <c r="K87" s="21" t="s">
        <v>32</v>
      </c>
      <c r="L87" s="21" t="s">
        <v>2105</v>
      </c>
      <c r="M87" s="21" t="s">
        <v>18</v>
      </c>
      <c r="N87">
        <v>2</v>
      </c>
      <c r="O87">
        <v>8</v>
      </c>
      <c r="P87" t="s">
        <v>5</v>
      </c>
      <c r="Q87" s="2">
        <v>0.90697674418604601</v>
      </c>
      <c r="R87" t="s">
        <v>15</v>
      </c>
      <c r="S87" s="2">
        <v>0.44292926585751002</v>
      </c>
      <c r="T87" t="s">
        <v>22</v>
      </c>
      <c r="U87" s="2">
        <v>0.26778587541893301</v>
      </c>
      <c r="V87" t="s">
        <v>30</v>
      </c>
      <c r="W87" s="2">
        <v>0.26705913123288699</v>
      </c>
      <c r="X87" t="s">
        <v>15</v>
      </c>
      <c r="Y87" s="5" t="s">
        <v>1847</v>
      </c>
      <c r="Z87" s="5" t="s">
        <v>1845</v>
      </c>
      <c r="AA87" s="5" t="s">
        <v>1857</v>
      </c>
      <c r="AB87" s="5"/>
      <c r="AC87" s="5" t="s">
        <v>1857</v>
      </c>
      <c r="AD87" s="5" t="s">
        <v>26</v>
      </c>
      <c r="AE87" s="5" t="s">
        <v>18</v>
      </c>
    </row>
    <row r="88" spans="1:31" x14ac:dyDescent="0.2">
      <c r="A88" s="1">
        <v>19366</v>
      </c>
      <c r="B88">
        <v>205.14400000000001</v>
      </c>
      <c r="C88">
        <v>838.09686299999998</v>
      </c>
      <c r="D88" s="18" t="s">
        <v>1828</v>
      </c>
      <c r="E88" s="13" t="s">
        <v>1829</v>
      </c>
      <c r="F88" s="13" t="s">
        <v>1829</v>
      </c>
      <c r="G88" s="16" t="s">
        <v>1828</v>
      </c>
      <c r="H88" s="18" t="s">
        <v>2105</v>
      </c>
      <c r="I88" s="21" t="s">
        <v>2105</v>
      </c>
      <c r="J88" s="15" t="s">
        <v>2105</v>
      </c>
      <c r="K88" s="21" t="s">
        <v>32</v>
      </c>
      <c r="L88" s="21" t="s">
        <v>2105</v>
      </c>
      <c r="M88" s="21" t="s">
        <v>18</v>
      </c>
      <c r="N88">
        <v>4</v>
      </c>
      <c r="O88">
        <v>8</v>
      </c>
      <c r="P88" t="s">
        <v>5</v>
      </c>
      <c r="Q88" s="2">
        <v>0.90697674418604601</v>
      </c>
      <c r="R88" t="s">
        <v>15</v>
      </c>
      <c r="S88" s="2">
        <v>0.44292926585751002</v>
      </c>
      <c r="T88" t="s">
        <v>22</v>
      </c>
      <c r="U88" s="2">
        <v>0.26778587541893301</v>
      </c>
      <c r="V88" t="s">
        <v>30</v>
      </c>
      <c r="W88" s="2">
        <v>0.26705913123288699</v>
      </c>
      <c r="X88" t="s">
        <v>15</v>
      </c>
      <c r="Y88" s="5" t="s">
        <v>1847</v>
      </c>
      <c r="Z88" s="5" t="s">
        <v>1845</v>
      </c>
      <c r="AA88" s="5" t="s">
        <v>1857</v>
      </c>
      <c r="AB88" s="5"/>
      <c r="AC88" s="5" t="s">
        <v>1857</v>
      </c>
      <c r="AD88" s="5" t="s">
        <v>26</v>
      </c>
      <c r="AE88" s="5" t="s">
        <v>18</v>
      </c>
    </row>
    <row r="89" spans="1:31" x14ac:dyDescent="0.2">
      <c r="A89" s="1">
        <v>19396</v>
      </c>
      <c r="B89">
        <v>205.14400000000001</v>
      </c>
      <c r="C89">
        <v>1556.721558</v>
      </c>
      <c r="D89" s="18" t="s">
        <v>1828</v>
      </c>
      <c r="E89" s="13" t="s">
        <v>1829</v>
      </c>
      <c r="F89" s="13" t="s">
        <v>1829</v>
      </c>
      <c r="G89" s="16" t="s">
        <v>1828</v>
      </c>
      <c r="H89" s="18" t="s">
        <v>2105</v>
      </c>
      <c r="I89" s="21" t="s">
        <v>2105</v>
      </c>
      <c r="J89" s="15" t="s">
        <v>2105</v>
      </c>
      <c r="K89" s="21" t="s">
        <v>32</v>
      </c>
      <c r="L89" s="21" t="s">
        <v>2105</v>
      </c>
      <c r="M89" s="21" t="s">
        <v>18</v>
      </c>
      <c r="N89">
        <v>5</v>
      </c>
      <c r="O89">
        <v>8</v>
      </c>
      <c r="P89" t="s">
        <v>5</v>
      </c>
      <c r="Q89" s="2">
        <v>0.90697674418604601</v>
      </c>
      <c r="R89" t="s">
        <v>15</v>
      </c>
      <c r="S89" s="2">
        <v>0.44292926585751002</v>
      </c>
      <c r="T89" t="s">
        <v>22</v>
      </c>
      <c r="U89" s="2">
        <v>0.26778587541893301</v>
      </c>
      <c r="V89" t="s">
        <v>30</v>
      </c>
      <c r="W89" s="2">
        <v>0.26705913123288699</v>
      </c>
      <c r="X89" t="s">
        <v>15</v>
      </c>
      <c r="Y89" s="5" t="s">
        <v>1847</v>
      </c>
      <c r="Z89" s="5" t="s">
        <v>1845</v>
      </c>
      <c r="AA89" s="5" t="s">
        <v>1857</v>
      </c>
      <c r="AB89" s="5"/>
      <c r="AC89" s="5" t="s">
        <v>1857</v>
      </c>
      <c r="AD89" s="5" t="s">
        <v>26</v>
      </c>
      <c r="AE89" s="5" t="s">
        <v>18</v>
      </c>
    </row>
    <row r="90" spans="1:31" x14ac:dyDescent="0.2">
      <c r="A90" s="1">
        <v>19410</v>
      </c>
      <c r="B90">
        <v>205.14400000000001</v>
      </c>
      <c r="C90">
        <v>664.86059599999999</v>
      </c>
      <c r="D90" s="18" t="s">
        <v>1828</v>
      </c>
      <c r="E90" s="13" t="s">
        <v>1829</v>
      </c>
      <c r="F90" s="13" t="s">
        <v>1829</v>
      </c>
      <c r="G90" s="16" t="s">
        <v>1829</v>
      </c>
      <c r="H90" s="18" t="s">
        <v>15</v>
      </c>
      <c r="I90" s="21" t="s">
        <v>2105</v>
      </c>
      <c r="J90" s="15" t="s">
        <v>15</v>
      </c>
      <c r="K90" s="21" t="s">
        <v>32</v>
      </c>
      <c r="L90" s="21" t="s">
        <v>2105</v>
      </c>
      <c r="M90" s="21" t="s">
        <v>15</v>
      </c>
      <c r="N90">
        <v>3</v>
      </c>
      <c r="O90">
        <v>8</v>
      </c>
      <c r="P90" t="s">
        <v>5</v>
      </c>
      <c r="Q90" s="2">
        <v>0.90697674418604601</v>
      </c>
      <c r="R90" t="s">
        <v>15</v>
      </c>
      <c r="S90" s="2">
        <v>0.44292926585751002</v>
      </c>
      <c r="T90" t="s">
        <v>22</v>
      </c>
      <c r="U90" s="2">
        <v>0.26778587541893301</v>
      </c>
      <c r="V90" t="s">
        <v>30</v>
      </c>
      <c r="W90" s="2">
        <v>0.26705913123288699</v>
      </c>
      <c r="X90" t="s">
        <v>15</v>
      </c>
      <c r="Y90" s="5" t="s">
        <v>1847</v>
      </c>
      <c r="Z90" s="5" t="s">
        <v>1845</v>
      </c>
      <c r="AA90" s="5" t="s">
        <v>29</v>
      </c>
      <c r="AB90" s="5"/>
      <c r="AC90" s="5" t="s">
        <v>29</v>
      </c>
      <c r="AD90" s="5" t="s">
        <v>21</v>
      </c>
      <c r="AE90" s="5" t="s">
        <v>15</v>
      </c>
    </row>
    <row r="91" spans="1:31" x14ac:dyDescent="0.2">
      <c r="A91" s="1">
        <v>19444</v>
      </c>
      <c r="B91">
        <v>205.14400000000001</v>
      </c>
      <c r="C91">
        <v>313.42025799999999</v>
      </c>
      <c r="D91" s="18" t="s">
        <v>1828</v>
      </c>
      <c r="E91" s="13" t="s">
        <v>1829</v>
      </c>
      <c r="F91" s="13" t="s">
        <v>1829</v>
      </c>
      <c r="G91" s="16" t="s">
        <v>1828</v>
      </c>
      <c r="H91" s="18" t="s">
        <v>2105</v>
      </c>
      <c r="I91" s="21" t="s">
        <v>2105</v>
      </c>
      <c r="J91" s="15" t="s">
        <v>2105</v>
      </c>
      <c r="K91" s="21" t="s">
        <v>32</v>
      </c>
      <c r="L91" s="21" t="s">
        <v>2105</v>
      </c>
      <c r="M91" s="21" t="s">
        <v>18</v>
      </c>
      <c r="N91">
        <v>2</v>
      </c>
      <c r="O91">
        <v>8</v>
      </c>
      <c r="P91" t="s">
        <v>5</v>
      </c>
      <c r="Q91" s="2">
        <v>0.90697674418604601</v>
      </c>
      <c r="R91" t="s">
        <v>15</v>
      </c>
      <c r="S91" s="2">
        <v>0.44292926585751002</v>
      </c>
      <c r="T91" t="s">
        <v>22</v>
      </c>
      <c r="U91" s="2">
        <v>0.26778587541893301</v>
      </c>
      <c r="V91" t="s">
        <v>30</v>
      </c>
      <c r="W91" s="2">
        <v>0.26705913123288699</v>
      </c>
      <c r="X91" t="s">
        <v>15</v>
      </c>
      <c r="Y91" s="5" t="s">
        <v>1847</v>
      </c>
      <c r="Z91" s="5" t="s">
        <v>1845</v>
      </c>
      <c r="AA91" s="5" t="s">
        <v>1857</v>
      </c>
      <c r="AB91" s="5"/>
      <c r="AC91" s="5" t="s">
        <v>1857</v>
      </c>
      <c r="AD91" s="5" t="s">
        <v>26</v>
      </c>
      <c r="AE91" s="5" t="s">
        <v>18</v>
      </c>
    </row>
    <row r="92" spans="1:31" x14ac:dyDescent="0.2">
      <c r="A92" s="1">
        <v>19446</v>
      </c>
      <c r="B92">
        <v>205.14400000000001</v>
      </c>
      <c r="C92">
        <v>864.63018799999998</v>
      </c>
      <c r="D92" s="18" t="s">
        <v>1828</v>
      </c>
      <c r="E92" s="13" t="s">
        <v>1829</v>
      </c>
      <c r="F92" s="13" t="s">
        <v>1829</v>
      </c>
      <c r="G92" s="16" t="s">
        <v>1828</v>
      </c>
      <c r="H92" s="18" t="s">
        <v>2105</v>
      </c>
      <c r="I92" s="21" t="s">
        <v>2105</v>
      </c>
      <c r="J92" s="15" t="s">
        <v>2105</v>
      </c>
      <c r="K92" s="21" t="s">
        <v>32</v>
      </c>
      <c r="L92" s="21" t="s">
        <v>2105</v>
      </c>
      <c r="M92" s="21" t="s">
        <v>18</v>
      </c>
      <c r="N92">
        <v>2</v>
      </c>
      <c r="O92">
        <v>8</v>
      </c>
      <c r="P92" t="s">
        <v>5</v>
      </c>
      <c r="Q92" s="2">
        <v>0.90697674418604601</v>
      </c>
      <c r="R92" t="s">
        <v>15</v>
      </c>
      <c r="S92" s="2">
        <v>0.44292926585751002</v>
      </c>
      <c r="T92" t="s">
        <v>22</v>
      </c>
      <c r="U92" s="2">
        <v>0.26778587541893301</v>
      </c>
      <c r="V92" t="s">
        <v>30</v>
      </c>
      <c r="W92" s="2">
        <v>0.26705913123288699</v>
      </c>
      <c r="X92" t="s">
        <v>15</v>
      </c>
      <c r="Y92" s="5" t="s">
        <v>1847</v>
      </c>
      <c r="Z92" s="5" t="s">
        <v>1845</v>
      </c>
      <c r="AA92" s="5" t="s">
        <v>1857</v>
      </c>
      <c r="AB92" s="5"/>
      <c r="AC92" s="5" t="s">
        <v>1857</v>
      </c>
      <c r="AD92" s="5" t="s">
        <v>26</v>
      </c>
      <c r="AE92" s="5" t="s">
        <v>18</v>
      </c>
    </row>
    <row r="93" spans="1:31" x14ac:dyDescent="0.2">
      <c r="A93" s="1">
        <v>19450</v>
      </c>
      <c r="B93">
        <v>205.14400000000001</v>
      </c>
      <c r="C93">
        <v>493.325714</v>
      </c>
      <c r="D93" s="18" t="s">
        <v>1828</v>
      </c>
      <c r="E93" s="13" t="s">
        <v>1829</v>
      </c>
      <c r="F93" s="13" t="s">
        <v>1829</v>
      </c>
      <c r="G93" s="16" t="s">
        <v>1829</v>
      </c>
      <c r="H93" s="18" t="s">
        <v>15</v>
      </c>
      <c r="I93" s="21" t="s">
        <v>2105</v>
      </c>
      <c r="J93" s="15" t="s">
        <v>15</v>
      </c>
      <c r="K93" s="21" t="s">
        <v>32</v>
      </c>
      <c r="L93" s="21" t="s">
        <v>2105</v>
      </c>
      <c r="M93" s="21" t="s">
        <v>15</v>
      </c>
      <c r="N93">
        <v>2</v>
      </c>
      <c r="O93">
        <v>8</v>
      </c>
      <c r="P93" t="s">
        <v>5</v>
      </c>
      <c r="Q93" s="2">
        <v>0.90697674418604601</v>
      </c>
      <c r="R93" t="s">
        <v>15</v>
      </c>
      <c r="S93" s="2">
        <v>0.44292926585751002</v>
      </c>
      <c r="T93" t="s">
        <v>22</v>
      </c>
      <c r="U93" s="2">
        <v>0.26778587541893301</v>
      </c>
      <c r="V93" t="s">
        <v>30</v>
      </c>
      <c r="W93" s="2">
        <v>0.26705913123288699</v>
      </c>
      <c r="X93" t="s">
        <v>15</v>
      </c>
      <c r="Y93" s="5" t="s">
        <v>1847</v>
      </c>
      <c r="Z93" s="5" t="s">
        <v>1845</v>
      </c>
      <c r="AA93" s="5" t="s">
        <v>29</v>
      </c>
      <c r="AB93" s="5"/>
      <c r="AC93" s="5" t="s">
        <v>29</v>
      </c>
      <c r="AD93" s="5" t="s">
        <v>21</v>
      </c>
      <c r="AE93" s="5" t="s">
        <v>15</v>
      </c>
    </row>
    <row r="94" spans="1:31" x14ac:dyDescent="0.2">
      <c r="A94" s="1">
        <v>19454</v>
      </c>
      <c r="B94">
        <v>205.14400000000001</v>
      </c>
      <c r="C94">
        <v>459.08828699999998</v>
      </c>
      <c r="D94" s="18" t="s">
        <v>1828</v>
      </c>
      <c r="E94" s="13" t="s">
        <v>1829</v>
      </c>
      <c r="F94" s="13" t="s">
        <v>1829</v>
      </c>
      <c r="G94" s="16" t="s">
        <v>1829</v>
      </c>
      <c r="H94" s="18" t="s">
        <v>15</v>
      </c>
      <c r="I94" s="21" t="s">
        <v>2105</v>
      </c>
      <c r="J94" s="15" t="s">
        <v>15</v>
      </c>
      <c r="K94" s="21" t="s">
        <v>32</v>
      </c>
      <c r="L94" s="21" t="s">
        <v>2105</v>
      </c>
      <c r="M94" s="21" t="s">
        <v>15</v>
      </c>
      <c r="N94">
        <v>2</v>
      </c>
      <c r="O94">
        <v>8</v>
      </c>
      <c r="P94" t="s">
        <v>5</v>
      </c>
      <c r="Q94" s="2">
        <v>0.90697674418604601</v>
      </c>
      <c r="R94" t="s">
        <v>15</v>
      </c>
      <c r="S94" s="2">
        <v>0.44292926585751002</v>
      </c>
      <c r="T94" t="s">
        <v>22</v>
      </c>
      <c r="U94" s="2">
        <v>0.26778587541893301</v>
      </c>
      <c r="V94" t="s">
        <v>30</v>
      </c>
      <c r="W94" s="2">
        <v>0.26705913123288699</v>
      </c>
      <c r="X94" t="s">
        <v>15</v>
      </c>
      <c r="Y94" s="5" t="s">
        <v>1847</v>
      </c>
      <c r="Z94" s="5" t="s">
        <v>1845</v>
      </c>
      <c r="AA94" s="5" t="s">
        <v>29</v>
      </c>
      <c r="AB94" s="5"/>
      <c r="AC94" s="5" t="s">
        <v>29</v>
      </c>
      <c r="AD94" s="5" t="s">
        <v>21</v>
      </c>
      <c r="AE94" s="5" t="s">
        <v>15</v>
      </c>
    </row>
    <row r="95" spans="1:31" x14ac:dyDescent="0.2">
      <c r="A95" s="1">
        <v>19461</v>
      </c>
      <c r="B95">
        <v>205.14400000000001</v>
      </c>
      <c r="C95">
        <v>485.92263800000001</v>
      </c>
      <c r="D95" s="18" t="s">
        <v>1828</v>
      </c>
      <c r="E95" s="13" t="s">
        <v>1829</v>
      </c>
      <c r="F95" s="13" t="s">
        <v>1829</v>
      </c>
      <c r="G95" s="16" t="s">
        <v>1829</v>
      </c>
      <c r="H95" s="18" t="s">
        <v>15</v>
      </c>
      <c r="I95" s="21" t="s">
        <v>2105</v>
      </c>
      <c r="J95" s="15" t="s">
        <v>15</v>
      </c>
      <c r="K95" s="21" t="s">
        <v>32</v>
      </c>
      <c r="L95" s="21" t="s">
        <v>2105</v>
      </c>
      <c r="M95" s="21" t="s">
        <v>15</v>
      </c>
      <c r="N95">
        <v>2</v>
      </c>
      <c r="O95">
        <v>8</v>
      </c>
      <c r="P95" t="s">
        <v>5</v>
      </c>
      <c r="Q95" s="2">
        <v>0.90697674418604601</v>
      </c>
      <c r="R95" t="s">
        <v>15</v>
      </c>
      <c r="S95" s="2">
        <v>0.44292926585751002</v>
      </c>
      <c r="T95" t="s">
        <v>22</v>
      </c>
      <c r="U95" s="2">
        <v>0.26778587541893301</v>
      </c>
      <c r="V95" t="s">
        <v>30</v>
      </c>
      <c r="W95" s="2">
        <v>0.26705913123288699</v>
      </c>
      <c r="X95" t="s">
        <v>15</v>
      </c>
      <c r="Y95" s="5" t="s">
        <v>1847</v>
      </c>
      <c r="Z95" s="5" t="s">
        <v>1845</v>
      </c>
      <c r="AA95" s="5" t="s">
        <v>29</v>
      </c>
      <c r="AB95" s="5"/>
      <c r="AC95" s="5" t="s">
        <v>29</v>
      </c>
      <c r="AD95" s="5" t="s">
        <v>21</v>
      </c>
      <c r="AE95" s="5" t="s">
        <v>15</v>
      </c>
    </row>
    <row r="96" spans="1:31" x14ac:dyDescent="0.2">
      <c r="A96" s="1">
        <v>19646</v>
      </c>
      <c r="B96">
        <v>205.16498999999999</v>
      </c>
      <c r="C96">
        <v>520.81292699999995</v>
      </c>
      <c r="D96" s="18" t="s">
        <v>1828</v>
      </c>
      <c r="E96" s="13" t="s">
        <v>1829</v>
      </c>
      <c r="F96" s="13" t="s">
        <v>1829</v>
      </c>
      <c r="G96" s="16" t="s">
        <v>1828</v>
      </c>
      <c r="H96" s="18" t="s">
        <v>2105</v>
      </c>
      <c r="I96" s="21" t="s">
        <v>2105</v>
      </c>
      <c r="J96" s="15" t="s">
        <v>2105</v>
      </c>
      <c r="K96" s="21" t="s">
        <v>32</v>
      </c>
      <c r="L96" s="21" t="s">
        <v>2105</v>
      </c>
      <c r="M96" s="21" t="s">
        <v>18</v>
      </c>
      <c r="N96">
        <v>1</v>
      </c>
      <c r="O96">
        <v>8</v>
      </c>
      <c r="P96" t="s">
        <v>5</v>
      </c>
      <c r="Q96" s="2">
        <v>0.90697674418604601</v>
      </c>
      <c r="R96" t="s">
        <v>15</v>
      </c>
      <c r="S96" s="2">
        <v>0.44292926585751002</v>
      </c>
      <c r="T96" t="s">
        <v>22</v>
      </c>
      <c r="U96" s="2">
        <v>0.26778587541893301</v>
      </c>
      <c r="V96" t="s">
        <v>30</v>
      </c>
      <c r="W96" s="2">
        <v>0.26705913123288699</v>
      </c>
      <c r="X96" t="s">
        <v>15</v>
      </c>
      <c r="Y96" s="5" t="s">
        <v>2104</v>
      </c>
      <c r="Z96" s="5" t="s">
        <v>1845</v>
      </c>
      <c r="AA96" s="5" t="s">
        <v>1859</v>
      </c>
      <c r="AB96" s="5" t="s">
        <v>1860</v>
      </c>
      <c r="AC96" s="5" t="s">
        <v>32</v>
      </c>
      <c r="AD96" s="5" t="s">
        <v>26</v>
      </c>
      <c r="AE96" s="5" t="s">
        <v>18</v>
      </c>
    </row>
    <row r="97" spans="1:31" x14ac:dyDescent="0.2">
      <c r="A97" s="1">
        <v>28960</v>
      </c>
      <c r="B97">
        <v>214.60899000000001</v>
      </c>
      <c r="C97">
        <v>513.68231200000002</v>
      </c>
      <c r="D97" s="18" t="s">
        <v>1828</v>
      </c>
      <c r="E97" s="13" t="s">
        <v>1829</v>
      </c>
      <c r="F97" s="13" t="s">
        <v>1828</v>
      </c>
      <c r="G97" s="16" t="s">
        <v>1828</v>
      </c>
      <c r="H97" s="18" t="s">
        <v>2105</v>
      </c>
      <c r="I97" s="21" t="s">
        <v>2105</v>
      </c>
      <c r="J97" s="15" t="s">
        <v>2105</v>
      </c>
      <c r="K97" s="21" t="s">
        <v>32</v>
      </c>
      <c r="L97" s="21" t="s">
        <v>2105</v>
      </c>
      <c r="M97" s="21" t="s">
        <v>2105</v>
      </c>
      <c r="N97">
        <v>3</v>
      </c>
      <c r="O97">
        <v>86</v>
      </c>
      <c r="P97" t="s">
        <v>5</v>
      </c>
      <c r="Q97" s="2">
        <v>0.5</v>
      </c>
      <c r="R97" t="s">
        <v>17</v>
      </c>
      <c r="S97" s="2">
        <v>0.140496233171862</v>
      </c>
      <c r="T97" t="s">
        <v>24</v>
      </c>
      <c r="U97" s="2">
        <v>6.7412457362114098E-2</v>
      </c>
      <c r="W97" s="2">
        <v>8.9744318800954903E-2</v>
      </c>
      <c r="X97" t="s">
        <v>17</v>
      </c>
      <c r="Y97" s="5" t="s">
        <v>2105</v>
      </c>
      <c r="Z97" s="5" t="s">
        <v>2105</v>
      </c>
      <c r="AA97" s="5" t="s">
        <v>2105</v>
      </c>
      <c r="AB97" s="5" t="s">
        <v>2105</v>
      </c>
      <c r="AC97" s="5" t="s">
        <v>2105</v>
      </c>
      <c r="AD97" s="5" t="s">
        <v>2105</v>
      </c>
      <c r="AE97" s="5" t="s">
        <v>2105</v>
      </c>
    </row>
    <row r="98" spans="1:31" x14ac:dyDescent="0.2">
      <c r="A98" s="1">
        <v>33489</v>
      </c>
      <c r="B98">
        <v>216.63399999999999</v>
      </c>
      <c r="C98">
        <v>573.71215800000004</v>
      </c>
      <c r="D98" s="18" t="s">
        <v>1828</v>
      </c>
      <c r="E98" s="13" t="s">
        <v>1829</v>
      </c>
      <c r="F98" s="13" t="s">
        <v>1828</v>
      </c>
      <c r="G98" s="16" t="s">
        <v>1828</v>
      </c>
      <c r="H98" s="18" t="s">
        <v>2105</v>
      </c>
      <c r="I98" s="21" t="s">
        <v>2105</v>
      </c>
      <c r="J98" s="15" t="s">
        <v>2105</v>
      </c>
      <c r="K98" s="21" t="s">
        <v>32</v>
      </c>
      <c r="L98" s="21" t="s">
        <v>2105</v>
      </c>
      <c r="M98" s="21" t="s">
        <v>2105</v>
      </c>
      <c r="N98">
        <v>3</v>
      </c>
      <c r="O98">
        <v>86</v>
      </c>
      <c r="P98" t="s">
        <v>5</v>
      </c>
      <c r="Q98" s="2">
        <v>0.5</v>
      </c>
      <c r="R98" t="s">
        <v>17</v>
      </c>
      <c r="S98" s="2">
        <v>0.140496233171862</v>
      </c>
      <c r="T98" t="s">
        <v>24</v>
      </c>
      <c r="U98" s="2">
        <v>6.7412457362114098E-2</v>
      </c>
      <c r="W98" s="2">
        <v>8.9744318800954903E-2</v>
      </c>
      <c r="X98" t="s">
        <v>17</v>
      </c>
      <c r="Y98" s="5" t="s">
        <v>2105</v>
      </c>
      <c r="Z98" s="5" t="s">
        <v>2105</v>
      </c>
      <c r="AA98" s="5" t="s">
        <v>2105</v>
      </c>
      <c r="AB98" s="5" t="s">
        <v>2105</v>
      </c>
      <c r="AC98" s="5" t="s">
        <v>2105</v>
      </c>
      <c r="AD98" s="5" t="s">
        <v>2105</v>
      </c>
      <c r="AE98" s="5" t="s">
        <v>2105</v>
      </c>
    </row>
    <row r="99" spans="1:31" x14ac:dyDescent="0.2">
      <c r="A99" s="1">
        <v>34068</v>
      </c>
      <c r="B99">
        <v>219.21200999999999</v>
      </c>
      <c r="C99">
        <v>504.48202500000002</v>
      </c>
      <c r="D99" s="18" t="s">
        <v>1828</v>
      </c>
      <c r="E99" s="13" t="s">
        <v>1829</v>
      </c>
      <c r="F99" s="13" t="s">
        <v>1828</v>
      </c>
      <c r="G99" s="16" t="s">
        <v>1828</v>
      </c>
      <c r="H99" s="18" t="s">
        <v>2105</v>
      </c>
      <c r="I99" s="21" t="s">
        <v>2105</v>
      </c>
      <c r="J99" s="15" t="s">
        <v>2105</v>
      </c>
      <c r="K99" s="21" t="s">
        <v>32</v>
      </c>
      <c r="L99" s="21" t="s">
        <v>2105</v>
      </c>
      <c r="M99" s="21" t="s">
        <v>2105</v>
      </c>
      <c r="N99">
        <v>33</v>
      </c>
      <c r="O99">
        <v>86</v>
      </c>
      <c r="P99" t="s">
        <v>5</v>
      </c>
      <c r="Q99" s="2">
        <v>0.5</v>
      </c>
      <c r="R99" t="s">
        <v>17</v>
      </c>
      <c r="S99" s="2">
        <v>0.140496233171862</v>
      </c>
      <c r="T99" t="s">
        <v>24</v>
      </c>
      <c r="U99" s="2">
        <v>6.7412457362114098E-2</v>
      </c>
      <c r="W99" s="2">
        <v>8.9744318800954903E-2</v>
      </c>
      <c r="X99" t="s">
        <v>17</v>
      </c>
      <c r="Y99" s="5" t="s">
        <v>2105</v>
      </c>
      <c r="Z99" s="5" t="s">
        <v>2105</v>
      </c>
      <c r="AA99" s="5" t="s">
        <v>2105</v>
      </c>
      <c r="AB99" s="5" t="s">
        <v>2105</v>
      </c>
      <c r="AC99" s="5" t="s">
        <v>2105</v>
      </c>
      <c r="AD99" s="5" t="s">
        <v>2105</v>
      </c>
      <c r="AE99" s="5" t="s">
        <v>2105</v>
      </c>
    </row>
    <row r="100" spans="1:31" x14ac:dyDescent="0.2">
      <c r="A100" s="1">
        <v>36018</v>
      </c>
      <c r="B100">
        <v>220.29201</v>
      </c>
      <c r="C100">
        <v>465.82852200000002</v>
      </c>
      <c r="D100" s="18" t="s">
        <v>1828</v>
      </c>
      <c r="E100" s="13" t="s">
        <v>1829</v>
      </c>
      <c r="F100" s="13" t="s">
        <v>1828</v>
      </c>
      <c r="G100" s="16" t="s">
        <v>1828</v>
      </c>
      <c r="H100" s="18" t="s">
        <v>2105</v>
      </c>
      <c r="I100" s="21" t="s">
        <v>2105</v>
      </c>
      <c r="J100" s="15" t="s">
        <v>2105</v>
      </c>
      <c r="K100" s="21" t="s">
        <v>32</v>
      </c>
      <c r="L100" s="21" t="s">
        <v>2105</v>
      </c>
      <c r="M100" s="21" t="s">
        <v>2105</v>
      </c>
      <c r="N100">
        <v>7</v>
      </c>
      <c r="O100">
        <v>86</v>
      </c>
      <c r="P100" t="s">
        <v>5</v>
      </c>
      <c r="Q100" s="2">
        <v>0.5</v>
      </c>
      <c r="R100" t="s">
        <v>17</v>
      </c>
      <c r="S100" s="2">
        <v>0.140496233171862</v>
      </c>
      <c r="T100" t="s">
        <v>24</v>
      </c>
      <c r="U100" s="2">
        <v>6.7412457362114098E-2</v>
      </c>
      <c r="W100" s="2">
        <v>8.9744318800954903E-2</v>
      </c>
      <c r="X100" t="s">
        <v>17</v>
      </c>
      <c r="Y100" s="5" t="s">
        <v>2105</v>
      </c>
      <c r="Z100" s="5" t="s">
        <v>2105</v>
      </c>
      <c r="AA100" s="5" t="s">
        <v>2105</v>
      </c>
      <c r="AB100" s="5" t="s">
        <v>2105</v>
      </c>
      <c r="AC100" s="5" t="s">
        <v>2105</v>
      </c>
      <c r="AD100" s="5" t="s">
        <v>2105</v>
      </c>
      <c r="AE100" s="5" t="s">
        <v>2105</v>
      </c>
    </row>
    <row r="101" spans="1:31" x14ac:dyDescent="0.2">
      <c r="A101" s="1">
        <v>47319</v>
      </c>
      <c r="B101">
        <v>230.64999</v>
      </c>
      <c r="C101">
        <v>503.58407599999998</v>
      </c>
      <c r="D101" s="18" t="s">
        <v>1828</v>
      </c>
      <c r="E101" s="13" t="s">
        <v>1829</v>
      </c>
      <c r="F101" s="13" t="s">
        <v>1828</v>
      </c>
      <c r="G101" s="16" t="s">
        <v>1828</v>
      </c>
      <c r="H101" s="18" t="s">
        <v>2105</v>
      </c>
      <c r="I101" s="21" t="s">
        <v>2105</v>
      </c>
      <c r="J101" s="16" t="s">
        <v>2105</v>
      </c>
      <c r="K101" s="21" t="s">
        <v>32</v>
      </c>
      <c r="L101" s="21" t="s">
        <v>2105</v>
      </c>
      <c r="M101" s="21" t="s">
        <v>2105</v>
      </c>
      <c r="N101">
        <v>2</v>
      </c>
      <c r="O101">
        <v>86</v>
      </c>
      <c r="P101" t="s">
        <v>5</v>
      </c>
      <c r="Q101" s="2">
        <v>0.5</v>
      </c>
      <c r="R101" t="s">
        <v>17</v>
      </c>
      <c r="S101" s="2">
        <v>0.140496233171862</v>
      </c>
      <c r="T101" t="s">
        <v>24</v>
      </c>
      <c r="U101" s="2">
        <v>6.7412457362114098E-2</v>
      </c>
      <c r="W101" s="2">
        <v>8.9744318800954903E-2</v>
      </c>
      <c r="X101" t="s">
        <v>17</v>
      </c>
      <c r="Y101" s="5" t="s">
        <v>2105</v>
      </c>
      <c r="Z101" s="5" t="s">
        <v>2105</v>
      </c>
      <c r="AA101" s="5" t="s">
        <v>2105</v>
      </c>
      <c r="AB101" s="5" t="s">
        <v>2105</v>
      </c>
      <c r="AC101" s="5" t="s">
        <v>2105</v>
      </c>
      <c r="AD101" s="5" t="s">
        <v>2105</v>
      </c>
      <c r="AE101" s="5" t="s">
        <v>2105</v>
      </c>
    </row>
    <row r="102" spans="1:31" x14ac:dyDescent="0.2">
      <c r="A102" s="1">
        <v>51337</v>
      </c>
      <c r="B102">
        <v>235.73399000000001</v>
      </c>
      <c r="C102">
        <v>375.164917</v>
      </c>
      <c r="D102" s="18" t="s">
        <v>1828</v>
      </c>
      <c r="E102" s="13" t="s">
        <v>1829</v>
      </c>
      <c r="F102" s="13" t="s">
        <v>1828</v>
      </c>
      <c r="G102" s="16" t="s">
        <v>1828</v>
      </c>
      <c r="H102" s="18" t="s">
        <v>2105</v>
      </c>
      <c r="I102" s="21" t="s">
        <v>2105</v>
      </c>
      <c r="J102" s="16" t="s">
        <v>2105</v>
      </c>
      <c r="K102" s="21" t="s">
        <v>32</v>
      </c>
      <c r="L102" s="21" t="s">
        <v>2105</v>
      </c>
      <c r="M102" s="21" t="s">
        <v>2105</v>
      </c>
      <c r="N102">
        <v>7</v>
      </c>
      <c r="O102">
        <v>86</v>
      </c>
      <c r="P102" t="s">
        <v>5</v>
      </c>
      <c r="Q102" s="2">
        <v>0.5</v>
      </c>
      <c r="R102" t="s">
        <v>17</v>
      </c>
      <c r="S102" s="2">
        <v>0.140496233171862</v>
      </c>
      <c r="T102" t="s">
        <v>24</v>
      </c>
      <c r="U102" s="2">
        <v>6.7412457362114098E-2</v>
      </c>
      <c r="W102" s="2">
        <v>8.9744318800954903E-2</v>
      </c>
      <c r="X102" t="s">
        <v>17</v>
      </c>
      <c r="Y102" s="5" t="s">
        <v>2105</v>
      </c>
      <c r="Z102" s="5" t="s">
        <v>2105</v>
      </c>
      <c r="AA102" s="5" t="s">
        <v>2105</v>
      </c>
      <c r="AB102" s="5" t="s">
        <v>2105</v>
      </c>
      <c r="AC102" s="5" t="s">
        <v>2105</v>
      </c>
      <c r="AD102" s="5" t="s">
        <v>2105</v>
      </c>
      <c r="AE102" s="5" t="s">
        <v>2105</v>
      </c>
    </row>
    <row r="103" spans="1:31" x14ac:dyDescent="0.2">
      <c r="A103" s="1">
        <v>51694</v>
      </c>
      <c r="B103">
        <v>236.327</v>
      </c>
      <c r="C103">
        <v>422.44885299999999</v>
      </c>
      <c r="D103" s="18" t="s">
        <v>1828</v>
      </c>
      <c r="E103" s="13" t="s">
        <v>1829</v>
      </c>
      <c r="F103" s="13" t="s">
        <v>1828</v>
      </c>
      <c r="G103" s="16" t="s">
        <v>1828</v>
      </c>
      <c r="H103" s="18" t="s">
        <v>2105</v>
      </c>
      <c r="I103" s="21" t="s">
        <v>2105</v>
      </c>
      <c r="J103" s="16" t="s">
        <v>2105</v>
      </c>
      <c r="K103" s="21" t="s">
        <v>32</v>
      </c>
      <c r="L103" s="21" t="s">
        <v>2105</v>
      </c>
      <c r="M103" s="21" t="s">
        <v>2105</v>
      </c>
      <c r="N103">
        <v>11</v>
      </c>
      <c r="O103">
        <v>86</v>
      </c>
      <c r="P103" t="s">
        <v>5</v>
      </c>
      <c r="Q103" s="2">
        <v>0.5</v>
      </c>
      <c r="R103" t="s">
        <v>17</v>
      </c>
      <c r="S103" s="2">
        <v>0.140496233171862</v>
      </c>
      <c r="T103" t="s">
        <v>24</v>
      </c>
      <c r="U103" s="2">
        <v>6.7412457362114098E-2</v>
      </c>
      <c r="W103" s="2">
        <v>8.9744318800954903E-2</v>
      </c>
      <c r="X103" t="s">
        <v>17</v>
      </c>
      <c r="Y103" s="5" t="s">
        <v>2105</v>
      </c>
      <c r="Z103" s="5" t="s">
        <v>2105</v>
      </c>
      <c r="AA103" s="5" t="s">
        <v>2105</v>
      </c>
      <c r="AB103" s="5" t="s">
        <v>2105</v>
      </c>
      <c r="AC103" s="5" t="s">
        <v>2105</v>
      </c>
      <c r="AD103" s="5" t="s">
        <v>2105</v>
      </c>
      <c r="AE103" s="5" t="s">
        <v>2105</v>
      </c>
    </row>
    <row r="104" spans="1:31" x14ac:dyDescent="0.2">
      <c r="A104" s="1">
        <v>51986</v>
      </c>
      <c r="B104">
        <v>236.64400000000001</v>
      </c>
      <c r="C104">
        <v>409.03359999999998</v>
      </c>
      <c r="D104" s="18" t="s">
        <v>1828</v>
      </c>
      <c r="E104" s="13" t="s">
        <v>1829</v>
      </c>
      <c r="F104" s="13" t="s">
        <v>1828</v>
      </c>
      <c r="G104" s="16" t="s">
        <v>1828</v>
      </c>
      <c r="H104" s="18" t="s">
        <v>2105</v>
      </c>
      <c r="I104" s="21" t="s">
        <v>2105</v>
      </c>
      <c r="J104" s="16" t="s">
        <v>2105</v>
      </c>
      <c r="K104" s="21" t="s">
        <v>32</v>
      </c>
      <c r="L104" s="21" t="s">
        <v>2105</v>
      </c>
      <c r="M104" s="21" t="s">
        <v>2105</v>
      </c>
      <c r="N104">
        <v>3</v>
      </c>
      <c r="O104">
        <v>86</v>
      </c>
      <c r="P104" t="s">
        <v>5</v>
      </c>
      <c r="Q104" s="2">
        <v>0.5</v>
      </c>
      <c r="R104" t="s">
        <v>17</v>
      </c>
      <c r="S104" s="2">
        <v>0.140496233171862</v>
      </c>
      <c r="T104" t="s">
        <v>24</v>
      </c>
      <c r="U104" s="2">
        <v>6.7412457362114098E-2</v>
      </c>
      <c r="W104" s="2">
        <v>8.9744318800954903E-2</v>
      </c>
      <c r="X104" t="s">
        <v>17</v>
      </c>
      <c r="Y104" s="5" t="s">
        <v>2105</v>
      </c>
      <c r="Z104" s="5" t="s">
        <v>2105</v>
      </c>
      <c r="AA104" s="5" t="s">
        <v>2105</v>
      </c>
      <c r="AB104" s="5" t="s">
        <v>2105</v>
      </c>
      <c r="AC104" s="5" t="s">
        <v>2105</v>
      </c>
      <c r="AD104" s="5" t="s">
        <v>2105</v>
      </c>
      <c r="AE104" s="5" t="s">
        <v>2105</v>
      </c>
    </row>
    <row r="105" spans="1:31" x14ac:dyDescent="0.2">
      <c r="A105" s="1">
        <v>59917</v>
      </c>
      <c r="B105">
        <v>250.01199</v>
      </c>
      <c r="C105">
        <v>579.57891800000004</v>
      </c>
      <c r="D105" s="18" t="s">
        <v>1828</v>
      </c>
      <c r="E105" s="13" t="s">
        <v>1829</v>
      </c>
      <c r="F105" s="13" t="s">
        <v>1829</v>
      </c>
      <c r="G105" s="16" t="s">
        <v>1829</v>
      </c>
      <c r="H105" s="18" t="s">
        <v>17</v>
      </c>
      <c r="I105" s="21" t="s">
        <v>2105</v>
      </c>
      <c r="J105" s="15" t="s">
        <v>17</v>
      </c>
      <c r="K105" s="21" t="s">
        <v>32</v>
      </c>
      <c r="L105" s="21" t="s">
        <v>2105</v>
      </c>
      <c r="M105" s="21" t="s">
        <v>17</v>
      </c>
      <c r="N105">
        <v>30</v>
      </c>
      <c r="O105">
        <v>86</v>
      </c>
      <c r="P105" t="s">
        <v>5</v>
      </c>
      <c r="Q105" s="2">
        <v>0.5</v>
      </c>
      <c r="R105" t="s">
        <v>17</v>
      </c>
      <c r="S105" s="2">
        <v>0.140496233171862</v>
      </c>
      <c r="T105" t="s">
        <v>24</v>
      </c>
      <c r="U105" s="2">
        <v>6.7412457362114098E-2</v>
      </c>
      <c r="W105" s="2">
        <v>8.9744318800954903E-2</v>
      </c>
      <c r="X105" t="s">
        <v>17</v>
      </c>
      <c r="Y105" s="5" t="s">
        <v>2040</v>
      </c>
      <c r="Z105" s="5" t="s">
        <v>1845</v>
      </c>
      <c r="AA105" s="5" t="s">
        <v>1989</v>
      </c>
      <c r="AB105" s="5"/>
      <c r="AC105" s="5"/>
      <c r="AD105" s="5" t="s">
        <v>1989</v>
      </c>
      <c r="AE105" s="5" t="s">
        <v>17</v>
      </c>
    </row>
    <row r="106" spans="1:31" x14ac:dyDescent="0.2">
      <c r="A106" s="1">
        <v>59955</v>
      </c>
      <c r="B106">
        <v>250.13901000000001</v>
      </c>
      <c r="C106">
        <v>544.52923599999997</v>
      </c>
      <c r="D106" s="18" t="s">
        <v>1828</v>
      </c>
      <c r="E106" s="13" t="s">
        <v>1829</v>
      </c>
      <c r="F106" s="13" t="s">
        <v>1829</v>
      </c>
      <c r="G106" s="16" t="s">
        <v>1828</v>
      </c>
      <c r="H106" s="18" t="s">
        <v>2105</v>
      </c>
      <c r="I106" s="21" t="s">
        <v>2105</v>
      </c>
      <c r="J106" s="16" t="s">
        <v>2105</v>
      </c>
      <c r="K106" s="21" t="s">
        <v>32</v>
      </c>
      <c r="L106" s="21" t="s">
        <v>2105</v>
      </c>
      <c r="M106" s="21" t="s">
        <v>18</v>
      </c>
      <c r="N106">
        <v>9</v>
      </c>
      <c r="O106">
        <v>86</v>
      </c>
      <c r="P106" t="s">
        <v>5</v>
      </c>
      <c r="Q106" s="2">
        <v>0.5</v>
      </c>
      <c r="R106" t="s">
        <v>17</v>
      </c>
      <c r="S106" s="2">
        <v>0.140496233171862</v>
      </c>
      <c r="T106" t="s">
        <v>24</v>
      </c>
      <c r="U106" s="2">
        <v>6.7412457362114098E-2</v>
      </c>
      <c r="W106" s="2">
        <v>8.9744318800954903E-2</v>
      </c>
      <c r="X106" t="s">
        <v>17</v>
      </c>
      <c r="Y106" s="5" t="s">
        <v>1918</v>
      </c>
      <c r="Z106" s="5" t="s">
        <v>1845</v>
      </c>
      <c r="AA106" s="5" t="s">
        <v>40</v>
      </c>
      <c r="AB106" s="5" t="s">
        <v>1850</v>
      </c>
      <c r="AC106" s="5" t="s">
        <v>32</v>
      </c>
      <c r="AD106" s="5" t="s">
        <v>26</v>
      </c>
      <c r="AE106" s="5" t="s">
        <v>18</v>
      </c>
    </row>
    <row r="107" spans="1:31" x14ac:dyDescent="0.2">
      <c r="A107" s="1">
        <v>59965</v>
      </c>
      <c r="B107">
        <v>250.14</v>
      </c>
      <c r="C107">
        <v>442.13232399999998</v>
      </c>
      <c r="D107" s="18" t="s">
        <v>1828</v>
      </c>
      <c r="E107" s="13" t="s">
        <v>1829</v>
      </c>
      <c r="F107" s="13" t="s">
        <v>1829</v>
      </c>
      <c r="G107" s="16" t="s">
        <v>1828</v>
      </c>
      <c r="H107" s="18" t="s">
        <v>2105</v>
      </c>
      <c r="I107" s="21" t="s">
        <v>2105</v>
      </c>
      <c r="J107" s="16" t="s">
        <v>2105</v>
      </c>
      <c r="K107" s="21" t="s">
        <v>32</v>
      </c>
      <c r="L107" s="21" t="s">
        <v>2105</v>
      </c>
      <c r="M107" s="21" t="s">
        <v>18</v>
      </c>
      <c r="N107">
        <v>12</v>
      </c>
      <c r="O107">
        <v>86</v>
      </c>
      <c r="P107" t="s">
        <v>5</v>
      </c>
      <c r="Q107" s="2">
        <v>0.5</v>
      </c>
      <c r="R107" t="s">
        <v>17</v>
      </c>
      <c r="S107" s="2">
        <v>0.140496233171862</v>
      </c>
      <c r="T107" t="s">
        <v>24</v>
      </c>
      <c r="U107" s="2">
        <v>6.7412457362114098E-2</v>
      </c>
      <c r="W107" s="2">
        <v>8.9744318800954903E-2</v>
      </c>
      <c r="X107" t="s">
        <v>17</v>
      </c>
      <c r="Y107" s="5" t="s">
        <v>1918</v>
      </c>
      <c r="Z107" s="5" t="s">
        <v>1845</v>
      </c>
      <c r="AA107" s="5" t="s">
        <v>40</v>
      </c>
      <c r="AB107" s="5" t="s">
        <v>1850</v>
      </c>
      <c r="AC107" s="5" t="s">
        <v>32</v>
      </c>
      <c r="AD107" s="5" t="s">
        <v>26</v>
      </c>
      <c r="AE107" s="5" t="s">
        <v>18</v>
      </c>
    </row>
    <row r="108" spans="1:31" x14ac:dyDescent="0.2">
      <c r="A108" s="1">
        <v>59974</v>
      </c>
      <c r="B108">
        <v>250.13699</v>
      </c>
      <c r="C108">
        <v>488.96426400000001</v>
      </c>
      <c r="D108" s="18" t="s">
        <v>1828</v>
      </c>
      <c r="E108" s="13" t="s">
        <v>1829</v>
      </c>
      <c r="F108" s="13" t="s">
        <v>1829</v>
      </c>
      <c r="G108" s="16" t="s">
        <v>1828</v>
      </c>
      <c r="H108" s="18" t="s">
        <v>2105</v>
      </c>
      <c r="I108" s="21" t="s">
        <v>2105</v>
      </c>
      <c r="J108" s="16" t="s">
        <v>2105</v>
      </c>
      <c r="K108" s="21" t="s">
        <v>32</v>
      </c>
      <c r="L108" s="21" t="s">
        <v>2105</v>
      </c>
      <c r="M108" s="21" t="s">
        <v>18</v>
      </c>
      <c r="N108">
        <v>2</v>
      </c>
      <c r="O108">
        <v>86</v>
      </c>
      <c r="P108" t="s">
        <v>5</v>
      </c>
      <c r="Q108" s="2">
        <v>0.5</v>
      </c>
      <c r="R108" t="s">
        <v>17</v>
      </c>
      <c r="S108" s="2">
        <v>0.140496233171862</v>
      </c>
      <c r="T108" t="s">
        <v>24</v>
      </c>
      <c r="U108" s="2">
        <v>6.7412457362114098E-2</v>
      </c>
      <c r="W108" s="2">
        <v>8.9744318800954903E-2</v>
      </c>
      <c r="X108" t="s">
        <v>17</v>
      </c>
      <c r="Y108" s="5" t="s">
        <v>2075</v>
      </c>
      <c r="Z108" s="5" t="s">
        <v>1845</v>
      </c>
      <c r="AA108" s="5" t="s">
        <v>2061</v>
      </c>
      <c r="AB108" s="5" t="s">
        <v>1860</v>
      </c>
      <c r="AC108" s="5" t="s">
        <v>32</v>
      </c>
      <c r="AD108" s="5" t="s">
        <v>26</v>
      </c>
      <c r="AE108" s="5" t="s">
        <v>18</v>
      </c>
    </row>
    <row r="109" spans="1:31" x14ac:dyDescent="0.2">
      <c r="A109" s="1">
        <v>59995</v>
      </c>
      <c r="B109">
        <v>250.14400000000001</v>
      </c>
      <c r="C109">
        <v>514.45324700000003</v>
      </c>
      <c r="D109" s="18" t="s">
        <v>1828</v>
      </c>
      <c r="E109" s="13" t="s">
        <v>1829</v>
      </c>
      <c r="F109" s="13" t="s">
        <v>1829</v>
      </c>
      <c r="G109" s="16" t="s">
        <v>1828</v>
      </c>
      <c r="H109" s="18" t="s">
        <v>2105</v>
      </c>
      <c r="I109" s="21" t="s">
        <v>2105</v>
      </c>
      <c r="J109" s="16" t="s">
        <v>2105</v>
      </c>
      <c r="K109" s="21" t="s">
        <v>32</v>
      </c>
      <c r="L109" s="21" t="s">
        <v>2105</v>
      </c>
      <c r="M109" s="21" t="s">
        <v>18</v>
      </c>
      <c r="N109">
        <v>2</v>
      </c>
      <c r="O109">
        <v>86</v>
      </c>
      <c r="P109" t="s">
        <v>5</v>
      </c>
      <c r="Q109" s="2">
        <v>0.5</v>
      </c>
      <c r="R109" t="s">
        <v>17</v>
      </c>
      <c r="S109" s="2">
        <v>0.140496233171862</v>
      </c>
      <c r="T109" t="s">
        <v>24</v>
      </c>
      <c r="U109" s="2">
        <v>6.7412457362114098E-2</v>
      </c>
      <c r="W109" s="2">
        <v>8.9744318800954903E-2</v>
      </c>
      <c r="X109" t="s">
        <v>17</v>
      </c>
      <c r="Y109" s="5" t="s">
        <v>1938</v>
      </c>
      <c r="Z109" s="5" t="s">
        <v>1845</v>
      </c>
      <c r="AA109" s="5" t="s">
        <v>1939</v>
      </c>
      <c r="AB109" s="5" t="s">
        <v>1860</v>
      </c>
      <c r="AC109" s="5" t="s">
        <v>32</v>
      </c>
      <c r="AD109" s="5" t="s">
        <v>26</v>
      </c>
      <c r="AE109" s="5" t="s">
        <v>18</v>
      </c>
    </row>
    <row r="110" spans="1:31" x14ac:dyDescent="0.2">
      <c r="A110" s="1">
        <v>61253</v>
      </c>
      <c r="B110">
        <v>257.70400999999998</v>
      </c>
      <c r="C110">
        <v>317.618652</v>
      </c>
      <c r="D110" s="18" t="s">
        <v>1828</v>
      </c>
      <c r="E110" s="13" t="s">
        <v>1829</v>
      </c>
      <c r="F110" s="13" t="s">
        <v>1828</v>
      </c>
      <c r="G110" s="16" t="s">
        <v>1828</v>
      </c>
      <c r="H110" s="18" t="s">
        <v>2105</v>
      </c>
      <c r="I110" s="21" t="s">
        <v>2105</v>
      </c>
      <c r="J110" s="16" t="s">
        <v>2105</v>
      </c>
      <c r="K110" s="21" t="s">
        <v>32</v>
      </c>
      <c r="L110" s="21" t="s">
        <v>2105</v>
      </c>
      <c r="M110" s="21" t="s">
        <v>2105</v>
      </c>
      <c r="N110">
        <v>62</v>
      </c>
      <c r="O110">
        <v>86</v>
      </c>
      <c r="P110" t="s">
        <v>5</v>
      </c>
      <c r="Q110" s="2">
        <v>0.5</v>
      </c>
      <c r="R110" t="s">
        <v>17</v>
      </c>
      <c r="S110" s="2">
        <v>0.140496233171862</v>
      </c>
      <c r="T110" t="s">
        <v>24</v>
      </c>
      <c r="U110" s="2">
        <v>6.7412457362114098E-2</v>
      </c>
      <c r="W110" s="2">
        <v>8.9744318800954903E-2</v>
      </c>
      <c r="X110" t="s">
        <v>17</v>
      </c>
      <c r="Y110" s="5" t="s">
        <v>2105</v>
      </c>
      <c r="Z110" s="5" t="s">
        <v>2105</v>
      </c>
      <c r="AA110" s="5" t="s">
        <v>2105</v>
      </c>
      <c r="AB110" s="5" t="s">
        <v>2105</v>
      </c>
      <c r="AC110" s="5" t="s">
        <v>2105</v>
      </c>
      <c r="AD110" s="5" t="s">
        <v>2105</v>
      </c>
      <c r="AE110" s="5" t="s">
        <v>2105</v>
      </c>
    </row>
    <row r="111" spans="1:31" x14ac:dyDescent="0.2">
      <c r="A111" s="1">
        <v>62764</v>
      </c>
      <c r="B111">
        <v>258.48599000000002</v>
      </c>
      <c r="C111">
        <v>415.944885</v>
      </c>
      <c r="D111" s="18" t="s">
        <v>1828</v>
      </c>
      <c r="E111" s="13" t="s">
        <v>1829</v>
      </c>
      <c r="F111" s="13" t="s">
        <v>1828</v>
      </c>
      <c r="G111" s="16" t="s">
        <v>1828</v>
      </c>
      <c r="H111" s="18" t="s">
        <v>2105</v>
      </c>
      <c r="I111" s="21" t="s">
        <v>2105</v>
      </c>
      <c r="J111" s="16" t="s">
        <v>2105</v>
      </c>
      <c r="K111" s="21" t="s">
        <v>32</v>
      </c>
      <c r="L111" s="21" t="s">
        <v>2105</v>
      </c>
      <c r="M111" s="21" t="s">
        <v>2105</v>
      </c>
      <c r="N111">
        <v>51</v>
      </c>
      <c r="O111">
        <v>86</v>
      </c>
      <c r="P111" t="s">
        <v>5</v>
      </c>
      <c r="Q111" s="2">
        <v>0.5</v>
      </c>
      <c r="R111" t="s">
        <v>17</v>
      </c>
      <c r="S111" s="2">
        <v>0.140496233171862</v>
      </c>
      <c r="T111" t="s">
        <v>24</v>
      </c>
      <c r="U111" s="2">
        <v>6.7412457362114098E-2</v>
      </c>
      <c r="W111" s="2">
        <v>8.9744318800954903E-2</v>
      </c>
      <c r="X111" t="s">
        <v>17</v>
      </c>
      <c r="Y111" s="5" t="s">
        <v>2105</v>
      </c>
      <c r="Z111" s="5" t="s">
        <v>2105</v>
      </c>
      <c r="AA111" s="5" t="s">
        <v>2105</v>
      </c>
      <c r="AB111" s="5" t="s">
        <v>2105</v>
      </c>
      <c r="AC111" s="5" t="s">
        <v>2105</v>
      </c>
      <c r="AD111" s="5" t="s">
        <v>2105</v>
      </c>
      <c r="AE111" s="5" t="s">
        <v>2105</v>
      </c>
    </row>
    <row r="112" spans="1:31" x14ac:dyDescent="0.2">
      <c r="A112" s="1">
        <v>63266</v>
      </c>
      <c r="B112">
        <v>259.10998999999998</v>
      </c>
      <c r="C112">
        <v>543.42901600000005</v>
      </c>
      <c r="D112" s="18" t="s">
        <v>1828</v>
      </c>
      <c r="E112" s="13" t="s">
        <v>1829</v>
      </c>
      <c r="F112" s="13" t="s">
        <v>1829</v>
      </c>
      <c r="G112" s="16" t="s">
        <v>1828</v>
      </c>
      <c r="H112" s="18" t="s">
        <v>2105</v>
      </c>
      <c r="I112" s="21" t="s">
        <v>2105</v>
      </c>
      <c r="J112" s="16" t="s">
        <v>2105</v>
      </c>
      <c r="K112" s="21" t="s">
        <v>32</v>
      </c>
      <c r="L112" s="21" t="s">
        <v>2105</v>
      </c>
      <c r="M112" s="21" t="s">
        <v>18</v>
      </c>
      <c r="N112">
        <v>23</v>
      </c>
      <c r="O112">
        <v>86</v>
      </c>
      <c r="P112" t="s">
        <v>5</v>
      </c>
      <c r="Q112" s="2">
        <v>0.5</v>
      </c>
      <c r="R112" t="s">
        <v>17</v>
      </c>
      <c r="S112" s="2">
        <v>0.140496233171862</v>
      </c>
      <c r="T112" t="s">
        <v>24</v>
      </c>
      <c r="U112" s="2">
        <v>6.7412457362114098E-2</v>
      </c>
      <c r="W112" s="2">
        <v>8.9744318800954903E-2</v>
      </c>
      <c r="X112" t="s">
        <v>17</v>
      </c>
      <c r="Y112" s="5" t="s">
        <v>2032</v>
      </c>
      <c r="Z112" s="5" t="s">
        <v>1880</v>
      </c>
      <c r="AA112" s="5" t="s">
        <v>2002</v>
      </c>
      <c r="AB112" s="5" t="s">
        <v>1860</v>
      </c>
      <c r="AC112" s="5" t="s">
        <v>32</v>
      </c>
      <c r="AD112" s="5" t="s">
        <v>26</v>
      </c>
      <c r="AE112" s="5" t="s">
        <v>18</v>
      </c>
    </row>
    <row r="113" spans="1:31" x14ac:dyDescent="0.2">
      <c r="A113" s="1">
        <v>65288</v>
      </c>
      <c r="B113">
        <v>264.77100000000002</v>
      </c>
      <c r="C113">
        <v>520.57372999999995</v>
      </c>
      <c r="D113" s="18" t="s">
        <v>1828</v>
      </c>
      <c r="E113" s="13" t="s">
        <v>1829</v>
      </c>
      <c r="F113" s="13" t="s">
        <v>1828</v>
      </c>
      <c r="G113" s="16" t="s">
        <v>1828</v>
      </c>
      <c r="H113" s="18" t="s">
        <v>2105</v>
      </c>
      <c r="I113" s="21" t="s">
        <v>2105</v>
      </c>
      <c r="J113" s="16" t="s">
        <v>2105</v>
      </c>
      <c r="K113" s="21" t="s">
        <v>32</v>
      </c>
      <c r="L113" s="21" t="s">
        <v>2105</v>
      </c>
      <c r="M113" s="21" t="s">
        <v>2105</v>
      </c>
      <c r="N113">
        <v>2</v>
      </c>
      <c r="O113">
        <v>86</v>
      </c>
      <c r="P113" t="s">
        <v>5</v>
      </c>
      <c r="Q113" s="2">
        <v>0.5</v>
      </c>
      <c r="R113" t="s">
        <v>17</v>
      </c>
      <c r="S113" s="2">
        <v>0.140496233171862</v>
      </c>
      <c r="T113" t="s">
        <v>24</v>
      </c>
      <c r="U113" s="2">
        <v>6.7412457362114098E-2</v>
      </c>
      <c r="W113" s="2">
        <v>8.9744318800954903E-2</v>
      </c>
      <c r="X113" t="s">
        <v>17</v>
      </c>
      <c r="Y113" s="5" t="s">
        <v>2105</v>
      </c>
      <c r="Z113" s="5" t="s">
        <v>2105</v>
      </c>
      <c r="AA113" s="5" t="s">
        <v>2105</v>
      </c>
      <c r="AB113" s="5" t="s">
        <v>2105</v>
      </c>
      <c r="AC113" s="5" t="s">
        <v>2105</v>
      </c>
      <c r="AD113" s="5" t="s">
        <v>2105</v>
      </c>
      <c r="AE113" s="5" t="s">
        <v>2105</v>
      </c>
    </row>
    <row r="114" spans="1:31" x14ac:dyDescent="0.2">
      <c r="A114" s="1">
        <v>66632</v>
      </c>
      <c r="B114">
        <v>268.65899999999999</v>
      </c>
      <c r="C114">
        <v>554.72106900000006</v>
      </c>
      <c r="D114" s="18" t="s">
        <v>1828</v>
      </c>
      <c r="E114" s="13" t="s">
        <v>1829</v>
      </c>
      <c r="F114" s="13" t="s">
        <v>1828</v>
      </c>
      <c r="G114" s="16" t="s">
        <v>1828</v>
      </c>
      <c r="H114" s="18" t="s">
        <v>2105</v>
      </c>
      <c r="I114" s="21" t="s">
        <v>2105</v>
      </c>
      <c r="J114" s="16" t="s">
        <v>2105</v>
      </c>
      <c r="K114" s="21" t="s">
        <v>32</v>
      </c>
      <c r="L114" s="21" t="s">
        <v>2105</v>
      </c>
      <c r="M114" s="21" t="s">
        <v>2105</v>
      </c>
      <c r="N114">
        <v>24</v>
      </c>
      <c r="O114">
        <v>86</v>
      </c>
      <c r="P114" t="s">
        <v>5</v>
      </c>
      <c r="Q114" s="2">
        <v>0.5</v>
      </c>
      <c r="R114" t="s">
        <v>17</v>
      </c>
      <c r="S114" s="2">
        <v>0.140496233171862</v>
      </c>
      <c r="T114" t="s">
        <v>24</v>
      </c>
      <c r="U114" s="2">
        <v>6.7412457362114098E-2</v>
      </c>
      <c r="W114" s="2">
        <v>8.9744318800954903E-2</v>
      </c>
      <c r="X114" t="s">
        <v>17</v>
      </c>
      <c r="Y114" s="5" t="s">
        <v>2105</v>
      </c>
      <c r="Z114" s="5" t="s">
        <v>2105</v>
      </c>
      <c r="AA114" s="5" t="s">
        <v>2105</v>
      </c>
      <c r="AB114" s="5" t="s">
        <v>2105</v>
      </c>
      <c r="AC114" s="5" t="s">
        <v>2105</v>
      </c>
      <c r="AD114" s="5" t="s">
        <v>2105</v>
      </c>
      <c r="AE114" s="5" t="s">
        <v>2105</v>
      </c>
    </row>
    <row r="115" spans="1:31" x14ac:dyDescent="0.2">
      <c r="A115" s="1">
        <v>70547</v>
      </c>
      <c r="B115">
        <v>277.80099000000001</v>
      </c>
      <c r="C115">
        <v>621.92120399999999</v>
      </c>
      <c r="D115" s="18" t="s">
        <v>1828</v>
      </c>
      <c r="E115" s="13" t="s">
        <v>1829</v>
      </c>
      <c r="F115" s="13" t="s">
        <v>1828</v>
      </c>
      <c r="G115" s="16" t="s">
        <v>1828</v>
      </c>
      <c r="H115" s="18" t="s">
        <v>2105</v>
      </c>
      <c r="I115" s="21" t="s">
        <v>2105</v>
      </c>
      <c r="J115" s="16" t="s">
        <v>2105</v>
      </c>
      <c r="K115" s="21" t="s">
        <v>32</v>
      </c>
      <c r="L115" s="21" t="s">
        <v>2105</v>
      </c>
      <c r="M115" s="21" t="s">
        <v>2105</v>
      </c>
      <c r="N115">
        <v>39</v>
      </c>
      <c r="O115">
        <v>86</v>
      </c>
      <c r="P115" t="s">
        <v>5</v>
      </c>
      <c r="Q115" s="2">
        <v>0.5</v>
      </c>
      <c r="R115" t="s">
        <v>17</v>
      </c>
      <c r="S115" s="2">
        <v>0.140496233171862</v>
      </c>
      <c r="T115" t="s">
        <v>24</v>
      </c>
      <c r="U115" s="2">
        <v>6.7412457362114098E-2</v>
      </c>
      <c r="W115" s="2">
        <v>8.9744318800954903E-2</v>
      </c>
      <c r="X115" t="s">
        <v>17</v>
      </c>
      <c r="Y115" s="5" t="s">
        <v>2105</v>
      </c>
      <c r="Z115" s="5" t="s">
        <v>2105</v>
      </c>
      <c r="AA115" s="5" t="s">
        <v>2105</v>
      </c>
      <c r="AB115" s="5" t="s">
        <v>2105</v>
      </c>
      <c r="AC115" s="5" t="s">
        <v>2105</v>
      </c>
      <c r="AD115" s="5" t="s">
        <v>2105</v>
      </c>
      <c r="AE115" s="5" t="s">
        <v>2105</v>
      </c>
    </row>
    <row r="116" spans="1:31" x14ac:dyDescent="0.2">
      <c r="A116" s="1">
        <v>70680</v>
      </c>
      <c r="B116">
        <v>278.09201000000002</v>
      </c>
      <c r="C116">
        <v>324.09628300000003</v>
      </c>
      <c r="D116" s="18" t="s">
        <v>1828</v>
      </c>
      <c r="E116" s="13" t="s">
        <v>1829</v>
      </c>
      <c r="F116" s="13" t="s">
        <v>1829</v>
      </c>
      <c r="G116" s="16" t="s">
        <v>1828</v>
      </c>
      <c r="H116" s="18" t="s">
        <v>2105</v>
      </c>
      <c r="I116" s="21" t="s">
        <v>2105</v>
      </c>
      <c r="J116" s="16" t="s">
        <v>2105</v>
      </c>
      <c r="K116" s="21" t="s">
        <v>32</v>
      </c>
      <c r="L116" s="21" t="s">
        <v>2105</v>
      </c>
      <c r="M116" s="21" t="s">
        <v>18</v>
      </c>
      <c r="N116">
        <v>70</v>
      </c>
      <c r="O116">
        <v>86</v>
      </c>
      <c r="P116" t="s">
        <v>5</v>
      </c>
      <c r="Q116" s="2">
        <v>0.5</v>
      </c>
      <c r="R116" t="s">
        <v>17</v>
      </c>
      <c r="S116" s="2">
        <v>0.140496233171862</v>
      </c>
      <c r="T116" t="s">
        <v>24</v>
      </c>
      <c r="U116" s="2">
        <v>6.7412457362114098E-2</v>
      </c>
      <c r="W116" s="2">
        <v>8.9744318800954903E-2</v>
      </c>
      <c r="X116" t="s">
        <v>17</v>
      </c>
      <c r="Y116" s="5" t="s">
        <v>2031</v>
      </c>
      <c r="Z116" s="5" t="s">
        <v>1845</v>
      </c>
      <c r="AA116" s="5" t="s">
        <v>1933</v>
      </c>
      <c r="AB116" s="5" t="s">
        <v>1860</v>
      </c>
      <c r="AC116" s="5" t="s">
        <v>32</v>
      </c>
      <c r="AD116" s="5" t="s">
        <v>26</v>
      </c>
      <c r="AE116" s="5" t="s">
        <v>18</v>
      </c>
    </row>
    <row r="117" spans="1:31" x14ac:dyDescent="0.2">
      <c r="A117" s="1">
        <v>70770</v>
      </c>
      <c r="B117">
        <v>278.14001000000002</v>
      </c>
      <c r="C117">
        <v>848.47937000000002</v>
      </c>
      <c r="D117" s="18" t="s">
        <v>1828</v>
      </c>
      <c r="E117" s="13" t="s">
        <v>1829</v>
      </c>
      <c r="F117" s="13" t="s">
        <v>1829</v>
      </c>
      <c r="G117" s="16" t="s">
        <v>1828</v>
      </c>
      <c r="H117" s="18" t="s">
        <v>2105</v>
      </c>
      <c r="I117" s="21" t="s">
        <v>2105</v>
      </c>
      <c r="J117" s="16" t="s">
        <v>2105</v>
      </c>
      <c r="K117" s="21" t="s">
        <v>32</v>
      </c>
      <c r="L117" s="21" t="s">
        <v>2105</v>
      </c>
      <c r="M117" s="21" t="s">
        <v>18</v>
      </c>
      <c r="N117">
        <v>34</v>
      </c>
      <c r="O117">
        <v>86</v>
      </c>
      <c r="P117" t="s">
        <v>5</v>
      </c>
      <c r="Q117" s="2">
        <v>0.5</v>
      </c>
      <c r="R117" t="s">
        <v>17</v>
      </c>
      <c r="S117" s="2">
        <v>0.140496233171862</v>
      </c>
      <c r="T117" t="s">
        <v>24</v>
      </c>
      <c r="U117" s="2">
        <v>6.7412457362114098E-2</v>
      </c>
      <c r="W117" s="2">
        <v>8.9744318800954903E-2</v>
      </c>
      <c r="X117" t="s">
        <v>17</v>
      </c>
      <c r="Y117" s="5" t="s">
        <v>1966</v>
      </c>
      <c r="Z117" s="5" t="s">
        <v>1845</v>
      </c>
      <c r="AA117" s="5" t="s">
        <v>40</v>
      </c>
      <c r="AB117" s="5" t="s">
        <v>1850</v>
      </c>
      <c r="AC117" s="5" t="s">
        <v>32</v>
      </c>
      <c r="AD117" s="5" t="s">
        <v>26</v>
      </c>
      <c r="AE117" s="5" t="s">
        <v>18</v>
      </c>
    </row>
    <row r="118" spans="1:31" x14ac:dyDescent="0.2">
      <c r="A118" s="1">
        <v>74161</v>
      </c>
      <c r="B118">
        <v>282.19900999999999</v>
      </c>
      <c r="C118">
        <v>694.64318800000001</v>
      </c>
      <c r="D118" s="18" t="s">
        <v>1828</v>
      </c>
      <c r="E118" s="13" t="s">
        <v>1829</v>
      </c>
      <c r="F118" s="13" t="s">
        <v>1829</v>
      </c>
      <c r="G118" s="16" t="s">
        <v>1828</v>
      </c>
      <c r="H118" s="18" t="s">
        <v>2105</v>
      </c>
      <c r="I118" s="21" t="s">
        <v>2105</v>
      </c>
      <c r="J118" s="16" t="s">
        <v>2105</v>
      </c>
      <c r="K118" s="21" t="s">
        <v>32</v>
      </c>
      <c r="L118" s="21" t="s">
        <v>2105</v>
      </c>
      <c r="M118" s="21" t="s">
        <v>18</v>
      </c>
      <c r="N118">
        <v>75</v>
      </c>
      <c r="O118">
        <v>86</v>
      </c>
      <c r="P118" t="s">
        <v>5</v>
      </c>
      <c r="Q118" s="2">
        <v>0.5</v>
      </c>
      <c r="R118" t="s">
        <v>17</v>
      </c>
      <c r="S118" s="2">
        <v>0.140496233171862</v>
      </c>
      <c r="T118" t="s">
        <v>24</v>
      </c>
      <c r="U118" s="2">
        <v>6.7412457362114098E-2</v>
      </c>
      <c r="W118" s="2">
        <v>8.9744318800954903E-2</v>
      </c>
      <c r="X118" t="s">
        <v>17</v>
      </c>
      <c r="Y118" s="5" t="s">
        <v>2001</v>
      </c>
      <c r="Z118" s="5" t="s">
        <v>1845</v>
      </c>
      <c r="AA118" s="5" t="s">
        <v>2002</v>
      </c>
      <c r="AB118" s="5" t="s">
        <v>1860</v>
      </c>
      <c r="AC118" s="5" t="s">
        <v>32</v>
      </c>
      <c r="AD118" s="5" t="s">
        <v>26</v>
      </c>
      <c r="AE118" s="5" t="s">
        <v>18</v>
      </c>
    </row>
    <row r="119" spans="1:31" x14ac:dyDescent="0.2">
      <c r="A119" s="1">
        <v>80161</v>
      </c>
      <c r="B119">
        <v>292.16501</v>
      </c>
      <c r="C119">
        <v>606.85839799999997</v>
      </c>
      <c r="D119" s="18" t="s">
        <v>1828</v>
      </c>
      <c r="E119" s="13" t="s">
        <v>1829</v>
      </c>
      <c r="F119" s="13" t="s">
        <v>1829</v>
      </c>
      <c r="G119" s="16" t="s">
        <v>1828</v>
      </c>
      <c r="H119" s="18" t="s">
        <v>2105</v>
      </c>
      <c r="I119" s="21" t="s">
        <v>2105</v>
      </c>
      <c r="J119" s="16" t="s">
        <v>2105</v>
      </c>
      <c r="K119" s="21" t="s">
        <v>32</v>
      </c>
      <c r="L119" s="21" t="s">
        <v>2105</v>
      </c>
      <c r="M119" s="21" t="s">
        <v>18</v>
      </c>
      <c r="N119">
        <v>4</v>
      </c>
      <c r="O119">
        <v>86</v>
      </c>
      <c r="P119" t="s">
        <v>5</v>
      </c>
      <c r="Q119" s="2">
        <v>0.5</v>
      </c>
      <c r="R119" t="s">
        <v>17</v>
      </c>
      <c r="S119" s="2">
        <v>0.140496233171862</v>
      </c>
      <c r="T119" t="s">
        <v>24</v>
      </c>
      <c r="U119" s="2">
        <v>6.7412457362114098E-2</v>
      </c>
      <c r="W119" s="2">
        <v>8.9744318800954903E-2</v>
      </c>
      <c r="X119" t="s">
        <v>17</v>
      </c>
      <c r="Y119" s="5" t="s">
        <v>2059</v>
      </c>
      <c r="Z119" s="5" t="s">
        <v>1845</v>
      </c>
      <c r="AA119" s="5" t="s">
        <v>40</v>
      </c>
      <c r="AB119" s="5" t="s">
        <v>1850</v>
      </c>
      <c r="AC119" s="5" t="s">
        <v>32</v>
      </c>
      <c r="AD119" s="5" t="s">
        <v>26</v>
      </c>
      <c r="AE119" s="5" t="s">
        <v>18</v>
      </c>
    </row>
    <row r="120" spans="1:31" x14ac:dyDescent="0.2">
      <c r="A120" s="1">
        <v>80319</v>
      </c>
      <c r="B120">
        <v>293.17899</v>
      </c>
      <c r="C120">
        <v>568.20642099999998</v>
      </c>
      <c r="D120" s="18" t="s">
        <v>1828</v>
      </c>
      <c r="E120" s="13" t="s">
        <v>1829</v>
      </c>
      <c r="F120" s="13" t="s">
        <v>1829</v>
      </c>
      <c r="G120" s="16" t="s">
        <v>1828</v>
      </c>
      <c r="H120" s="18" t="s">
        <v>2105</v>
      </c>
      <c r="I120" s="21" t="s">
        <v>2105</v>
      </c>
      <c r="J120" s="16" t="s">
        <v>2105</v>
      </c>
      <c r="K120" s="21" t="s">
        <v>32</v>
      </c>
      <c r="L120" s="21" t="s">
        <v>2105</v>
      </c>
      <c r="M120" s="21" t="s">
        <v>18</v>
      </c>
      <c r="N120">
        <v>65</v>
      </c>
      <c r="O120">
        <v>86</v>
      </c>
      <c r="P120" t="s">
        <v>5</v>
      </c>
      <c r="Q120" s="2">
        <v>0.5</v>
      </c>
      <c r="R120" t="s">
        <v>17</v>
      </c>
      <c r="S120" s="2">
        <v>0.140496233171862</v>
      </c>
      <c r="T120" t="s">
        <v>24</v>
      </c>
      <c r="U120" s="2">
        <v>6.7412457362114098E-2</v>
      </c>
      <c r="W120" s="2">
        <v>8.9744318800954903E-2</v>
      </c>
      <c r="X120" t="s">
        <v>17</v>
      </c>
      <c r="Y120" s="5" t="s">
        <v>2060</v>
      </c>
      <c r="Z120" s="5" t="s">
        <v>1845</v>
      </c>
      <c r="AA120" s="5" t="s">
        <v>2061</v>
      </c>
      <c r="AB120" s="5" t="s">
        <v>1860</v>
      </c>
      <c r="AC120" s="5" t="s">
        <v>32</v>
      </c>
      <c r="AD120" s="5" t="s">
        <v>26</v>
      </c>
      <c r="AE120" s="5" t="s">
        <v>18</v>
      </c>
    </row>
    <row r="121" spans="1:31" x14ac:dyDescent="0.2">
      <c r="A121" s="1">
        <v>80475</v>
      </c>
      <c r="B121">
        <v>292.91901000000001</v>
      </c>
      <c r="C121">
        <v>390.31045499999999</v>
      </c>
      <c r="D121" s="18" t="s">
        <v>1828</v>
      </c>
      <c r="E121" s="13" t="s">
        <v>1829</v>
      </c>
      <c r="F121" s="13" t="s">
        <v>1829</v>
      </c>
      <c r="G121" s="16" t="s">
        <v>1829</v>
      </c>
      <c r="H121" s="18" t="s">
        <v>17</v>
      </c>
      <c r="I121" s="21" t="s">
        <v>2105</v>
      </c>
      <c r="J121" s="15" t="s">
        <v>17</v>
      </c>
      <c r="K121" s="21" t="s">
        <v>32</v>
      </c>
      <c r="L121" s="21" t="s">
        <v>2105</v>
      </c>
      <c r="M121" s="21" t="s">
        <v>17</v>
      </c>
      <c r="N121">
        <v>3</v>
      </c>
      <c r="O121">
        <v>86</v>
      </c>
      <c r="P121" t="s">
        <v>5</v>
      </c>
      <c r="Q121" s="2">
        <v>0.5</v>
      </c>
      <c r="R121" t="s">
        <v>17</v>
      </c>
      <c r="S121" s="2">
        <v>0.140496233171862</v>
      </c>
      <c r="T121" t="s">
        <v>24</v>
      </c>
      <c r="U121" s="2">
        <v>6.7412457362114098E-2</v>
      </c>
      <c r="W121" s="2">
        <v>8.9744318800954903E-2</v>
      </c>
      <c r="X121" t="s">
        <v>17</v>
      </c>
      <c r="Y121" s="5" t="s">
        <v>1988</v>
      </c>
      <c r="Z121" s="5" t="s">
        <v>1895</v>
      </c>
      <c r="AA121" s="5" t="s">
        <v>1989</v>
      </c>
      <c r="AB121" s="5"/>
      <c r="AC121" s="5"/>
      <c r="AD121" s="5" t="s">
        <v>1989</v>
      </c>
      <c r="AE121" s="5" t="s">
        <v>17</v>
      </c>
    </row>
    <row r="122" spans="1:31" x14ac:dyDescent="0.2">
      <c r="A122" s="1">
        <v>80608</v>
      </c>
      <c r="B122">
        <v>293.16599000000002</v>
      </c>
      <c r="C122">
        <v>482.91668700000002</v>
      </c>
      <c r="D122" s="18" t="s">
        <v>1828</v>
      </c>
      <c r="E122" s="13" t="s">
        <v>1829</v>
      </c>
      <c r="F122" s="13" t="s">
        <v>1829</v>
      </c>
      <c r="G122" s="16" t="s">
        <v>1828</v>
      </c>
      <c r="H122" s="18" t="s">
        <v>2105</v>
      </c>
      <c r="I122" s="21" t="s">
        <v>2105</v>
      </c>
      <c r="J122" s="16" t="s">
        <v>2105</v>
      </c>
      <c r="K122" s="21" t="s">
        <v>32</v>
      </c>
      <c r="L122" s="21" t="s">
        <v>2105</v>
      </c>
      <c r="M122" s="21" t="s">
        <v>18</v>
      </c>
      <c r="N122">
        <v>25</v>
      </c>
      <c r="O122">
        <v>86</v>
      </c>
      <c r="P122" t="s">
        <v>5</v>
      </c>
      <c r="Q122" s="2">
        <v>0.5</v>
      </c>
      <c r="R122" t="s">
        <v>17</v>
      </c>
      <c r="S122" s="2">
        <v>0.140496233171862</v>
      </c>
      <c r="T122" t="s">
        <v>24</v>
      </c>
      <c r="U122" s="2">
        <v>6.7412457362114098E-2</v>
      </c>
      <c r="W122" s="2">
        <v>8.9744318800954903E-2</v>
      </c>
      <c r="X122" t="s">
        <v>17</v>
      </c>
      <c r="Y122" s="5" t="s">
        <v>2022</v>
      </c>
      <c r="Z122" s="5" t="s">
        <v>1845</v>
      </c>
      <c r="AA122" s="5" t="s">
        <v>40</v>
      </c>
      <c r="AB122" s="5" t="s">
        <v>1850</v>
      </c>
      <c r="AC122" s="5" t="s">
        <v>32</v>
      </c>
      <c r="AD122" s="5" t="s">
        <v>26</v>
      </c>
      <c r="AE122" s="5" t="s">
        <v>18</v>
      </c>
    </row>
    <row r="123" spans="1:31" x14ac:dyDescent="0.2">
      <c r="A123" s="1">
        <v>82093</v>
      </c>
      <c r="B123">
        <v>299.30399</v>
      </c>
      <c r="C123">
        <v>493.17294299999998</v>
      </c>
      <c r="D123" s="18" t="s">
        <v>1828</v>
      </c>
      <c r="E123" s="13" t="s">
        <v>1829</v>
      </c>
      <c r="F123" s="13" t="s">
        <v>1829</v>
      </c>
      <c r="G123" s="16" t="s">
        <v>1828</v>
      </c>
      <c r="H123" s="18" t="s">
        <v>2105</v>
      </c>
      <c r="I123" s="21" t="s">
        <v>2105</v>
      </c>
      <c r="J123" s="16" t="s">
        <v>2105</v>
      </c>
      <c r="K123" s="21" t="s">
        <v>32</v>
      </c>
      <c r="L123" s="21" t="s">
        <v>2105</v>
      </c>
      <c r="M123" s="21" t="s">
        <v>1949</v>
      </c>
      <c r="N123">
        <v>69</v>
      </c>
      <c r="O123">
        <v>86</v>
      </c>
      <c r="P123" t="s">
        <v>5</v>
      </c>
      <c r="Q123" s="2">
        <v>0.5</v>
      </c>
      <c r="R123" t="s">
        <v>17</v>
      </c>
      <c r="S123" s="2">
        <v>0.140496233171862</v>
      </c>
      <c r="T123" t="s">
        <v>24</v>
      </c>
      <c r="U123" s="2">
        <v>6.7412457362114098E-2</v>
      </c>
      <c r="W123" s="2">
        <v>8.9744318800954903E-2</v>
      </c>
      <c r="X123" t="s">
        <v>17</v>
      </c>
      <c r="Y123" s="5" t="s">
        <v>2041</v>
      </c>
      <c r="Z123" s="5" t="s">
        <v>1880</v>
      </c>
      <c r="AA123" s="5" t="s">
        <v>2007</v>
      </c>
      <c r="AB123" s="5" t="s">
        <v>2008</v>
      </c>
      <c r="AC123" s="5" t="s">
        <v>2009</v>
      </c>
      <c r="AD123" s="5" t="s">
        <v>1948</v>
      </c>
      <c r="AE123" s="5" t="s">
        <v>1949</v>
      </c>
    </row>
    <row r="124" spans="1:31" x14ac:dyDescent="0.2">
      <c r="A124" s="1">
        <v>83227</v>
      </c>
      <c r="B124">
        <v>303.10901000000001</v>
      </c>
      <c r="C124">
        <v>380.73971599999999</v>
      </c>
      <c r="D124" s="18" t="s">
        <v>1828</v>
      </c>
      <c r="E124" s="13" t="s">
        <v>1829</v>
      </c>
      <c r="F124" s="13" t="s">
        <v>1829</v>
      </c>
      <c r="G124" s="16" t="s">
        <v>1828</v>
      </c>
      <c r="H124" s="18" t="s">
        <v>2105</v>
      </c>
      <c r="I124" s="21" t="s">
        <v>2105</v>
      </c>
      <c r="J124" s="16" t="s">
        <v>2105</v>
      </c>
      <c r="K124" s="21" t="s">
        <v>32</v>
      </c>
      <c r="L124" s="21" t="s">
        <v>2105</v>
      </c>
      <c r="M124" s="21" t="s">
        <v>18</v>
      </c>
      <c r="N124">
        <v>71</v>
      </c>
      <c r="O124">
        <v>86</v>
      </c>
      <c r="P124" t="s">
        <v>5</v>
      </c>
      <c r="Q124" s="2">
        <v>0.5</v>
      </c>
      <c r="R124" t="s">
        <v>17</v>
      </c>
      <c r="S124" s="2">
        <v>0.140496233171862</v>
      </c>
      <c r="T124" t="s">
        <v>24</v>
      </c>
      <c r="U124" s="2">
        <v>6.7412457362114098E-2</v>
      </c>
      <c r="W124" s="2">
        <v>8.9744318800954903E-2</v>
      </c>
      <c r="X124" t="s">
        <v>17</v>
      </c>
      <c r="Y124" s="5" t="s">
        <v>2053</v>
      </c>
      <c r="Z124" s="5" t="s">
        <v>1845</v>
      </c>
      <c r="AA124" s="5" t="s">
        <v>40</v>
      </c>
      <c r="AB124" s="5" t="s">
        <v>1850</v>
      </c>
      <c r="AC124" s="5" t="s">
        <v>32</v>
      </c>
      <c r="AD124" s="5" t="s">
        <v>26</v>
      </c>
      <c r="AE124" s="5" t="s">
        <v>18</v>
      </c>
    </row>
    <row r="125" spans="1:31" x14ac:dyDescent="0.2">
      <c r="A125" s="1">
        <v>84833</v>
      </c>
      <c r="B125">
        <v>304.64999</v>
      </c>
      <c r="C125">
        <v>336.06863399999997</v>
      </c>
      <c r="D125" s="18" t="s">
        <v>1828</v>
      </c>
      <c r="E125" s="13" t="s">
        <v>1829</v>
      </c>
      <c r="F125" s="13" t="s">
        <v>1828</v>
      </c>
      <c r="G125" s="16" t="s">
        <v>1828</v>
      </c>
      <c r="H125" s="18" t="s">
        <v>2105</v>
      </c>
      <c r="I125" s="21" t="s">
        <v>2105</v>
      </c>
      <c r="J125" s="16" t="s">
        <v>2105</v>
      </c>
      <c r="K125" s="21" t="s">
        <v>32</v>
      </c>
      <c r="L125" s="21" t="s">
        <v>2105</v>
      </c>
      <c r="M125" s="21" t="s">
        <v>2105</v>
      </c>
      <c r="N125">
        <v>3</v>
      </c>
      <c r="O125">
        <v>86</v>
      </c>
      <c r="P125" t="s">
        <v>5</v>
      </c>
      <c r="Q125" s="2">
        <v>0.5</v>
      </c>
      <c r="R125" t="s">
        <v>17</v>
      </c>
      <c r="S125" s="2">
        <v>0.140496233171862</v>
      </c>
      <c r="T125" t="s">
        <v>24</v>
      </c>
      <c r="U125" s="2">
        <v>6.7412457362114098E-2</v>
      </c>
      <c r="W125" s="2">
        <v>8.9744318800954903E-2</v>
      </c>
      <c r="X125" t="s">
        <v>17</v>
      </c>
      <c r="Y125" s="5" t="s">
        <v>2105</v>
      </c>
      <c r="Z125" s="5" t="s">
        <v>2105</v>
      </c>
      <c r="AA125" s="5" t="s">
        <v>2105</v>
      </c>
      <c r="AB125" s="5" t="s">
        <v>2105</v>
      </c>
      <c r="AC125" s="5" t="s">
        <v>2105</v>
      </c>
      <c r="AD125" s="5" t="s">
        <v>2105</v>
      </c>
      <c r="AE125" s="5" t="s">
        <v>2105</v>
      </c>
    </row>
    <row r="126" spans="1:31" x14ac:dyDescent="0.2">
      <c r="A126" s="1">
        <v>84864</v>
      </c>
      <c r="B126">
        <v>305.30099000000001</v>
      </c>
      <c r="C126">
        <v>586.42425500000002</v>
      </c>
      <c r="D126" s="18" t="s">
        <v>1828</v>
      </c>
      <c r="E126" s="13" t="s">
        <v>1829</v>
      </c>
      <c r="F126" s="13" t="s">
        <v>1829</v>
      </c>
      <c r="G126" s="16" t="s">
        <v>1828</v>
      </c>
      <c r="H126" s="18" t="s">
        <v>2105</v>
      </c>
      <c r="I126" s="21" t="s">
        <v>2105</v>
      </c>
      <c r="J126" s="16" t="s">
        <v>2105</v>
      </c>
      <c r="K126" s="21" t="s">
        <v>32</v>
      </c>
      <c r="L126" s="21" t="s">
        <v>2105</v>
      </c>
      <c r="M126" s="21" t="s">
        <v>18</v>
      </c>
      <c r="N126">
        <v>10</v>
      </c>
      <c r="O126">
        <v>86</v>
      </c>
      <c r="P126" t="s">
        <v>5</v>
      </c>
      <c r="Q126" s="2">
        <v>0.5</v>
      </c>
      <c r="R126" t="s">
        <v>17</v>
      </c>
      <c r="S126" s="2">
        <v>0.140496233171862</v>
      </c>
      <c r="T126" t="s">
        <v>24</v>
      </c>
      <c r="U126" s="2">
        <v>6.7412457362114098E-2</v>
      </c>
      <c r="W126" s="2">
        <v>8.9744318800954903E-2</v>
      </c>
      <c r="X126" t="s">
        <v>17</v>
      </c>
      <c r="Y126" s="5" t="s">
        <v>2030</v>
      </c>
      <c r="Z126" s="5" t="s">
        <v>1845</v>
      </c>
      <c r="AA126" s="5" t="s">
        <v>40</v>
      </c>
      <c r="AB126" s="5" t="s">
        <v>1850</v>
      </c>
      <c r="AC126" s="5" t="s">
        <v>32</v>
      </c>
      <c r="AD126" s="5" t="s">
        <v>26</v>
      </c>
      <c r="AE126" s="5" t="s">
        <v>18</v>
      </c>
    </row>
    <row r="127" spans="1:31" x14ac:dyDescent="0.2">
      <c r="A127" s="1">
        <v>85099</v>
      </c>
      <c r="B127">
        <v>306.185</v>
      </c>
      <c r="C127">
        <v>551.39227300000005</v>
      </c>
      <c r="D127" s="18" t="s">
        <v>1828</v>
      </c>
      <c r="E127" s="13" t="s">
        <v>1829</v>
      </c>
      <c r="F127" s="13" t="s">
        <v>1829</v>
      </c>
      <c r="G127" s="16" t="s">
        <v>1828</v>
      </c>
      <c r="H127" s="18" t="s">
        <v>2105</v>
      </c>
      <c r="I127" s="21" t="s">
        <v>2105</v>
      </c>
      <c r="J127" s="16" t="s">
        <v>2105</v>
      </c>
      <c r="K127" s="21" t="s">
        <v>32</v>
      </c>
      <c r="L127" s="21" t="s">
        <v>2105</v>
      </c>
      <c r="M127" s="21" t="s">
        <v>18</v>
      </c>
      <c r="N127">
        <v>68</v>
      </c>
      <c r="O127">
        <v>86</v>
      </c>
      <c r="P127" t="s">
        <v>5</v>
      </c>
      <c r="Q127" s="2">
        <v>0.5</v>
      </c>
      <c r="R127" t="s">
        <v>17</v>
      </c>
      <c r="S127" s="2">
        <v>0.140496233171862</v>
      </c>
      <c r="T127" t="s">
        <v>24</v>
      </c>
      <c r="U127" s="2">
        <v>6.7412457362114098E-2</v>
      </c>
      <c r="W127" s="2">
        <v>8.9744318800954903E-2</v>
      </c>
      <c r="X127" t="s">
        <v>17</v>
      </c>
      <c r="Y127" s="5" t="s">
        <v>2049</v>
      </c>
      <c r="Z127" s="5" t="s">
        <v>1845</v>
      </c>
      <c r="AA127" s="5" t="s">
        <v>40</v>
      </c>
      <c r="AB127" s="5" t="s">
        <v>1850</v>
      </c>
      <c r="AC127" s="5" t="s">
        <v>32</v>
      </c>
      <c r="AD127" s="5" t="s">
        <v>26</v>
      </c>
      <c r="AE127" s="5" t="s">
        <v>18</v>
      </c>
    </row>
    <row r="128" spans="1:31" x14ac:dyDescent="0.2">
      <c r="A128" s="1">
        <v>85100</v>
      </c>
      <c r="B128">
        <v>307.87799000000001</v>
      </c>
      <c r="C128">
        <v>309.49603300000001</v>
      </c>
      <c r="D128" s="18" t="s">
        <v>1828</v>
      </c>
      <c r="E128" s="13" t="s">
        <v>1829</v>
      </c>
      <c r="F128" s="13" t="s">
        <v>1829</v>
      </c>
      <c r="G128" s="16" t="s">
        <v>1829</v>
      </c>
      <c r="H128" s="18" t="s">
        <v>17</v>
      </c>
      <c r="I128" s="21" t="s">
        <v>2105</v>
      </c>
      <c r="J128" s="15" t="s">
        <v>17</v>
      </c>
      <c r="K128" s="21" t="s">
        <v>32</v>
      </c>
      <c r="L128" s="21" t="s">
        <v>2105</v>
      </c>
      <c r="M128" s="21" t="s">
        <v>17</v>
      </c>
      <c r="N128">
        <v>72</v>
      </c>
      <c r="O128">
        <v>86</v>
      </c>
      <c r="P128" t="s">
        <v>5</v>
      </c>
      <c r="Q128" s="2">
        <v>0.5</v>
      </c>
      <c r="R128" t="s">
        <v>17</v>
      </c>
      <c r="S128" s="2">
        <v>0.140496233171862</v>
      </c>
      <c r="T128" t="s">
        <v>24</v>
      </c>
      <c r="U128" s="2">
        <v>6.7412457362114098E-2</v>
      </c>
      <c r="W128" s="2">
        <v>8.9744318800954903E-2</v>
      </c>
      <c r="X128" t="s">
        <v>17</v>
      </c>
      <c r="Y128" s="5" t="s">
        <v>2056</v>
      </c>
      <c r="Z128" s="5" t="s">
        <v>1895</v>
      </c>
      <c r="AA128" s="5" t="s">
        <v>2057</v>
      </c>
      <c r="AB128" s="5"/>
      <c r="AC128" s="5" t="s">
        <v>2057</v>
      </c>
      <c r="AD128" s="5" t="s">
        <v>1989</v>
      </c>
      <c r="AE128" s="5" t="s">
        <v>17</v>
      </c>
    </row>
    <row r="129" spans="1:31" x14ac:dyDescent="0.2">
      <c r="A129" s="1">
        <v>85101</v>
      </c>
      <c r="B129">
        <v>308.08701000000002</v>
      </c>
      <c r="C129">
        <v>326.124908</v>
      </c>
      <c r="D129" s="18" t="s">
        <v>1828</v>
      </c>
      <c r="E129" s="13" t="s">
        <v>1829</v>
      </c>
      <c r="F129" s="13" t="s">
        <v>1829</v>
      </c>
      <c r="G129" s="16" t="s">
        <v>1828</v>
      </c>
      <c r="H129" s="18" t="s">
        <v>2105</v>
      </c>
      <c r="I129" s="21" t="s">
        <v>2105</v>
      </c>
      <c r="J129" s="16" t="s">
        <v>2105</v>
      </c>
      <c r="K129" s="21" t="s">
        <v>32</v>
      </c>
      <c r="L129" s="21" t="s">
        <v>2105</v>
      </c>
      <c r="M129" s="21" t="s">
        <v>18</v>
      </c>
      <c r="N129">
        <v>71</v>
      </c>
      <c r="O129">
        <v>86</v>
      </c>
      <c r="P129" t="s">
        <v>5</v>
      </c>
      <c r="Q129" s="2">
        <v>0.5</v>
      </c>
      <c r="R129" t="s">
        <v>17</v>
      </c>
      <c r="S129" s="2">
        <v>0.140496233171862</v>
      </c>
      <c r="T129" t="s">
        <v>24</v>
      </c>
      <c r="U129" s="2">
        <v>6.7412457362114098E-2</v>
      </c>
      <c r="W129" s="2">
        <v>8.9744318800954903E-2</v>
      </c>
      <c r="X129" t="s">
        <v>17</v>
      </c>
      <c r="Y129" s="5" t="s">
        <v>1923</v>
      </c>
      <c r="Z129" s="5" t="s">
        <v>1880</v>
      </c>
      <c r="AA129" s="5" t="s">
        <v>40</v>
      </c>
      <c r="AB129" s="5" t="s">
        <v>1850</v>
      </c>
      <c r="AC129" s="5" t="s">
        <v>32</v>
      </c>
      <c r="AD129" s="5" t="s">
        <v>26</v>
      </c>
      <c r="AE129" s="5" t="s">
        <v>18</v>
      </c>
    </row>
    <row r="130" spans="1:31" x14ac:dyDescent="0.2">
      <c r="A130" s="1">
        <v>85110</v>
      </c>
      <c r="B130">
        <v>306.45098999999999</v>
      </c>
      <c r="C130">
        <v>308.15759300000002</v>
      </c>
      <c r="D130" s="18" t="s">
        <v>1828</v>
      </c>
      <c r="E130" s="13" t="s">
        <v>1829</v>
      </c>
      <c r="F130" s="13" t="s">
        <v>1828</v>
      </c>
      <c r="G130" s="16" t="s">
        <v>1828</v>
      </c>
      <c r="H130" s="18" t="s">
        <v>2105</v>
      </c>
      <c r="I130" s="21" t="s">
        <v>2105</v>
      </c>
      <c r="J130" s="16" t="s">
        <v>2105</v>
      </c>
      <c r="K130" s="21" t="s">
        <v>32</v>
      </c>
      <c r="L130" s="21" t="s">
        <v>2105</v>
      </c>
      <c r="M130" s="21" t="s">
        <v>2105</v>
      </c>
      <c r="N130">
        <v>35</v>
      </c>
      <c r="O130">
        <v>86</v>
      </c>
      <c r="P130" t="s">
        <v>5</v>
      </c>
      <c r="Q130" s="2">
        <v>0.5</v>
      </c>
      <c r="R130" t="s">
        <v>17</v>
      </c>
      <c r="S130" s="2">
        <v>0.140496233171862</v>
      </c>
      <c r="T130" t="s">
        <v>24</v>
      </c>
      <c r="U130" s="2">
        <v>6.7412457362114098E-2</v>
      </c>
      <c r="W130" s="2">
        <v>8.9744318800954903E-2</v>
      </c>
      <c r="X130" t="s">
        <v>17</v>
      </c>
      <c r="Y130" s="5" t="s">
        <v>2105</v>
      </c>
      <c r="Z130" s="5" t="s">
        <v>2105</v>
      </c>
      <c r="AA130" s="5" t="s">
        <v>2105</v>
      </c>
      <c r="AB130" s="5" t="s">
        <v>2105</v>
      </c>
      <c r="AC130" s="5" t="s">
        <v>2105</v>
      </c>
      <c r="AD130" s="5" t="s">
        <v>2105</v>
      </c>
      <c r="AE130" s="5" t="s">
        <v>2105</v>
      </c>
    </row>
    <row r="131" spans="1:31" x14ac:dyDescent="0.2">
      <c r="A131" s="1">
        <v>85123</v>
      </c>
      <c r="B131">
        <v>307.21899000000002</v>
      </c>
      <c r="C131">
        <v>479.58993500000003</v>
      </c>
      <c r="D131" s="18" t="s">
        <v>1828</v>
      </c>
      <c r="E131" s="13" t="s">
        <v>1829</v>
      </c>
      <c r="F131" s="13" t="s">
        <v>1829</v>
      </c>
      <c r="G131" s="16" t="s">
        <v>1828</v>
      </c>
      <c r="H131" s="18" t="s">
        <v>2105</v>
      </c>
      <c r="I131" s="21" t="s">
        <v>2105</v>
      </c>
      <c r="J131" s="16" t="s">
        <v>2105</v>
      </c>
      <c r="K131" s="21" t="s">
        <v>32</v>
      </c>
      <c r="L131" s="21" t="s">
        <v>2105</v>
      </c>
      <c r="M131" s="21" t="s">
        <v>18</v>
      </c>
      <c r="N131">
        <v>29</v>
      </c>
      <c r="O131">
        <v>86</v>
      </c>
      <c r="P131" t="s">
        <v>5</v>
      </c>
      <c r="Q131" s="2">
        <v>0.5</v>
      </c>
      <c r="R131" t="s">
        <v>17</v>
      </c>
      <c r="S131" s="2">
        <v>0.140496233171862</v>
      </c>
      <c r="T131" t="s">
        <v>24</v>
      </c>
      <c r="U131" s="2">
        <v>6.7412457362114098E-2</v>
      </c>
      <c r="W131" s="2">
        <v>8.9744318800954903E-2</v>
      </c>
      <c r="X131" t="s">
        <v>17</v>
      </c>
      <c r="Y131" s="5" t="s">
        <v>1945</v>
      </c>
      <c r="Z131" s="5" t="s">
        <v>1845</v>
      </c>
      <c r="AA131" s="5" t="s">
        <v>40</v>
      </c>
      <c r="AB131" s="5" t="s">
        <v>1850</v>
      </c>
      <c r="AC131" s="5" t="s">
        <v>32</v>
      </c>
      <c r="AD131" s="5" t="s">
        <v>26</v>
      </c>
      <c r="AE131" s="5" t="s">
        <v>18</v>
      </c>
    </row>
    <row r="132" spans="1:31" x14ac:dyDescent="0.2">
      <c r="A132" s="1">
        <v>85379</v>
      </c>
      <c r="B132">
        <v>306.67899</v>
      </c>
      <c r="C132">
        <v>556.77172900000005</v>
      </c>
      <c r="D132" s="18" t="s">
        <v>1828</v>
      </c>
      <c r="E132" s="13" t="s">
        <v>1829</v>
      </c>
      <c r="F132" s="13" t="s">
        <v>1828</v>
      </c>
      <c r="G132" s="16" t="s">
        <v>1828</v>
      </c>
      <c r="H132" s="18" t="s">
        <v>2105</v>
      </c>
      <c r="I132" s="21" t="s">
        <v>2105</v>
      </c>
      <c r="J132" s="16" t="s">
        <v>2105</v>
      </c>
      <c r="K132" s="21" t="s">
        <v>32</v>
      </c>
      <c r="L132" s="21" t="s">
        <v>2105</v>
      </c>
      <c r="M132" s="21" t="s">
        <v>2105</v>
      </c>
      <c r="N132">
        <v>2</v>
      </c>
      <c r="O132">
        <v>86</v>
      </c>
      <c r="P132" t="s">
        <v>5</v>
      </c>
      <c r="Q132" s="2">
        <v>0.5</v>
      </c>
      <c r="R132" t="s">
        <v>17</v>
      </c>
      <c r="S132" s="2">
        <v>0.140496233171862</v>
      </c>
      <c r="T132" t="s">
        <v>24</v>
      </c>
      <c r="U132" s="2">
        <v>6.7412457362114098E-2</v>
      </c>
      <c r="W132" s="2">
        <v>8.9744318800954903E-2</v>
      </c>
      <c r="X132" t="s">
        <v>17</v>
      </c>
      <c r="Y132" s="5" t="s">
        <v>2105</v>
      </c>
      <c r="Z132" s="5" t="s">
        <v>2105</v>
      </c>
      <c r="AA132" s="5" t="s">
        <v>2105</v>
      </c>
      <c r="AB132" s="5" t="s">
        <v>2105</v>
      </c>
      <c r="AC132" s="5" t="s">
        <v>2105</v>
      </c>
      <c r="AD132" s="5" t="s">
        <v>2105</v>
      </c>
      <c r="AE132" s="5" t="s">
        <v>2105</v>
      </c>
    </row>
    <row r="133" spans="1:31" x14ac:dyDescent="0.2">
      <c r="A133" s="1">
        <v>85626</v>
      </c>
      <c r="B133">
        <v>307.67599000000001</v>
      </c>
      <c r="C133">
        <v>602.90533400000004</v>
      </c>
      <c r="D133" s="18" t="s">
        <v>1828</v>
      </c>
      <c r="E133" s="13" t="s">
        <v>1829</v>
      </c>
      <c r="F133" s="13" t="s">
        <v>1828</v>
      </c>
      <c r="G133" s="16" t="s">
        <v>1828</v>
      </c>
      <c r="H133" s="18" t="s">
        <v>2105</v>
      </c>
      <c r="I133" s="21" t="s">
        <v>2105</v>
      </c>
      <c r="J133" s="16" t="s">
        <v>2105</v>
      </c>
      <c r="K133" s="21" t="s">
        <v>32</v>
      </c>
      <c r="L133" s="21" t="s">
        <v>2105</v>
      </c>
      <c r="M133" s="21" t="s">
        <v>2105</v>
      </c>
      <c r="N133">
        <v>2</v>
      </c>
      <c r="O133">
        <v>86</v>
      </c>
      <c r="P133" t="s">
        <v>5</v>
      </c>
      <c r="Q133" s="2">
        <v>0.5</v>
      </c>
      <c r="R133" t="s">
        <v>17</v>
      </c>
      <c r="S133" s="2">
        <v>0.140496233171862</v>
      </c>
      <c r="T133" t="s">
        <v>24</v>
      </c>
      <c r="U133" s="2">
        <v>6.7412457362114098E-2</v>
      </c>
      <c r="W133" s="2">
        <v>8.9744318800954903E-2</v>
      </c>
      <c r="X133" t="s">
        <v>17</v>
      </c>
      <c r="Y133" s="5" t="s">
        <v>2105</v>
      </c>
      <c r="Z133" s="5" t="s">
        <v>2105</v>
      </c>
      <c r="AA133" s="5" t="s">
        <v>2105</v>
      </c>
      <c r="AB133" s="5" t="s">
        <v>2105</v>
      </c>
      <c r="AC133" s="5" t="s">
        <v>2105</v>
      </c>
      <c r="AD133" s="5" t="s">
        <v>2105</v>
      </c>
      <c r="AE133" s="5" t="s">
        <v>2105</v>
      </c>
    </row>
    <row r="134" spans="1:31" x14ac:dyDescent="0.2">
      <c r="A134" s="1">
        <v>85704</v>
      </c>
      <c r="B134">
        <v>310.798</v>
      </c>
      <c r="C134">
        <v>542.67749000000003</v>
      </c>
      <c r="D134" s="18" t="s">
        <v>1828</v>
      </c>
      <c r="E134" s="13" t="s">
        <v>1829</v>
      </c>
      <c r="F134" s="13" t="s">
        <v>1828</v>
      </c>
      <c r="G134" s="16" t="s">
        <v>1828</v>
      </c>
      <c r="H134" s="18" t="s">
        <v>2105</v>
      </c>
      <c r="I134" s="21" t="s">
        <v>2105</v>
      </c>
      <c r="J134" s="16" t="s">
        <v>2105</v>
      </c>
      <c r="K134" s="21" t="s">
        <v>32</v>
      </c>
      <c r="L134" s="21" t="s">
        <v>2105</v>
      </c>
      <c r="M134" s="21" t="s">
        <v>2105</v>
      </c>
      <c r="N134">
        <v>70</v>
      </c>
      <c r="O134">
        <v>86</v>
      </c>
      <c r="P134" t="s">
        <v>5</v>
      </c>
      <c r="Q134" s="2">
        <v>0.5</v>
      </c>
      <c r="R134" t="s">
        <v>17</v>
      </c>
      <c r="S134" s="2">
        <v>0.140496233171862</v>
      </c>
      <c r="T134" t="s">
        <v>24</v>
      </c>
      <c r="U134" s="2">
        <v>6.7412457362114098E-2</v>
      </c>
      <c r="W134" s="2">
        <v>8.9744318800954903E-2</v>
      </c>
      <c r="X134" t="s">
        <v>17</v>
      </c>
      <c r="Y134" s="5" t="s">
        <v>2105</v>
      </c>
      <c r="Z134" s="5" t="s">
        <v>2105</v>
      </c>
      <c r="AA134" s="5" t="s">
        <v>2105</v>
      </c>
      <c r="AB134" s="5" t="s">
        <v>2105</v>
      </c>
      <c r="AC134" s="5" t="s">
        <v>2105</v>
      </c>
      <c r="AD134" s="5" t="s">
        <v>2105</v>
      </c>
      <c r="AE134" s="5" t="s">
        <v>2105</v>
      </c>
    </row>
    <row r="135" spans="1:31" x14ac:dyDescent="0.2">
      <c r="A135" s="1">
        <v>86130</v>
      </c>
      <c r="B135">
        <v>310.17700000000002</v>
      </c>
      <c r="C135">
        <v>601.52398700000003</v>
      </c>
      <c r="D135" s="18" t="s">
        <v>1828</v>
      </c>
      <c r="E135" s="13" t="s">
        <v>1829</v>
      </c>
      <c r="F135" s="13" t="s">
        <v>1829</v>
      </c>
      <c r="G135" s="16" t="s">
        <v>1828</v>
      </c>
      <c r="H135" s="18" t="s">
        <v>2105</v>
      </c>
      <c r="I135" s="21" t="s">
        <v>2105</v>
      </c>
      <c r="J135" s="15" t="s">
        <v>2105</v>
      </c>
      <c r="K135" s="21" t="s">
        <v>32</v>
      </c>
      <c r="L135" s="21" t="s">
        <v>2105</v>
      </c>
      <c r="M135" s="21" t="s">
        <v>18</v>
      </c>
      <c r="N135">
        <v>37</v>
      </c>
      <c r="O135">
        <v>86</v>
      </c>
      <c r="P135" t="s">
        <v>5</v>
      </c>
      <c r="Q135" s="2">
        <v>0.5</v>
      </c>
      <c r="R135" t="s">
        <v>17</v>
      </c>
      <c r="S135" s="2">
        <v>0.140496233171862</v>
      </c>
      <c r="T135" t="s">
        <v>24</v>
      </c>
      <c r="U135" s="2">
        <v>6.7412457362114098E-2</v>
      </c>
      <c r="W135" s="2">
        <v>8.9744318800954903E-2</v>
      </c>
      <c r="X135" t="s">
        <v>17</v>
      </c>
      <c r="Y135" s="5" t="s">
        <v>2017</v>
      </c>
      <c r="Z135" s="5" t="s">
        <v>1845</v>
      </c>
      <c r="AA135" s="5" t="s">
        <v>40</v>
      </c>
      <c r="AB135" s="5" t="s">
        <v>1850</v>
      </c>
      <c r="AC135" s="5" t="s">
        <v>32</v>
      </c>
      <c r="AD135" s="5" t="s">
        <v>26</v>
      </c>
      <c r="AE135" s="5" t="s">
        <v>18</v>
      </c>
    </row>
    <row r="136" spans="1:31" x14ac:dyDescent="0.2">
      <c r="A136" s="1">
        <v>87566</v>
      </c>
      <c r="B136">
        <v>317.82501000000002</v>
      </c>
      <c r="C136">
        <v>339.43017600000002</v>
      </c>
      <c r="D136" s="18" t="s">
        <v>1828</v>
      </c>
      <c r="E136" s="13" t="s">
        <v>1829</v>
      </c>
      <c r="F136" s="13" t="s">
        <v>1828</v>
      </c>
      <c r="G136" s="16" t="s">
        <v>1828</v>
      </c>
      <c r="H136" s="18" t="s">
        <v>2105</v>
      </c>
      <c r="I136" s="21" t="s">
        <v>2105</v>
      </c>
      <c r="J136" s="15" t="s">
        <v>2105</v>
      </c>
      <c r="K136" s="21" t="s">
        <v>32</v>
      </c>
      <c r="L136" s="21" t="s">
        <v>2105</v>
      </c>
      <c r="M136" s="21" t="s">
        <v>2105</v>
      </c>
      <c r="N136">
        <v>65</v>
      </c>
      <c r="O136">
        <v>86</v>
      </c>
      <c r="P136" t="s">
        <v>5</v>
      </c>
      <c r="Q136" s="2">
        <v>0.5</v>
      </c>
      <c r="R136" t="s">
        <v>17</v>
      </c>
      <c r="S136" s="2">
        <v>0.140496233171862</v>
      </c>
      <c r="T136" t="s">
        <v>24</v>
      </c>
      <c r="U136" s="2">
        <v>6.7412457362114098E-2</v>
      </c>
      <c r="W136" s="2">
        <v>8.9744318800954903E-2</v>
      </c>
      <c r="X136" t="s">
        <v>17</v>
      </c>
      <c r="Y136" s="5" t="s">
        <v>2105</v>
      </c>
      <c r="Z136" s="5" t="s">
        <v>2105</v>
      </c>
      <c r="AA136" s="5" t="s">
        <v>2105</v>
      </c>
      <c r="AB136" s="5" t="s">
        <v>2105</v>
      </c>
      <c r="AC136" s="5" t="s">
        <v>2105</v>
      </c>
      <c r="AD136" s="5" t="s">
        <v>2105</v>
      </c>
      <c r="AE136" s="5" t="s">
        <v>2105</v>
      </c>
    </row>
    <row r="137" spans="1:31" x14ac:dyDescent="0.2">
      <c r="A137" s="1">
        <v>87846</v>
      </c>
      <c r="B137">
        <v>320.108</v>
      </c>
      <c r="C137">
        <v>575.60290499999996</v>
      </c>
      <c r="D137" s="18" t="s">
        <v>1828</v>
      </c>
      <c r="E137" s="13" t="s">
        <v>1829</v>
      </c>
      <c r="F137" s="13" t="s">
        <v>1829</v>
      </c>
      <c r="G137" s="16" t="s">
        <v>1828</v>
      </c>
      <c r="H137" s="18" t="s">
        <v>2105</v>
      </c>
      <c r="I137" s="21" t="s">
        <v>2105</v>
      </c>
      <c r="J137" s="15" t="s">
        <v>2105</v>
      </c>
      <c r="K137" s="21" t="s">
        <v>32</v>
      </c>
      <c r="L137" s="21" t="s">
        <v>2105</v>
      </c>
      <c r="M137" s="21" t="s">
        <v>18</v>
      </c>
      <c r="N137">
        <v>65</v>
      </c>
      <c r="O137">
        <v>86</v>
      </c>
      <c r="P137" t="s">
        <v>5</v>
      </c>
      <c r="Q137" s="2">
        <v>0.5</v>
      </c>
      <c r="R137" t="s">
        <v>17</v>
      </c>
      <c r="S137" s="2">
        <v>0.140496233171862</v>
      </c>
      <c r="T137" t="s">
        <v>24</v>
      </c>
      <c r="U137" s="2">
        <v>6.7412457362114098E-2</v>
      </c>
      <c r="W137" s="2">
        <v>8.9744318800954903E-2</v>
      </c>
      <c r="X137" t="s">
        <v>17</v>
      </c>
      <c r="Y137" s="5" t="s">
        <v>2093</v>
      </c>
      <c r="Z137" s="5" t="s">
        <v>1845</v>
      </c>
      <c r="AA137" s="5" t="s">
        <v>1850</v>
      </c>
      <c r="AB137" s="5" t="s">
        <v>1850</v>
      </c>
      <c r="AC137" s="5" t="s">
        <v>32</v>
      </c>
      <c r="AD137" s="5" t="s">
        <v>26</v>
      </c>
      <c r="AE137" s="5" t="s">
        <v>18</v>
      </c>
    </row>
    <row r="138" spans="1:31" x14ac:dyDescent="0.2">
      <c r="A138" s="1">
        <v>88393</v>
      </c>
      <c r="B138">
        <v>323.38</v>
      </c>
      <c r="C138">
        <v>307.62377900000001</v>
      </c>
      <c r="D138" s="18" t="s">
        <v>1828</v>
      </c>
      <c r="E138" s="13" t="s">
        <v>1829</v>
      </c>
      <c r="F138" s="13" t="s">
        <v>1828</v>
      </c>
      <c r="G138" s="16" t="s">
        <v>1828</v>
      </c>
      <c r="H138" s="18" t="s">
        <v>2105</v>
      </c>
      <c r="I138" s="21" t="s">
        <v>2105</v>
      </c>
      <c r="J138" s="15" t="s">
        <v>2105</v>
      </c>
      <c r="K138" s="21" t="s">
        <v>32</v>
      </c>
      <c r="L138" s="21" t="s">
        <v>2105</v>
      </c>
      <c r="M138" s="21" t="s">
        <v>2105</v>
      </c>
      <c r="N138">
        <v>73</v>
      </c>
      <c r="O138">
        <v>86</v>
      </c>
      <c r="P138" t="s">
        <v>5</v>
      </c>
      <c r="Q138" s="2">
        <v>0.5</v>
      </c>
      <c r="R138" t="s">
        <v>17</v>
      </c>
      <c r="S138" s="2">
        <v>0.140496233171862</v>
      </c>
      <c r="T138" t="s">
        <v>24</v>
      </c>
      <c r="U138" s="2">
        <v>6.7412457362114098E-2</v>
      </c>
      <c r="W138" s="2">
        <v>8.9744318800954903E-2</v>
      </c>
      <c r="X138" t="s">
        <v>17</v>
      </c>
      <c r="Y138" s="5" t="s">
        <v>2105</v>
      </c>
      <c r="Z138" s="5" t="s">
        <v>2105</v>
      </c>
      <c r="AA138" s="5" t="s">
        <v>2105</v>
      </c>
      <c r="AB138" s="5" t="s">
        <v>2105</v>
      </c>
      <c r="AC138" s="5" t="s">
        <v>2105</v>
      </c>
      <c r="AD138" s="5" t="s">
        <v>2105</v>
      </c>
      <c r="AE138" s="5" t="s">
        <v>2105</v>
      </c>
    </row>
    <row r="139" spans="1:31" x14ac:dyDescent="0.2">
      <c r="A139" s="1">
        <v>89372</v>
      </c>
      <c r="B139">
        <v>325.29599000000002</v>
      </c>
      <c r="C139">
        <v>592.91131600000006</v>
      </c>
      <c r="D139" s="18" t="s">
        <v>1828</v>
      </c>
      <c r="E139" s="13" t="s">
        <v>1829</v>
      </c>
      <c r="F139" s="13" t="s">
        <v>1829</v>
      </c>
      <c r="G139" s="16" t="s">
        <v>1828</v>
      </c>
      <c r="H139" s="18" t="s">
        <v>2105</v>
      </c>
      <c r="I139" s="21" t="s">
        <v>2105</v>
      </c>
      <c r="J139" s="15" t="s">
        <v>2105</v>
      </c>
      <c r="K139" s="21" t="s">
        <v>32</v>
      </c>
      <c r="L139" s="21" t="s">
        <v>2105</v>
      </c>
      <c r="M139" s="21" t="s">
        <v>18</v>
      </c>
      <c r="N139">
        <v>59</v>
      </c>
      <c r="O139">
        <v>86</v>
      </c>
      <c r="P139" t="s">
        <v>5</v>
      </c>
      <c r="Q139" s="2">
        <v>0.5</v>
      </c>
      <c r="R139" t="s">
        <v>17</v>
      </c>
      <c r="S139" s="2">
        <v>0.140496233171862</v>
      </c>
      <c r="T139" t="s">
        <v>24</v>
      </c>
      <c r="U139" s="2">
        <v>6.7412457362114098E-2</v>
      </c>
      <c r="W139" s="2">
        <v>8.9744318800954903E-2</v>
      </c>
      <c r="X139" t="s">
        <v>17</v>
      </c>
      <c r="Y139" s="5" t="s">
        <v>1973</v>
      </c>
      <c r="Z139" s="5" t="s">
        <v>1845</v>
      </c>
      <c r="AA139" s="5" t="s">
        <v>1939</v>
      </c>
      <c r="AB139" s="5" t="s">
        <v>1860</v>
      </c>
      <c r="AC139" s="5" t="s">
        <v>32</v>
      </c>
      <c r="AD139" s="5" t="s">
        <v>26</v>
      </c>
      <c r="AE139" s="5" t="s">
        <v>18</v>
      </c>
    </row>
    <row r="140" spans="1:31" x14ac:dyDescent="0.2">
      <c r="A140" s="1">
        <v>94397</v>
      </c>
      <c r="B140">
        <v>334.32400999999999</v>
      </c>
      <c r="C140">
        <v>402.29025300000001</v>
      </c>
      <c r="D140" s="18" t="s">
        <v>1828</v>
      </c>
      <c r="E140" s="13" t="s">
        <v>1829</v>
      </c>
      <c r="F140" s="13" t="s">
        <v>1829</v>
      </c>
      <c r="G140" s="16" t="s">
        <v>1828</v>
      </c>
      <c r="H140" s="18" t="s">
        <v>2105</v>
      </c>
      <c r="I140" s="21" t="s">
        <v>2105</v>
      </c>
      <c r="J140" s="15" t="s">
        <v>2105</v>
      </c>
      <c r="K140" s="21" t="s">
        <v>32</v>
      </c>
      <c r="L140" s="21" t="s">
        <v>2105</v>
      </c>
      <c r="M140" s="21" t="s">
        <v>1878</v>
      </c>
      <c r="N140">
        <v>73</v>
      </c>
      <c r="O140">
        <v>86</v>
      </c>
      <c r="P140" t="s">
        <v>5</v>
      </c>
      <c r="Q140" s="2">
        <v>0.5</v>
      </c>
      <c r="R140" t="s">
        <v>17</v>
      </c>
      <c r="S140" s="2">
        <v>0.140496233171862</v>
      </c>
      <c r="T140" t="s">
        <v>24</v>
      </c>
      <c r="U140" s="2">
        <v>6.7412457362114098E-2</v>
      </c>
      <c r="W140" s="2">
        <v>8.9744318800954903E-2</v>
      </c>
      <c r="X140" t="s">
        <v>17</v>
      </c>
      <c r="Y140" s="5" t="s">
        <v>2076</v>
      </c>
      <c r="Z140" s="5" t="s">
        <v>2077</v>
      </c>
      <c r="AA140" s="5" t="s">
        <v>1876</v>
      </c>
      <c r="AB140" s="5"/>
      <c r="AC140" s="5" t="s">
        <v>1876</v>
      </c>
      <c r="AD140" s="5" t="s">
        <v>1877</v>
      </c>
      <c r="AE140" s="5" t="s">
        <v>1878</v>
      </c>
    </row>
    <row r="141" spans="1:31" x14ac:dyDescent="0.2">
      <c r="A141" s="1">
        <v>96898</v>
      </c>
      <c r="B141">
        <v>342.90798999999998</v>
      </c>
      <c r="C141">
        <v>439.58114599999999</v>
      </c>
      <c r="D141" s="18" t="s">
        <v>1828</v>
      </c>
      <c r="E141" s="13" t="s">
        <v>1829</v>
      </c>
      <c r="F141" s="13" t="s">
        <v>1829</v>
      </c>
      <c r="G141" s="16" t="s">
        <v>1828</v>
      </c>
      <c r="H141" s="18" t="s">
        <v>2105</v>
      </c>
      <c r="I141" s="21" t="s">
        <v>2105</v>
      </c>
      <c r="J141" s="15" t="s">
        <v>2105</v>
      </c>
      <c r="K141" s="21" t="s">
        <v>32</v>
      </c>
      <c r="L141" s="21" t="s">
        <v>2105</v>
      </c>
      <c r="M141" s="21" t="s">
        <v>18</v>
      </c>
      <c r="N141">
        <v>57</v>
      </c>
      <c r="O141">
        <v>86</v>
      </c>
      <c r="P141" t="s">
        <v>5</v>
      </c>
      <c r="Q141" s="2">
        <v>0.5</v>
      </c>
      <c r="R141" t="s">
        <v>17</v>
      </c>
      <c r="S141" s="2">
        <v>0.140496233171862</v>
      </c>
      <c r="T141" t="s">
        <v>24</v>
      </c>
      <c r="U141" s="2">
        <v>6.7412457362114098E-2</v>
      </c>
      <c r="W141" s="2">
        <v>8.9744318800954903E-2</v>
      </c>
      <c r="X141" t="s">
        <v>17</v>
      </c>
      <c r="Y141" s="5" t="s">
        <v>2055</v>
      </c>
      <c r="Z141" s="5" t="s">
        <v>1880</v>
      </c>
      <c r="AA141" s="5" t="s">
        <v>2002</v>
      </c>
      <c r="AB141" s="5" t="s">
        <v>1860</v>
      </c>
      <c r="AC141" s="5" t="s">
        <v>32</v>
      </c>
      <c r="AD141" s="5" t="s">
        <v>26</v>
      </c>
      <c r="AE141" s="5" t="s">
        <v>18</v>
      </c>
    </row>
    <row r="142" spans="1:31" x14ac:dyDescent="0.2">
      <c r="A142" s="1">
        <v>96979</v>
      </c>
      <c r="B142">
        <v>343.17401000000001</v>
      </c>
      <c r="C142">
        <v>407.38299599999999</v>
      </c>
      <c r="D142" s="18" t="s">
        <v>1828</v>
      </c>
      <c r="E142" s="13" t="s">
        <v>1829</v>
      </c>
      <c r="F142" s="13" t="s">
        <v>1829</v>
      </c>
      <c r="G142" s="16" t="s">
        <v>1828</v>
      </c>
      <c r="H142" s="18" t="s">
        <v>2105</v>
      </c>
      <c r="I142" s="21" t="s">
        <v>2105</v>
      </c>
      <c r="J142" s="15" t="s">
        <v>2105</v>
      </c>
      <c r="K142" s="21" t="s">
        <v>32</v>
      </c>
      <c r="L142" s="21" t="s">
        <v>2105</v>
      </c>
      <c r="M142" s="21" t="s">
        <v>18</v>
      </c>
      <c r="N142">
        <v>67</v>
      </c>
      <c r="O142">
        <v>86</v>
      </c>
      <c r="P142" t="s">
        <v>5</v>
      </c>
      <c r="Q142" s="2">
        <v>0.5</v>
      </c>
      <c r="R142" t="s">
        <v>17</v>
      </c>
      <c r="S142" s="2">
        <v>0.140496233171862</v>
      </c>
      <c r="T142" t="s">
        <v>24</v>
      </c>
      <c r="U142" s="2">
        <v>6.7412457362114098E-2</v>
      </c>
      <c r="W142" s="2">
        <v>8.9744318800954903E-2</v>
      </c>
      <c r="X142" t="s">
        <v>17</v>
      </c>
      <c r="Y142" s="5" t="s">
        <v>1981</v>
      </c>
      <c r="Z142" s="5" t="s">
        <v>1845</v>
      </c>
      <c r="AA142" s="5" t="s">
        <v>40</v>
      </c>
      <c r="AB142" s="5" t="s">
        <v>1850</v>
      </c>
      <c r="AC142" s="5" t="s">
        <v>32</v>
      </c>
      <c r="AD142" s="5" t="s">
        <v>26</v>
      </c>
      <c r="AE142" s="5" t="s">
        <v>18</v>
      </c>
    </row>
    <row r="143" spans="1:31" x14ac:dyDescent="0.2">
      <c r="A143" s="1">
        <v>110735</v>
      </c>
      <c r="B143">
        <v>377.70400999999998</v>
      </c>
      <c r="C143">
        <v>334.71481299999999</v>
      </c>
      <c r="D143" s="18" t="s">
        <v>1828</v>
      </c>
      <c r="E143" s="13" t="s">
        <v>1829</v>
      </c>
      <c r="F143" s="13" t="s">
        <v>1828</v>
      </c>
      <c r="G143" s="16" t="s">
        <v>1828</v>
      </c>
      <c r="H143" s="18" t="s">
        <v>2105</v>
      </c>
      <c r="I143" s="21" t="s">
        <v>2105</v>
      </c>
      <c r="J143" s="16" t="s">
        <v>2105</v>
      </c>
      <c r="K143" s="21" t="s">
        <v>32</v>
      </c>
      <c r="L143" s="21" t="s">
        <v>2105</v>
      </c>
      <c r="M143" s="21" t="s">
        <v>2105</v>
      </c>
      <c r="N143">
        <v>72</v>
      </c>
      <c r="O143">
        <v>86</v>
      </c>
      <c r="P143" t="s">
        <v>5</v>
      </c>
      <c r="Q143" s="2">
        <v>0.5</v>
      </c>
      <c r="R143" t="s">
        <v>17</v>
      </c>
      <c r="S143" s="2">
        <v>0.140496233171862</v>
      </c>
      <c r="T143" t="s">
        <v>24</v>
      </c>
      <c r="U143" s="2">
        <v>6.7412457362114098E-2</v>
      </c>
      <c r="W143" s="2">
        <v>8.9744318800954903E-2</v>
      </c>
      <c r="X143" t="s">
        <v>17</v>
      </c>
      <c r="Y143" s="5" t="s">
        <v>2105</v>
      </c>
      <c r="Z143" s="5" t="s">
        <v>2105</v>
      </c>
      <c r="AA143" s="5" t="s">
        <v>2105</v>
      </c>
      <c r="AB143" s="5" t="s">
        <v>2105</v>
      </c>
      <c r="AC143" s="5" t="s">
        <v>2105</v>
      </c>
      <c r="AD143" s="5" t="s">
        <v>2105</v>
      </c>
      <c r="AE143" s="5" t="s">
        <v>2105</v>
      </c>
    </row>
    <row r="144" spans="1:31" x14ac:dyDescent="0.2">
      <c r="A144" s="1">
        <v>144735</v>
      </c>
      <c r="B144">
        <v>558.50402999999994</v>
      </c>
      <c r="C144">
        <v>486.88345299999997</v>
      </c>
      <c r="D144" s="18" t="s">
        <v>1828</v>
      </c>
      <c r="E144" s="13" t="s">
        <v>1829</v>
      </c>
      <c r="F144" s="13" t="s">
        <v>1829</v>
      </c>
      <c r="G144" s="16" t="s">
        <v>1828</v>
      </c>
      <c r="H144" s="18" t="s">
        <v>2105</v>
      </c>
      <c r="I144" s="21" t="s">
        <v>2105</v>
      </c>
      <c r="J144" s="15" t="s">
        <v>2105</v>
      </c>
      <c r="K144" s="21" t="s">
        <v>32</v>
      </c>
      <c r="L144" s="21" t="s">
        <v>2105</v>
      </c>
      <c r="M144" s="21" t="s">
        <v>15</v>
      </c>
      <c r="N144">
        <v>25</v>
      </c>
      <c r="O144">
        <v>86</v>
      </c>
      <c r="P144" t="s">
        <v>5</v>
      </c>
      <c r="Q144" s="2">
        <v>0.5</v>
      </c>
      <c r="R144" t="s">
        <v>17</v>
      </c>
      <c r="S144" s="2">
        <v>0.140496233171862</v>
      </c>
      <c r="T144" t="s">
        <v>24</v>
      </c>
      <c r="U144" s="2">
        <v>6.7412457362114098E-2</v>
      </c>
      <c r="W144" s="2">
        <v>8.9744318800954903E-2</v>
      </c>
      <c r="X144" t="s">
        <v>17</v>
      </c>
      <c r="Y144" s="5" t="s">
        <v>1892</v>
      </c>
      <c r="Z144" s="5" t="s">
        <v>1845</v>
      </c>
      <c r="AA144" s="5" t="s">
        <v>1893</v>
      </c>
      <c r="AB144" s="5"/>
      <c r="AC144" s="5" t="s">
        <v>1893</v>
      </c>
      <c r="AD144" s="5" t="s">
        <v>1866</v>
      </c>
      <c r="AE144" s="5" t="s">
        <v>15</v>
      </c>
    </row>
    <row r="145" spans="1:31" x14ac:dyDescent="0.2">
      <c r="A145" s="1">
        <v>146668</v>
      </c>
      <c r="B145">
        <v>590.16998000000001</v>
      </c>
      <c r="C145">
        <v>512.60980199999995</v>
      </c>
      <c r="D145" s="18" t="s">
        <v>1828</v>
      </c>
      <c r="E145" s="13" t="s">
        <v>1829</v>
      </c>
      <c r="F145" s="13" t="s">
        <v>1829</v>
      </c>
      <c r="G145" s="16" t="s">
        <v>1828</v>
      </c>
      <c r="H145" s="18" t="s">
        <v>2105</v>
      </c>
      <c r="I145" s="21" t="s">
        <v>2105</v>
      </c>
      <c r="J145" s="15" t="s">
        <v>2105</v>
      </c>
      <c r="K145" s="21" t="s">
        <v>32</v>
      </c>
      <c r="L145" s="21" t="s">
        <v>2105</v>
      </c>
      <c r="M145" s="21" t="s">
        <v>18</v>
      </c>
      <c r="N145">
        <v>21</v>
      </c>
      <c r="O145">
        <v>86</v>
      </c>
      <c r="P145" t="s">
        <v>5</v>
      </c>
      <c r="Q145" s="2">
        <v>0.5</v>
      </c>
      <c r="R145" t="s">
        <v>17</v>
      </c>
      <c r="S145" s="2">
        <v>0.140496233171862</v>
      </c>
      <c r="T145" t="s">
        <v>24</v>
      </c>
      <c r="U145" s="2">
        <v>6.7412457362114098E-2</v>
      </c>
      <c r="W145" s="2">
        <v>8.9744318800954903E-2</v>
      </c>
      <c r="X145" t="s">
        <v>17</v>
      </c>
      <c r="Y145" s="5" t="s">
        <v>1934</v>
      </c>
      <c r="Z145" s="5" t="s">
        <v>1845</v>
      </c>
      <c r="AA145" s="5" t="s">
        <v>1935</v>
      </c>
      <c r="AB145" s="5" t="s">
        <v>1850</v>
      </c>
      <c r="AC145" s="5" t="s">
        <v>32</v>
      </c>
      <c r="AD145" s="5" t="s">
        <v>26</v>
      </c>
      <c r="AE145" s="5" t="s">
        <v>18</v>
      </c>
    </row>
    <row r="146" spans="1:31" x14ac:dyDescent="0.2">
      <c r="A146" s="1">
        <v>12964</v>
      </c>
      <c r="B146">
        <v>197.10699</v>
      </c>
      <c r="C146">
        <v>138.07934599999999</v>
      </c>
      <c r="D146" s="18" t="s">
        <v>1828</v>
      </c>
      <c r="E146" s="13" t="s">
        <v>1829</v>
      </c>
      <c r="F146" s="13" t="s">
        <v>1829</v>
      </c>
      <c r="G146" s="16" t="s">
        <v>1828</v>
      </c>
      <c r="H146" s="18" t="s">
        <v>2105</v>
      </c>
      <c r="I146" s="21" t="s">
        <v>2105</v>
      </c>
      <c r="J146" s="16" t="s">
        <v>2105</v>
      </c>
      <c r="K146" s="21" t="s">
        <v>21</v>
      </c>
      <c r="L146" s="21" t="s">
        <v>15</v>
      </c>
      <c r="M146" s="21" t="s">
        <v>15</v>
      </c>
      <c r="N146">
        <v>8</v>
      </c>
      <c r="O146">
        <v>100</v>
      </c>
      <c r="P146" t="s">
        <v>5</v>
      </c>
      <c r="Q146" s="2">
        <v>0.83695652173913004</v>
      </c>
      <c r="R146" t="s">
        <v>15</v>
      </c>
      <c r="S146" s="2">
        <v>0.46857878804389003</v>
      </c>
      <c r="T146" t="s">
        <v>21</v>
      </c>
      <c r="U146" s="2">
        <v>0.398930703164112</v>
      </c>
      <c r="V146" t="s">
        <v>29</v>
      </c>
      <c r="W146" s="2">
        <v>0.28126769302398602</v>
      </c>
      <c r="X146" t="s">
        <v>15</v>
      </c>
      <c r="Y146" s="5" t="s">
        <v>1968</v>
      </c>
      <c r="Z146" s="5" t="s">
        <v>1880</v>
      </c>
      <c r="AA146" s="5" t="s">
        <v>1877</v>
      </c>
      <c r="AB146" s="5"/>
      <c r="AC146" s="5"/>
      <c r="AD146" s="5" t="s">
        <v>1877</v>
      </c>
      <c r="AE146" s="5" t="s">
        <v>1878</v>
      </c>
    </row>
    <row r="147" spans="1:31" x14ac:dyDescent="0.2">
      <c r="A147" s="1">
        <v>14195</v>
      </c>
      <c r="B147">
        <v>199.14</v>
      </c>
      <c r="C147">
        <v>139.52044699999999</v>
      </c>
      <c r="D147" s="18" t="s">
        <v>1828</v>
      </c>
      <c r="E147" s="13" t="s">
        <v>1829</v>
      </c>
      <c r="F147" s="13" t="s">
        <v>1829</v>
      </c>
      <c r="G147" s="16" t="s">
        <v>1828</v>
      </c>
      <c r="H147" s="18" t="s">
        <v>2105</v>
      </c>
      <c r="I147" s="21" t="s">
        <v>2105</v>
      </c>
      <c r="J147" s="16" t="s">
        <v>2105</v>
      </c>
      <c r="K147" s="21" t="s">
        <v>21</v>
      </c>
      <c r="L147" s="21" t="s">
        <v>15</v>
      </c>
      <c r="M147" s="21" t="s">
        <v>15</v>
      </c>
      <c r="N147">
        <v>80</v>
      </c>
      <c r="O147">
        <v>100</v>
      </c>
      <c r="P147" t="s">
        <v>5</v>
      </c>
      <c r="Q147" s="2">
        <v>0.83695652173913004</v>
      </c>
      <c r="R147" t="s">
        <v>15</v>
      </c>
      <c r="S147" s="2">
        <v>0.46857878804389003</v>
      </c>
      <c r="T147" t="s">
        <v>21</v>
      </c>
      <c r="U147" s="2">
        <v>0.398930703164112</v>
      </c>
      <c r="V147" t="s">
        <v>29</v>
      </c>
      <c r="W147" s="2">
        <v>0.28126769302398602</v>
      </c>
      <c r="X147" t="s">
        <v>15</v>
      </c>
      <c r="Y147" s="5" t="s">
        <v>2086</v>
      </c>
      <c r="Z147" s="5" t="s">
        <v>1845</v>
      </c>
      <c r="AA147" s="5" t="s">
        <v>1873</v>
      </c>
      <c r="AB147" s="5"/>
      <c r="AC147" s="5"/>
      <c r="AD147" s="5" t="s">
        <v>1873</v>
      </c>
      <c r="AE147" s="5" t="s">
        <v>17</v>
      </c>
    </row>
    <row r="148" spans="1:31" x14ac:dyDescent="0.2">
      <c r="A148" s="1">
        <v>14219</v>
      </c>
      <c r="B148">
        <v>199.12700000000001</v>
      </c>
      <c r="C148">
        <v>125.968193</v>
      </c>
      <c r="D148" s="18" t="s">
        <v>1828</v>
      </c>
      <c r="E148" s="13" t="s">
        <v>1829</v>
      </c>
      <c r="F148" s="13" t="s">
        <v>1829</v>
      </c>
      <c r="G148" s="16" t="s">
        <v>1828</v>
      </c>
      <c r="H148" s="18" t="s">
        <v>2105</v>
      </c>
      <c r="I148" s="21" t="s">
        <v>2105</v>
      </c>
      <c r="J148" s="16" t="s">
        <v>2105</v>
      </c>
      <c r="K148" s="21" t="s">
        <v>21</v>
      </c>
      <c r="L148" s="21" t="s">
        <v>15</v>
      </c>
      <c r="M148" s="21" t="s">
        <v>15</v>
      </c>
      <c r="N148">
        <v>80</v>
      </c>
      <c r="O148">
        <v>100</v>
      </c>
      <c r="P148" t="s">
        <v>5</v>
      </c>
      <c r="Q148" s="2">
        <v>0.83695652173913004</v>
      </c>
      <c r="R148" t="s">
        <v>15</v>
      </c>
      <c r="S148" s="2">
        <v>0.46857878804389003</v>
      </c>
      <c r="T148" t="s">
        <v>21</v>
      </c>
      <c r="U148" s="2">
        <v>0.398930703164112</v>
      </c>
      <c r="V148" t="s">
        <v>29</v>
      </c>
      <c r="W148" s="2">
        <v>0.28126769302398602</v>
      </c>
      <c r="X148" t="s">
        <v>15</v>
      </c>
      <c r="Y148" s="5" t="s">
        <v>2067</v>
      </c>
      <c r="Z148" s="5" t="s">
        <v>1845</v>
      </c>
      <c r="AA148" s="5" t="s">
        <v>16</v>
      </c>
      <c r="AB148" s="5"/>
      <c r="AC148" s="5"/>
      <c r="AD148" s="5"/>
      <c r="AE148" s="5" t="s">
        <v>16</v>
      </c>
    </row>
    <row r="149" spans="1:31" x14ac:dyDescent="0.2">
      <c r="A149" s="1">
        <v>14221</v>
      </c>
      <c r="B149">
        <v>199.14400000000001</v>
      </c>
      <c r="C149">
        <v>883.38934300000005</v>
      </c>
      <c r="D149" s="18" t="s">
        <v>1828</v>
      </c>
      <c r="E149" s="13" t="s">
        <v>1829</v>
      </c>
      <c r="F149" s="13" t="s">
        <v>1829</v>
      </c>
      <c r="G149" s="16" t="s">
        <v>1828</v>
      </c>
      <c r="H149" s="18" t="s">
        <v>2105</v>
      </c>
      <c r="I149" s="21" t="s">
        <v>2105</v>
      </c>
      <c r="J149" s="16" t="s">
        <v>2105</v>
      </c>
      <c r="K149" s="21" t="s">
        <v>21</v>
      </c>
      <c r="L149" s="21" t="s">
        <v>15</v>
      </c>
      <c r="M149" s="21" t="s">
        <v>15</v>
      </c>
      <c r="N149">
        <v>1</v>
      </c>
      <c r="O149">
        <v>100</v>
      </c>
      <c r="P149" t="s">
        <v>5</v>
      </c>
      <c r="Q149" s="2">
        <v>0.83695652173913004</v>
      </c>
      <c r="R149" t="s">
        <v>15</v>
      </c>
      <c r="S149" s="2">
        <v>0.46857878804389003</v>
      </c>
      <c r="T149" t="s">
        <v>21</v>
      </c>
      <c r="U149" s="2">
        <v>0.398930703164112</v>
      </c>
      <c r="V149" t="s">
        <v>29</v>
      </c>
      <c r="W149" s="2">
        <v>0.28126769302398602</v>
      </c>
      <c r="X149" t="s">
        <v>15</v>
      </c>
      <c r="Y149" s="5" t="s">
        <v>1879</v>
      </c>
      <c r="Z149" s="5" t="s">
        <v>1845</v>
      </c>
      <c r="AA149" s="5" t="s">
        <v>1860</v>
      </c>
      <c r="AB149" s="5" t="s">
        <v>1860</v>
      </c>
      <c r="AC149" s="5" t="s">
        <v>32</v>
      </c>
      <c r="AD149" s="5" t="s">
        <v>26</v>
      </c>
      <c r="AE149" s="5" t="s">
        <v>18</v>
      </c>
    </row>
    <row r="150" spans="1:31" x14ac:dyDescent="0.2">
      <c r="A150" s="1">
        <v>14230</v>
      </c>
      <c r="B150">
        <v>199.166</v>
      </c>
      <c r="C150">
        <v>351.33151199999998</v>
      </c>
      <c r="D150" s="18" t="s">
        <v>1828</v>
      </c>
      <c r="E150" s="13" t="s">
        <v>1829</v>
      </c>
      <c r="F150" s="13" t="s">
        <v>1829</v>
      </c>
      <c r="G150" s="16" t="s">
        <v>1828</v>
      </c>
      <c r="H150" s="18" t="s">
        <v>2105</v>
      </c>
      <c r="I150" s="21" t="s">
        <v>2105</v>
      </c>
      <c r="J150" s="16" t="s">
        <v>2105</v>
      </c>
      <c r="K150" s="21" t="s">
        <v>21</v>
      </c>
      <c r="L150" s="21" t="s">
        <v>15</v>
      </c>
      <c r="M150" s="21" t="s">
        <v>15</v>
      </c>
      <c r="N150">
        <v>80</v>
      </c>
      <c r="O150">
        <v>100</v>
      </c>
      <c r="P150" t="s">
        <v>5</v>
      </c>
      <c r="Q150" s="2">
        <v>0.83695652173913004</v>
      </c>
      <c r="R150" t="s">
        <v>15</v>
      </c>
      <c r="S150" s="2">
        <v>0.46857878804389003</v>
      </c>
      <c r="T150" t="s">
        <v>21</v>
      </c>
      <c r="U150" s="2">
        <v>0.398930703164112</v>
      </c>
      <c r="V150" t="s">
        <v>29</v>
      </c>
      <c r="W150" s="2">
        <v>0.28126769302398602</v>
      </c>
      <c r="X150" t="s">
        <v>15</v>
      </c>
      <c r="Y150" s="5" t="s">
        <v>1881</v>
      </c>
      <c r="Z150" s="5" t="s">
        <v>1845</v>
      </c>
      <c r="AA150" s="5" t="s">
        <v>1872</v>
      </c>
      <c r="AB150" s="5"/>
      <c r="AC150" s="5" t="s">
        <v>1872</v>
      </c>
      <c r="AD150" s="5" t="s">
        <v>1873</v>
      </c>
      <c r="AE150" s="5" t="s">
        <v>17</v>
      </c>
    </row>
    <row r="151" spans="1:31" x14ac:dyDescent="0.2">
      <c r="A151" s="1">
        <v>14232</v>
      </c>
      <c r="B151">
        <v>199.16</v>
      </c>
      <c r="C151">
        <v>375.251801</v>
      </c>
      <c r="D151" s="18" t="s">
        <v>1828</v>
      </c>
      <c r="E151" s="13" t="s">
        <v>1829</v>
      </c>
      <c r="F151" s="13" t="s">
        <v>1829</v>
      </c>
      <c r="G151" s="16" t="s">
        <v>1828</v>
      </c>
      <c r="H151" s="18" t="s">
        <v>2105</v>
      </c>
      <c r="I151" s="21" t="s">
        <v>2105</v>
      </c>
      <c r="J151" s="16" t="s">
        <v>2105</v>
      </c>
      <c r="K151" s="21" t="s">
        <v>21</v>
      </c>
      <c r="L151" s="21" t="s">
        <v>15</v>
      </c>
      <c r="M151" s="21" t="s">
        <v>15</v>
      </c>
      <c r="N151">
        <v>18</v>
      </c>
      <c r="O151">
        <v>100</v>
      </c>
      <c r="P151" t="s">
        <v>5</v>
      </c>
      <c r="Q151" s="2">
        <v>0.83695652173913004</v>
      </c>
      <c r="R151" t="s">
        <v>15</v>
      </c>
      <c r="S151" s="2">
        <v>0.46857878804389003</v>
      </c>
      <c r="T151" t="s">
        <v>21</v>
      </c>
      <c r="U151" s="2">
        <v>0.398930703164112</v>
      </c>
      <c r="V151" t="s">
        <v>29</v>
      </c>
      <c r="W151" s="2">
        <v>0.28126769302398602</v>
      </c>
      <c r="X151" t="s">
        <v>15</v>
      </c>
      <c r="Y151" s="5" t="s">
        <v>1965</v>
      </c>
      <c r="Z151" s="5" t="s">
        <v>1845</v>
      </c>
      <c r="AA151" s="5" t="s">
        <v>1986</v>
      </c>
      <c r="AB151" s="5"/>
      <c r="AC151" s="5"/>
      <c r="AD151" s="5" t="s">
        <v>1986</v>
      </c>
      <c r="AE151" s="5" t="s">
        <v>18</v>
      </c>
    </row>
    <row r="152" spans="1:31" x14ac:dyDescent="0.2">
      <c r="A152" s="1">
        <v>14241</v>
      </c>
      <c r="B152">
        <v>199.131</v>
      </c>
      <c r="C152">
        <v>725.65704300000004</v>
      </c>
      <c r="D152" s="18" t="s">
        <v>1828</v>
      </c>
      <c r="E152" s="13" t="s">
        <v>1829</v>
      </c>
      <c r="F152" s="13" t="s">
        <v>1829</v>
      </c>
      <c r="G152" s="16" t="s">
        <v>1828</v>
      </c>
      <c r="H152" s="18" t="s">
        <v>2105</v>
      </c>
      <c r="I152" s="21" t="s">
        <v>2105</v>
      </c>
      <c r="J152" s="16" t="s">
        <v>2105</v>
      </c>
      <c r="K152" s="21" t="s">
        <v>21</v>
      </c>
      <c r="L152" s="21" t="s">
        <v>15</v>
      </c>
      <c r="M152" s="21" t="s">
        <v>15</v>
      </c>
      <c r="N152">
        <v>41</v>
      </c>
      <c r="O152">
        <v>100</v>
      </c>
      <c r="P152" t="s">
        <v>5</v>
      </c>
      <c r="Q152" s="2">
        <v>0.83695652173913004</v>
      </c>
      <c r="R152" t="s">
        <v>15</v>
      </c>
      <c r="S152" s="2">
        <v>0.46857878804389003</v>
      </c>
      <c r="T152" t="s">
        <v>21</v>
      </c>
      <c r="U152" s="2">
        <v>0.398930703164112</v>
      </c>
      <c r="V152" t="s">
        <v>29</v>
      </c>
      <c r="W152" s="2">
        <v>0.28126769302398602</v>
      </c>
      <c r="X152" t="s">
        <v>15</v>
      </c>
      <c r="Y152" s="5" t="s">
        <v>1969</v>
      </c>
      <c r="Z152" s="5" t="s">
        <v>1845</v>
      </c>
      <c r="AA152" s="5" t="s">
        <v>1970</v>
      </c>
      <c r="AB152" s="5"/>
      <c r="AC152" s="5"/>
      <c r="AD152" s="5" t="s">
        <v>1970</v>
      </c>
      <c r="AE152" s="5" t="s">
        <v>1917</v>
      </c>
    </row>
    <row r="153" spans="1:31" x14ac:dyDescent="0.2">
      <c r="A153" s="1">
        <v>14242</v>
      </c>
      <c r="B153">
        <v>199.15601000000001</v>
      </c>
      <c r="C153">
        <v>518.57019000000003</v>
      </c>
      <c r="D153" s="18" t="s">
        <v>1828</v>
      </c>
      <c r="E153" s="13" t="s">
        <v>1829</v>
      </c>
      <c r="F153" s="13" t="s">
        <v>1829</v>
      </c>
      <c r="G153" s="16" t="s">
        <v>1828</v>
      </c>
      <c r="H153" s="18" t="s">
        <v>2105</v>
      </c>
      <c r="I153" s="21" t="s">
        <v>2105</v>
      </c>
      <c r="J153" s="16" t="s">
        <v>2105</v>
      </c>
      <c r="K153" s="21" t="s">
        <v>21</v>
      </c>
      <c r="L153" s="21" t="s">
        <v>15</v>
      </c>
      <c r="M153" s="21" t="s">
        <v>15</v>
      </c>
      <c r="N153">
        <v>25</v>
      </c>
      <c r="O153">
        <v>100</v>
      </c>
      <c r="P153" t="s">
        <v>5</v>
      </c>
      <c r="Q153" s="2">
        <v>0.83695652173913004</v>
      </c>
      <c r="R153" t="s">
        <v>15</v>
      </c>
      <c r="S153" s="2">
        <v>0.46857878804389003</v>
      </c>
      <c r="T153" t="s">
        <v>21</v>
      </c>
      <c r="U153" s="2">
        <v>0.398930703164112</v>
      </c>
      <c r="V153" t="s">
        <v>29</v>
      </c>
      <c r="W153" s="2">
        <v>0.28126769302398602</v>
      </c>
      <c r="X153" t="s">
        <v>15</v>
      </c>
      <c r="Y153" s="5" t="s">
        <v>2042</v>
      </c>
      <c r="Z153" s="5" t="s">
        <v>1845</v>
      </c>
      <c r="AA153" s="5" t="s">
        <v>1873</v>
      </c>
      <c r="AB153" s="5"/>
      <c r="AC153" s="5"/>
      <c r="AD153" s="5" t="s">
        <v>1873</v>
      </c>
      <c r="AE153" s="5" t="s">
        <v>17</v>
      </c>
    </row>
    <row r="154" spans="1:31" x14ac:dyDescent="0.2">
      <c r="A154" s="1">
        <v>14243</v>
      </c>
      <c r="B154">
        <v>199.16399999999999</v>
      </c>
      <c r="C154">
        <v>441.61828600000001</v>
      </c>
      <c r="D154" s="18" t="s">
        <v>1828</v>
      </c>
      <c r="E154" s="13" t="s">
        <v>1829</v>
      </c>
      <c r="F154" s="13" t="s">
        <v>1829</v>
      </c>
      <c r="G154" s="16" t="s">
        <v>1828</v>
      </c>
      <c r="H154" s="18" t="s">
        <v>2105</v>
      </c>
      <c r="I154" s="21" t="s">
        <v>2105</v>
      </c>
      <c r="J154" s="16" t="s">
        <v>2105</v>
      </c>
      <c r="K154" s="21" t="s">
        <v>21</v>
      </c>
      <c r="L154" s="21" t="s">
        <v>15</v>
      </c>
      <c r="M154" s="21" t="s">
        <v>15</v>
      </c>
      <c r="N154">
        <v>34</v>
      </c>
      <c r="O154">
        <v>100</v>
      </c>
      <c r="P154" t="s">
        <v>5</v>
      </c>
      <c r="Q154" s="2">
        <v>0.83695652173913004</v>
      </c>
      <c r="R154" t="s">
        <v>15</v>
      </c>
      <c r="S154" s="2">
        <v>0.46857878804389003</v>
      </c>
      <c r="T154" t="s">
        <v>21</v>
      </c>
      <c r="U154" s="2">
        <v>0.398930703164112</v>
      </c>
      <c r="V154" t="s">
        <v>29</v>
      </c>
      <c r="W154" s="2">
        <v>0.28126769302398602</v>
      </c>
      <c r="X154" t="s">
        <v>15</v>
      </c>
      <c r="Y154" s="5" t="s">
        <v>1907</v>
      </c>
      <c r="Z154" s="5" t="s">
        <v>1845</v>
      </c>
      <c r="AA154" s="5" t="s">
        <v>1908</v>
      </c>
      <c r="AB154" s="5"/>
      <c r="AC154" s="5"/>
      <c r="AD154" s="5" t="s">
        <v>1908</v>
      </c>
      <c r="AE154" s="5" t="s">
        <v>17</v>
      </c>
    </row>
    <row r="155" spans="1:31" x14ac:dyDescent="0.2">
      <c r="A155" s="1">
        <v>14245</v>
      </c>
      <c r="B155">
        <v>199.16800000000001</v>
      </c>
      <c r="C155">
        <v>518.25585899999999</v>
      </c>
      <c r="D155" s="18" t="s">
        <v>1828</v>
      </c>
      <c r="E155" s="13" t="s">
        <v>1829</v>
      </c>
      <c r="F155" s="13" t="s">
        <v>1829</v>
      </c>
      <c r="G155" s="16" t="s">
        <v>1828</v>
      </c>
      <c r="H155" s="18" t="s">
        <v>2105</v>
      </c>
      <c r="I155" s="21" t="s">
        <v>2105</v>
      </c>
      <c r="J155" s="16" t="s">
        <v>2105</v>
      </c>
      <c r="K155" s="21" t="s">
        <v>21</v>
      </c>
      <c r="L155" s="21" t="s">
        <v>15</v>
      </c>
      <c r="M155" s="21" t="s">
        <v>15</v>
      </c>
      <c r="N155">
        <v>57</v>
      </c>
      <c r="O155">
        <v>100</v>
      </c>
      <c r="P155" t="s">
        <v>5</v>
      </c>
      <c r="Q155" s="2">
        <v>0.83695652173913004</v>
      </c>
      <c r="R155" t="s">
        <v>15</v>
      </c>
      <c r="S155" s="2">
        <v>0.46857878804389003</v>
      </c>
      <c r="T155" t="s">
        <v>21</v>
      </c>
      <c r="U155" s="2">
        <v>0.398930703164112</v>
      </c>
      <c r="V155" t="s">
        <v>29</v>
      </c>
      <c r="W155" s="2">
        <v>0.28126769302398602</v>
      </c>
      <c r="X155" t="s">
        <v>15</v>
      </c>
      <c r="Y155" s="5" t="s">
        <v>2014</v>
      </c>
      <c r="Z155" s="5" t="s">
        <v>1845</v>
      </c>
      <c r="AA155" s="5" t="s">
        <v>1873</v>
      </c>
      <c r="AB155" s="5"/>
      <c r="AC155" s="5"/>
      <c r="AD155" s="5" t="s">
        <v>1873</v>
      </c>
      <c r="AE155" s="5" t="s">
        <v>17</v>
      </c>
    </row>
    <row r="156" spans="1:31" x14ac:dyDescent="0.2">
      <c r="A156" s="1">
        <v>14246</v>
      </c>
      <c r="B156">
        <v>199.15401</v>
      </c>
      <c r="C156">
        <v>399.16430700000001</v>
      </c>
      <c r="D156" s="18" t="s">
        <v>1828</v>
      </c>
      <c r="E156" s="13" t="s">
        <v>1829</v>
      </c>
      <c r="F156" s="13" t="s">
        <v>1829</v>
      </c>
      <c r="G156" s="16" t="s">
        <v>1828</v>
      </c>
      <c r="H156" s="18" t="s">
        <v>2105</v>
      </c>
      <c r="I156" s="21" t="s">
        <v>2105</v>
      </c>
      <c r="J156" s="16" t="s">
        <v>2105</v>
      </c>
      <c r="K156" s="21" t="s">
        <v>21</v>
      </c>
      <c r="L156" s="21" t="s">
        <v>15</v>
      </c>
      <c r="M156" s="21" t="s">
        <v>15</v>
      </c>
      <c r="N156">
        <v>31</v>
      </c>
      <c r="O156">
        <v>100</v>
      </c>
      <c r="P156" t="s">
        <v>5</v>
      </c>
      <c r="Q156" s="2">
        <v>0.83695652173913004</v>
      </c>
      <c r="R156" t="s">
        <v>15</v>
      </c>
      <c r="S156" s="2">
        <v>0.46857878804389003</v>
      </c>
      <c r="T156" t="s">
        <v>21</v>
      </c>
      <c r="U156" s="2">
        <v>0.398930703164112</v>
      </c>
      <c r="V156" t="s">
        <v>29</v>
      </c>
      <c r="W156" s="2">
        <v>0.28126769302398602</v>
      </c>
      <c r="X156" t="s">
        <v>15</v>
      </c>
      <c r="Y156" s="5" t="s">
        <v>2039</v>
      </c>
      <c r="Z156" s="5" t="s">
        <v>1845</v>
      </c>
      <c r="AA156" s="5" t="s">
        <v>1985</v>
      </c>
      <c r="AB156" s="5"/>
      <c r="AC156" s="5" t="s">
        <v>1985</v>
      </c>
      <c r="AD156" s="5" t="s">
        <v>1986</v>
      </c>
      <c r="AE156" s="5" t="s">
        <v>18</v>
      </c>
    </row>
    <row r="157" spans="1:31" x14ac:dyDescent="0.2">
      <c r="A157" s="1">
        <v>14247</v>
      </c>
      <c r="B157">
        <v>199.14</v>
      </c>
      <c r="C157">
        <v>329.836792</v>
      </c>
      <c r="D157" s="18" t="s">
        <v>1828</v>
      </c>
      <c r="E157" s="13" t="s">
        <v>1829</v>
      </c>
      <c r="F157" s="13" t="s">
        <v>1829</v>
      </c>
      <c r="G157" s="16" t="s">
        <v>1828</v>
      </c>
      <c r="H157" s="18" t="s">
        <v>2105</v>
      </c>
      <c r="I157" s="21" t="s">
        <v>2105</v>
      </c>
      <c r="J157" s="16" t="s">
        <v>2105</v>
      </c>
      <c r="K157" s="21" t="s">
        <v>21</v>
      </c>
      <c r="L157" s="21" t="s">
        <v>15</v>
      </c>
      <c r="M157" s="21" t="s">
        <v>15</v>
      </c>
      <c r="N157">
        <v>45</v>
      </c>
      <c r="O157">
        <v>100</v>
      </c>
      <c r="P157" t="s">
        <v>5</v>
      </c>
      <c r="Q157" s="2">
        <v>0.83695652173913004</v>
      </c>
      <c r="R157" t="s">
        <v>15</v>
      </c>
      <c r="S157" s="2">
        <v>0.46857878804389003</v>
      </c>
      <c r="T157" t="s">
        <v>21</v>
      </c>
      <c r="U157" s="2">
        <v>0.398930703164112</v>
      </c>
      <c r="V157" t="s">
        <v>29</v>
      </c>
      <c r="W157" s="2">
        <v>0.28126769302398602</v>
      </c>
      <c r="X157" t="s">
        <v>15</v>
      </c>
      <c r="Y157" s="5" t="s">
        <v>2086</v>
      </c>
      <c r="Z157" s="5" t="s">
        <v>1845</v>
      </c>
      <c r="AA157" s="5" t="s">
        <v>1860</v>
      </c>
      <c r="AB157" s="5" t="s">
        <v>1860</v>
      </c>
      <c r="AC157" s="5" t="s">
        <v>32</v>
      </c>
      <c r="AD157" s="5" t="s">
        <v>26</v>
      </c>
      <c r="AE157" s="5" t="s">
        <v>18</v>
      </c>
    </row>
    <row r="158" spans="1:31" x14ac:dyDescent="0.2">
      <c r="A158" s="1">
        <v>14248</v>
      </c>
      <c r="B158">
        <v>199.15401</v>
      </c>
      <c r="C158">
        <v>379.14681999999999</v>
      </c>
      <c r="D158" s="18" t="s">
        <v>1828</v>
      </c>
      <c r="E158" s="13" t="s">
        <v>1829</v>
      </c>
      <c r="F158" s="13" t="s">
        <v>1829</v>
      </c>
      <c r="G158" s="16" t="s">
        <v>1828</v>
      </c>
      <c r="H158" s="18" t="s">
        <v>2105</v>
      </c>
      <c r="I158" s="21" t="s">
        <v>2105</v>
      </c>
      <c r="J158" s="16" t="s">
        <v>2105</v>
      </c>
      <c r="K158" s="21" t="s">
        <v>21</v>
      </c>
      <c r="L158" s="21" t="s">
        <v>15</v>
      </c>
      <c r="M158" s="21" t="s">
        <v>15</v>
      </c>
      <c r="N158">
        <v>42</v>
      </c>
      <c r="O158">
        <v>100</v>
      </c>
      <c r="P158" t="s">
        <v>5</v>
      </c>
      <c r="Q158" s="2">
        <v>0.83695652173913004</v>
      </c>
      <c r="R158" t="s">
        <v>15</v>
      </c>
      <c r="S158" s="2">
        <v>0.46857878804389003</v>
      </c>
      <c r="T158" t="s">
        <v>21</v>
      </c>
      <c r="U158" s="2">
        <v>0.398930703164112</v>
      </c>
      <c r="V158" t="s">
        <v>29</v>
      </c>
      <c r="W158" s="2">
        <v>0.28126769302398602</v>
      </c>
      <c r="X158" t="s">
        <v>15</v>
      </c>
      <c r="Y158" s="5" t="s">
        <v>2039</v>
      </c>
      <c r="Z158" s="5" t="s">
        <v>1845</v>
      </c>
      <c r="AA158" s="5" t="s">
        <v>1985</v>
      </c>
      <c r="AB158" s="5"/>
      <c r="AC158" s="5" t="s">
        <v>1985</v>
      </c>
      <c r="AD158" s="5" t="s">
        <v>1986</v>
      </c>
      <c r="AE158" s="5" t="s">
        <v>18</v>
      </c>
    </row>
    <row r="159" spans="1:31" x14ac:dyDescent="0.2">
      <c r="A159" s="1">
        <v>14249</v>
      </c>
      <c r="B159">
        <v>199.16900999999999</v>
      </c>
      <c r="C159">
        <v>645.09234600000002</v>
      </c>
      <c r="D159" s="18" t="s">
        <v>1828</v>
      </c>
      <c r="E159" s="13" t="s">
        <v>1829</v>
      </c>
      <c r="F159" s="13" t="s">
        <v>1829</v>
      </c>
      <c r="G159" s="16" t="s">
        <v>1829</v>
      </c>
      <c r="H159" s="18" t="s">
        <v>15</v>
      </c>
      <c r="I159" s="21" t="s">
        <v>21</v>
      </c>
      <c r="J159" s="16" t="s">
        <v>21</v>
      </c>
      <c r="K159" s="21" t="s">
        <v>21</v>
      </c>
      <c r="L159" s="21" t="s">
        <v>15</v>
      </c>
      <c r="M159" s="21" t="s">
        <v>15</v>
      </c>
      <c r="N159">
        <v>58</v>
      </c>
      <c r="O159">
        <v>100</v>
      </c>
      <c r="P159" t="s">
        <v>5</v>
      </c>
      <c r="Q159" s="2">
        <v>0.83695652173913004</v>
      </c>
      <c r="R159" t="s">
        <v>15</v>
      </c>
      <c r="S159" s="2">
        <v>0.46857878804389003</v>
      </c>
      <c r="T159" t="s">
        <v>21</v>
      </c>
      <c r="U159" s="2">
        <v>0.398930703164112</v>
      </c>
      <c r="V159" t="s">
        <v>29</v>
      </c>
      <c r="W159" s="2">
        <v>0.28126769302398602</v>
      </c>
      <c r="X159" t="s">
        <v>15</v>
      </c>
      <c r="Y159" s="5" t="s">
        <v>1844</v>
      </c>
      <c r="Z159" s="5" t="s">
        <v>1845</v>
      </c>
      <c r="AA159" s="5" t="s">
        <v>21</v>
      </c>
      <c r="AB159" s="5"/>
      <c r="AC159" s="5"/>
      <c r="AD159" s="5" t="s">
        <v>21</v>
      </c>
      <c r="AE159" s="5" t="s">
        <v>15</v>
      </c>
    </row>
    <row r="160" spans="1:31" x14ac:dyDescent="0.2">
      <c r="A160" s="1">
        <v>14250</v>
      </c>
      <c r="B160">
        <v>199.12601000000001</v>
      </c>
      <c r="C160">
        <v>425.49371300000001</v>
      </c>
      <c r="D160" s="18" t="s">
        <v>1828</v>
      </c>
      <c r="E160" s="13" t="s">
        <v>1829</v>
      </c>
      <c r="F160" s="13" t="s">
        <v>1829</v>
      </c>
      <c r="G160" s="16" t="s">
        <v>1828</v>
      </c>
      <c r="H160" s="18" t="s">
        <v>2105</v>
      </c>
      <c r="I160" s="21" t="s">
        <v>2105</v>
      </c>
      <c r="J160" s="16" t="s">
        <v>2105</v>
      </c>
      <c r="K160" s="21" t="s">
        <v>21</v>
      </c>
      <c r="L160" s="21" t="s">
        <v>15</v>
      </c>
      <c r="M160" s="21" t="s">
        <v>15</v>
      </c>
      <c r="N160">
        <v>2</v>
      </c>
      <c r="O160">
        <v>100</v>
      </c>
      <c r="P160" t="s">
        <v>5</v>
      </c>
      <c r="Q160" s="2">
        <v>0.83695652173913004</v>
      </c>
      <c r="R160" t="s">
        <v>15</v>
      </c>
      <c r="S160" s="2">
        <v>0.46857878804389003</v>
      </c>
      <c r="T160" t="s">
        <v>21</v>
      </c>
      <c r="U160" s="2">
        <v>0.398930703164112</v>
      </c>
      <c r="V160" t="s">
        <v>29</v>
      </c>
      <c r="W160" s="2">
        <v>0.28126769302398602</v>
      </c>
      <c r="X160" t="s">
        <v>15</v>
      </c>
      <c r="Y160" s="5" t="s">
        <v>2016</v>
      </c>
      <c r="Z160" s="5" t="s">
        <v>1845</v>
      </c>
      <c r="AA160" s="5" t="s">
        <v>17</v>
      </c>
      <c r="AB160" s="5"/>
      <c r="AC160" s="5"/>
      <c r="AD160" s="5"/>
      <c r="AE160" s="5" t="s">
        <v>17</v>
      </c>
    </row>
    <row r="161" spans="1:31" x14ac:dyDescent="0.2">
      <c r="A161" s="1">
        <v>14251</v>
      </c>
      <c r="B161">
        <v>199.15199000000001</v>
      </c>
      <c r="C161">
        <v>451.49056999999999</v>
      </c>
      <c r="D161" s="18" t="s">
        <v>1828</v>
      </c>
      <c r="E161" s="13" t="s">
        <v>1829</v>
      </c>
      <c r="F161" s="13" t="s">
        <v>1829</v>
      </c>
      <c r="G161" s="16" t="s">
        <v>1828</v>
      </c>
      <c r="H161" s="18" t="s">
        <v>2105</v>
      </c>
      <c r="I161" s="21" t="s">
        <v>2105</v>
      </c>
      <c r="J161" s="16" t="s">
        <v>2105</v>
      </c>
      <c r="K161" s="21" t="s">
        <v>21</v>
      </c>
      <c r="L161" s="21" t="s">
        <v>15</v>
      </c>
      <c r="M161" s="21" t="s">
        <v>15</v>
      </c>
      <c r="N161">
        <v>10</v>
      </c>
      <c r="O161">
        <v>100</v>
      </c>
      <c r="P161" t="s">
        <v>5</v>
      </c>
      <c r="Q161" s="2">
        <v>0.83695652173913004</v>
      </c>
      <c r="R161" t="s">
        <v>15</v>
      </c>
      <c r="S161" s="2">
        <v>0.46857878804389003</v>
      </c>
      <c r="T161" t="s">
        <v>21</v>
      </c>
      <c r="U161" s="2">
        <v>0.398930703164112</v>
      </c>
      <c r="V161" t="s">
        <v>29</v>
      </c>
      <c r="W161" s="2">
        <v>0.28126769302398602</v>
      </c>
      <c r="X161" t="s">
        <v>15</v>
      </c>
      <c r="Y161" s="5" t="s">
        <v>1916</v>
      </c>
      <c r="Z161" s="5" t="s">
        <v>1845</v>
      </c>
      <c r="AA161" s="5" t="s">
        <v>1917</v>
      </c>
      <c r="AB161" s="5"/>
      <c r="AC161" s="5"/>
      <c r="AD161" s="5"/>
      <c r="AE161" s="5" t="s">
        <v>1917</v>
      </c>
    </row>
    <row r="162" spans="1:31" x14ac:dyDescent="0.2">
      <c r="A162" s="1">
        <v>14252</v>
      </c>
      <c r="B162">
        <v>199.14798999999999</v>
      </c>
      <c r="C162">
        <v>503.68954500000001</v>
      </c>
      <c r="D162" s="18" t="s">
        <v>1828</v>
      </c>
      <c r="E162" s="13" t="s">
        <v>1829</v>
      </c>
      <c r="F162" s="13" t="s">
        <v>1829</v>
      </c>
      <c r="G162" s="16" t="s">
        <v>1828</v>
      </c>
      <c r="H162" s="18" t="s">
        <v>2105</v>
      </c>
      <c r="I162" s="21" t="s">
        <v>2105</v>
      </c>
      <c r="J162" s="16" t="s">
        <v>2105</v>
      </c>
      <c r="K162" s="21" t="s">
        <v>21</v>
      </c>
      <c r="L162" s="21" t="s">
        <v>15</v>
      </c>
      <c r="M162" s="21" t="s">
        <v>15</v>
      </c>
      <c r="N162">
        <v>6</v>
      </c>
      <c r="O162">
        <v>100</v>
      </c>
      <c r="P162" t="s">
        <v>5</v>
      </c>
      <c r="Q162" s="2">
        <v>0.83695652173913004</v>
      </c>
      <c r="R162" t="s">
        <v>15</v>
      </c>
      <c r="S162" s="2">
        <v>0.46857878804389003</v>
      </c>
      <c r="T162" t="s">
        <v>21</v>
      </c>
      <c r="U162" s="2">
        <v>0.398930703164112</v>
      </c>
      <c r="V162" t="s">
        <v>29</v>
      </c>
      <c r="W162" s="2">
        <v>0.28126769302398602</v>
      </c>
      <c r="X162" t="s">
        <v>15</v>
      </c>
      <c r="Y162" s="5" t="s">
        <v>1987</v>
      </c>
      <c r="Z162" s="5" t="s">
        <v>1845</v>
      </c>
      <c r="AA162" s="5" t="s">
        <v>16</v>
      </c>
      <c r="AB162" s="5"/>
      <c r="AC162" s="5"/>
      <c r="AD162" s="5"/>
      <c r="AE162" s="5" t="s">
        <v>16</v>
      </c>
    </row>
    <row r="163" spans="1:31" x14ac:dyDescent="0.2">
      <c r="A163" s="1">
        <v>14253</v>
      </c>
      <c r="B163">
        <v>199.166</v>
      </c>
      <c r="C163">
        <v>510.58422899999999</v>
      </c>
      <c r="D163" s="18" t="s">
        <v>1828</v>
      </c>
      <c r="E163" s="13" t="s">
        <v>1829</v>
      </c>
      <c r="F163" s="13" t="s">
        <v>1829</v>
      </c>
      <c r="G163" s="16" t="s">
        <v>1828</v>
      </c>
      <c r="H163" s="18" t="s">
        <v>2105</v>
      </c>
      <c r="I163" s="21" t="s">
        <v>2105</v>
      </c>
      <c r="J163" s="16" t="s">
        <v>2105</v>
      </c>
      <c r="K163" s="21" t="s">
        <v>21</v>
      </c>
      <c r="L163" s="21" t="s">
        <v>15</v>
      </c>
      <c r="M163" s="21" t="s">
        <v>15</v>
      </c>
      <c r="N163">
        <v>8</v>
      </c>
      <c r="O163">
        <v>100</v>
      </c>
      <c r="P163" t="s">
        <v>5</v>
      </c>
      <c r="Q163" s="2">
        <v>0.83695652173913004</v>
      </c>
      <c r="R163" t="s">
        <v>15</v>
      </c>
      <c r="S163" s="2">
        <v>0.46857878804389003</v>
      </c>
      <c r="T163" t="s">
        <v>21</v>
      </c>
      <c r="U163" s="2">
        <v>0.398930703164112</v>
      </c>
      <c r="V163" t="s">
        <v>29</v>
      </c>
      <c r="W163" s="2">
        <v>0.28126769302398602</v>
      </c>
      <c r="X163" t="s">
        <v>15</v>
      </c>
      <c r="Y163" s="5" t="s">
        <v>1881</v>
      </c>
      <c r="Z163" s="5" t="s">
        <v>1845</v>
      </c>
      <c r="AA163" s="5" t="s">
        <v>1873</v>
      </c>
      <c r="AB163" s="5"/>
      <c r="AC163" s="5"/>
      <c r="AD163" s="5" t="s">
        <v>1873</v>
      </c>
      <c r="AE163" s="5" t="s">
        <v>17</v>
      </c>
    </row>
    <row r="164" spans="1:31" x14ac:dyDescent="0.2">
      <c r="A164" s="1">
        <v>14258</v>
      </c>
      <c r="B164">
        <v>199.16</v>
      </c>
      <c r="C164">
        <v>373.69680799999998</v>
      </c>
      <c r="D164" s="18" t="s">
        <v>1828</v>
      </c>
      <c r="E164" s="13" t="s">
        <v>1829</v>
      </c>
      <c r="F164" s="13" t="s">
        <v>1829</v>
      </c>
      <c r="G164" s="16" t="s">
        <v>1828</v>
      </c>
      <c r="H164" s="18" t="s">
        <v>2105</v>
      </c>
      <c r="I164" s="21" t="s">
        <v>2105</v>
      </c>
      <c r="J164" s="16" t="s">
        <v>2105</v>
      </c>
      <c r="K164" s="21" t="s">
        <v>21</v>
      </c>
      <c r="L164" s="21" t="s">
        <v>15</v>
      </c>
      <c r="M164" s="21" t="s">
        <v>15</v>
      </c>
      <c r="N164">
        <v>3</v>
      </c>
      <c r="O164">
        <v>100</v>
      </c>
      <c r="P164" t="s">
        <v>5</v>
      </c>
      <c r="Q164" s="2">
        <v>0.83695652173913004</v>
      </c>
      <c r="R164" t="s">
        <v>15</v>
      </c>
      <c r="S164" s="2">
        <v>0.46857878804389003</v>
      </c>
      <c r="T164" t="s">
        <v>21</v>
      </c>
      <c r="U164" s="2">
        <v>0.398930703164112</v>
      </c>
      <c r="V164" t="s">
        <v>29</v>
      </c>
      <c r="W164" s="2">
        <v>0.28126769302398602</v>
      </c>
      <c r="X164" t="s">
        <v>15</v>
      </c>
      <c r="Y164" s="5" t="s">
        <v>1965</v>
      </c>
      <c r="Z164" s="5" t="s">
        <v>1845</v>
      </c>
      <c r="AA164" s="5" t="s">
        <v>1933</v>
      </c>
      <c r="AB164" s="5" t="s">
        <v>1860</v>
      </c>
      <c r="AC164" s="5" t="s">
        <v>32</v>
      </c>
      <c r="AD164" s="5" t="s">
        <v>26</v>
      </c>
      <c r="AE164" s="5" t="s">
        <v>18</v>
      </c>
    </row>
    <row r="165" spans="1:31" x14ac:dyDescent="0.2">
      <c r="A165" s="1">
        <v>14259</v>
      </c>
      <c r="B165">
        <v>199.16399999999999</v>
      </c>
      <c r="C165">
        <v>492.368225</v>
      </c>
      <c r="D165" s="18" t="s">
        <v>1828</v>
      </c>
      <c r="E165" s="13" t="s">
        <v>1829</v>
      </c>
      <c r="F165" s="13" t="s">
        <v>1829</v>
      </c>
      <c r="G165" s="16" t="s">
        <v>1828</v>
      </c>
      <c r="H165" s="18" t="s">
        <v>2105</v>
      </c>
      <c r="I165" s="21" t="s">
        <v>2105</v>
      </c>
      <c r="J165" s="16" t="s">
        <v>2105</v>
      </c>
      <c r="K165" s="21" t="s">
        <v>21</v>
      </c>
      <c r="L165" s="21" t="s">
        <v>15</v>
      </c>
      <c r="M165" s="21" t="s">
        <v>15</v>
      </c>
      <c r="N165">
        <v>12</v>
      </c>
      <c r="O165">
        <v>100</v>
      </c>
      <c r="P165" t="s">
        <v>5</v>
      </c>
      <c r="Q165" s="2">
        <v>0.83695652173913004</v>
      </c>
      <c r="R165" t="s">
        <v>15</v>
      </c>
      <c r="S165" s="2">
        <v>0.46857878804389003</v>
      </c>
      <c r="T165" t="s">
        <v>21</v>
      </c>
      <c r="U165" s="2">
        <v>0.398930703164112</v>
      </c>
      <c r="V165" t="s">
        <v>29</v>
      </c>
      <c r="W165" s="2">
        <v>0.28126769302398602</v>
      </c>
      <c r="X165" t="s">
        <v>15</v>
      </c>
      <c r="Y165" s="5" t="s">
        <v>1907</v>
      </c>
      <c r="Z165" s="5" t="s">
        <v>1845</v>
      </c>
      <c r="AA165" s="5" t="s">
        <v>17</v>
      </c>
      <c r="AB165" s="5"/>
      <c r="AC165" s="5"/>
      <c r="AD165" s="5"/>
      <c r="AE165" s="5" t="s">
        <v>17</v>
      </c>
    </row>
    <row r="166" spans="1:31" x14ac:dyDescent="0.2">
      <c r="A166" s="1">
        <v>14261</v>
      </c>
      <c r="B166">
        <v>199.16498999999999</v>
      </c>
      <c r="C166">
        <v>473.40554800000001</v>
      </c>
      <c r="D166" s="18" t="s">
        <v>1828</v>
      </c>
      <c r="E166" s="13" t="s">
        <v>1829</v>
      </c>
      <c r="F166" s="13" t="s">
        <v>1829</v>
      </c>
      <c r="G166" s="16" t="s">
        <v>1828</v>
      </c>
      <c r="H166" s="18" t="s">
        <v>2105</v>
      </c>
      <c r="I166" s="21" t="s">
        <v>2105</v>
      </c>
      <c r="J166" s="16" t="s">
        <v>2105</v>
      </c>
      <c r="K166" s="21" t="s">
        <v>21</v>
      </c>
      <c r="L166" s="21" t="s">
        <v>15</v>
      </c>
      <c r="M166" s="21" t="s">
        <v>15</v>
      </c>
      <c r="N166">
        <v>7</v>
      </c>
      <c r="O166">
        <v>100</v>
      </c>
      <c r="P166" t="s">
        <v>5</v>
      </c>
      <c r="Q166" s="2">
        <v>0.83695652173913004</v>
      </c>
      <c r="R166" t="s">
        <v>15</v>
      </c>
      <c r="S166" s="2">
        <v>0.46857878804389003</v>
      </c>
      <c r="T166" t="s">
        <v>21</v>
      </c>
      <c r="U166" s="2">
        <v>0.398930703164112</v>
      </c>
      <c r="V166" t="s">
        <v>29</v>
      </c>
      <c r="W166" s="2">
        <v>0.28126769302398602</v>
      </c>
      <c r="X166" t="s">
        <v>15</v>
      </c>
      <c r="Y166" s="5" t="s">
        <v>1907</v>
      </c>
      <c r="Z166" s="5" t="s">
        <v>1845</v>
      </c>
      <c r="AA166" s="5" t="s">
        <v>1908</v>
      </c>
      <c r="AB166" s="5"/>
      <c r="AC166" s="5"/>
      <c r="AD166" s="5" t="s">
        <v>1908</v>
      </c>
      <c r="AE166" s="5" t="s">
        <v>17</v>
      </c>
    </row>
    <row r="167" spans="1:31" x14ac:dyDescent="0.2">
      <c r="A167" s="1">
        <v>14262</v>
      </c>
      <c r="B167">
        <v>199.14999</v>
      </c>
      <c r="C167">
        <v>439.59060699999998</v>
      </c>
      <c r="D167" s="18" t="s">
        <v>1828</v>
      </c>
      <c r="E167" s="13" t="s">
        <v>1829</v>
      </c>
      <c r="F167" s="13" t="s">
        <v>1829</v>
      </c>
      <c r="G167" s="16" t="s">
        <v>1828</v>
      </c>
      <c r="H167" s="18" t="s">
        <v>2105</v>
      </c>
      <c r="I167" s="21" t="s">
        <v>2105</v>
      </c>
      <c r="J167" s="16" t="s">
        <v>2105</v>
      </c>
      <c r="K167" s="21" t="s">
        <v>21</v>
      </c>
      <c r="L167" s="21" t="s">
        <v>15</v>
      </c>
      <c r="M167" s="21" t="s">
        <v>15</v>
      </c>
      <c r="N167">
        <v>1</v>
      </c>
      <c r="O167">
        <v>100</v>
      </c>
      <c r="P167" t="s">
        <v>5</v>
      </c>
      <c r="Q167" s="2">
        <v>0.83695652173913004</v>
      </c>
      <c r="R167" t="s">
        <v>15</v>
      </c>
      <c r="S167" s="2">
        <v>0.46857878804389003</v>
      </c>
      <c r="T167" t="s">
        <v>21</v>
      </c>
      <c r="U167" s="2">
        <v>0.398930703164112</v>
      </c>
      <c r="V167" t="s">
        <v>29</v>
      </c>
      <c r="W167" s="2">
        <v>0.28126769302398602</v>
      </c>
      <c r="X167" t="s">
        <v>15</v>
      </c>
      <c r="Y167" s="5" t="s">
        <v>2004</v>
      </c>
      <c r="Z167" s="5" t="s">
        <v>1845</v>
      </c>
      <c r="AA167" s="5" t="s">
        <v>2005</v>
      </c>
      <c r="AB167" s="5"/>
      <c r="AC167" s="5" t="s">
        <v>2005</v>
      </c>
      <c r="AD167" s="5" t="s">
        <v>1877</v>
      </c>
      <c r="AE167" s="5" t="s">
        <v>1878</v>
      </c>
    </row>
    <row r="168" spans="1:31" x14ac:dyDescent="0.2">
      <c r="A168" s="1">
        <v>14263</v>
      </c>
      <c r="B168">
        <v>199.15700000000001</v>
      </c>
      <c r="C168">
        <v>341.11825599999997</v>
      </c>
      <c r="D168" s="18" t="s">
        <v>1828</v>
      </c>
      <c r="E168" s="13" t="s">
        <v>1829</v>
      </c>
      <c r="F168" s="13" t="s">
        <v>1829</v>
      </c>
      <c r="G168" s="16" t="s">
        <v>1828</v>
      </c>
      <c r="H168" s="18" t="s">
        <v>2105</v>
      </c>
      <c r="I168" s="21" t="s">
        <v>2105</v>
      </c>
      <c r="J168" s="16" t="s">
        <v>2105</v>
      </c>
      <c r="K168" s="21" t="s">
        <v>21</v>
      </c>
      <c r="L168" s="21" t="s">
        <v>15</v>
      </c>
      <c r="M168" s="21" t="s">
        <v>15</v>
      </c>
      <c r="N168">
        <v>3</v>
      </c>
      <c r="O168">
        <v>100</v>
      </c>
      <c r="P168" t="s">
        <v>5</v>
      </c>
      <c r="Q168" s="2">
        <v>0.83695652173913004</v>
      </c>
      <c r="R168" t="s">
        <v>15</v>
      </c>
      <c r="S168" s="2">
        <v>0.46857878804389003</v>
      </c>
      <c r="T168" t="s">
        <v>21</v>
      </c>
      <c r="U168" s="2">
        <v>0.398930703164112</v>
      </c>
      <c r="V168" t="s">
        <v>29</v>
      </c>
      <c r="W168" s="2">
        <v>0.28126769302398602</v>
      </c>
      <c r="X168" t="s">
        <v>15</v>
      </c>
      <c r="Y168" s="5" t="s">
        <v>1932</v>
      </c>
      <c r="Z168" s="5" t="s">
        <v>1845</v>
      </c>
      <c r="AA168" s="5" t="s">
        <v>1933</v>
      </c>
      <c r="AB168" s="5" t="s">
        <v>1860</v>
      </c>
      <c r="AC168" s="5" t="s">
        <v>32</v>
      </c>
      <c r="AD168" s="5" t="s">
        <v>26</v>
      </c>
      <c r="AE168" s="5" t="s">
        <v>18</v>
      </c>
    </row>
    <row r="169" spans="1:31" x14ac:dyDescent="0.2">
      <c r="A169" s="1">
        <v>14264</v>
      </c>
      <c r="B169">
        <v>199.13901000000001</v>
      </c>
      <c r="C169">
        <v>1036.821655</v>
      </c>
      <c r="D169" s="18" t="s">
        <v>1828</v>
      </c>
      <c r="E169" s="13" t="s">
        <v>1829</v>
      </c>
      <c r="F169" s="13" t="s">
        <v>1829</v>
      </c>
      <c r="G169" s="16" t="s">
        <v>1828</v>
      </c>
      <c r="H169" s="18" t="s">
        <v>2105</v>
      </c>
      <c r="I169" s="21" t="s">
        <v>2105</v>
      </c>
      <c r="J169" s="16" t="s">
        <v>2105</v>
      </c>
      <c r="K169" s="21" t="s">
        <v>21</v>
      </c>
      <c r="L169" s="21" t="s">
        <v>15</v>
      </c>
      <c r="M169" s="21" t="s">
        <v>15</v>
      </c>
      <c r="N169">
        <v>14</v>
      </c>
      <c r="O169">
        <v>100</v>
      </c>
      <c r="P169" t="s">
        <v>5</v>
      </c>
      <c r="Q169" s="2">
        <v>0.83695652173913004</v>
      </c>
      <c r="R169" t="s">
        <v>15</v>
      </c>
      <c r="S169" s="2">
        <v>0.46857878804389003</v>
      </c>
      <c r="T169" t="s">
        <v>21</v>
      </c>
      <c r="U169" s="2">
        <v>0.398930703164112</v>
      </c>
      <c r="V169" t="s">
        <v>29</v>
      </c>
      <c r="W169" s="2">
        <v>0.28126769302398602</v>
      </c>
      <c r="X169" t="s">
        <v>15</v>
      </c>
      <c r="Y169" s="5" t="s">
        <v>2019</v>
      </c>
      <c r="Z169" s="5" t="s">
        <v>1845</v>
      </c>
      <c r="AA169" s="5" t="s">
        <v>16</v>
      </c>
      <c r="AB169" s="5"/>
      <c r="AC169" s="5"/>
      <c r="AD169" s="5"/>
      <c r="AE169" s="5" t="s">
        <v>16</v>
      </c>
    </row>
    <row r="170" spans="1:31" x14ac:dyDescent="0.2">
      <c r="A170" s="1">
        <v>14269</v>
      </c>
      <c r="B170">
        <v>199.18299999999999</v>
      </c>
      <c r="C170">
        <v>190.95550499999999</v>
      </c>
      <c r="D170" s="18" t="s">
        <v>1828</v>
      </c>
      <c r="E170" s="13" t="s">
        <v>1829</v>
      </c>
      <c r="F170" s="13" t="s">
        <v>1828</v>
      </c>
      <c r="G170" s="16" t="s">
        <v>1828</v>
      </c>
      <c r="H170" s="18" t="s">
        <v>2105</v>
      </c>
      <c r="I170" s="21" t="s">
        <v>2105</v>
      </c>
      <c r="J170" s="16" t="s">
        <v>2105</v>
      </c>
      <c r="K170" s="21" t="s">
        <v>21</v>
      </c>
      <c r="L170" s="21" t="s">
        <v>15</v>
      </c>
      <c r="M170" s="21" t="s">
        <v>15</v>
      </c>
      <c r="N170">
        <v>80</v>
      </c>
      <c r="O170">
        <v>100</v>
      </c>
      <c r="P170" t="s">
        <v>5</v>
      </c>
      <c r="Q170" s="2">
        <v>0.83695652173913004</v>
      </c>
      <c r="R170" t="s">
        <v>15</v>
      </c>
      <c r="S170" s="2">
        <v>0.46857878804389003</v>
      </c>
      <c r="T170" t="s">
        <v>21</v>
      </c>
      <c r="U170" s="2">
        <v>0.398930703164112</v>
      </c>
      <c r="V170" t="s">
        <v>29</v>
      </c>
      <c r="W170" s="2">
        <v>0.28126769302398602</v>
      </c>
      <c r="X170" t="s">
        <v>15</v>
      </c>
      <c r="Y170" s="5" t="s">
        <v>2105</v>
      </c>
      <c r="Z170" s="5" t="s">
        <v>2105</v>
      </c>
      <c r="AA170" s="5" t="s">
        <v>2105</v>
      </c>
      <c r="AB170" s="5" t="s">
        <v>2105</v>
      </c>
      <c r="AC170" s="5" t="s">
        <v>2105</v>
      </c>
      <c r="AD170" s="5" t="s">
        <v>2105</v>
      </c>
      <c r="AE170" s="5" t="s">
        <v>2105</v>
      </c>
    </row>
    <row r="171" spans="1:31" x14ac:dyDescent="0.2">
      <c r="A171" s="1">
        <v>14271</v>
      </c>
      <c r="B171">
        <v>199.16498999999999</v>
      </c>
      <c r="C171">
        <v>961.31530799999996</v>
      </c>
      <c r="D171" s="18" t="s">
        <v>1828</v>
      </c>
      <c r="E171" s="13" t="s">
        <v>1829</v>
      </c>
      <c r="F171" s="13" t="s">
        <v>1829</v>
      </c>
      <c r="G171" s="16" t="s">
        <v>1828</v>
      </c>
      <c r="H171" s="18" t="s">
        <v>2105</v>
      </c>
      <c r="I171" s="21" t="s">
        <v>2105</v>
      </c>
      <c r="J171" s="16" t="s">
        <v>2105</v>
      </c>
      <c r="K171" s="21" t="s">
        <v>21</v>
      </c>
      <c r="L171" s="21" t="s">
        <v>15</v>
      </c>
      <c r="M171" s="21" t="s">
        <v>15</v>
      </c>
      <c r="N171">
        <v>18</v>
      </c>
      <c r="O171">
        <v>100</v>
      </c>
      <c r="P171" t="s">
        <v>5</v>
      </c>
      <c r="Q171" s="2">
        <v>0.83695652173913004</v>
      </c>
      <c r="R171" t="s">
        <v>15</v>
      </c>
      <c r="S171" s="2">
        <v>0.46857878804389003</v>
      </c>
      <c r="T171" t="s">
        <v>21</v>
      </c>
      <c r="U171" s="2">
        <v>0.398930703164112</v>
      </c>
      <c r="V171" t="s">
        <v>29</v>
      </c>
      <c r="W171" s="2">
        <v>0.28126769302398602</v>
      </c>
      <c r="X171" t="s">
        <v>15</v>
      </c>
      <c r="Y171" s="5" t="s">
        <v>1907</v>
      </c>
      <c r="Z171" s="5" t="s">
        <v>1845</v>
      </c>
      <c r="AA171" s="5" t="s">
        <v>1967</v>
      </c>
      <c r="AB171" s="5"/>
      <c r="AC171" s="5" t="s">
        <v>1967</v>
      </c>
      <c r="AD171" s="5" t="s">
        <v>1908</v>
      </c>
      <c r="AE171" s="5" t="s">
        <v>17</v>
      </c>
    </row>
    <row r="172" spans="1:31" x14ac:dyDescent="0.2">
      <c r="A172" s="1">
        <v>14273</v>
      </c>
      <c r="B172">
        <v>199.17599000000001</v>
      </c>
      <c r="C172">
        <v>164.991592</v>
      </c>
      <c r="D172" s="18" t="s">
        <v>1828</v>
      </c>
      <c r="E172" s="13" t="s">
        <v>1829</v>
      </c>
      <c r="F172" s="13" t="s">
        <v>1829</v>
      </c>
      <c r="G172" s="16" t="s">
        <v>1828</v>
      </c>
      <c r="H172" s="18" t="s">
        <v>2105</v>
      </c>
      <c r="I172" s="21" t="s">
        <v>2105</v>
      </c>
      <c r="J172" s="16" t="s">
        <v>2105</v>
      </c>
      <c r="K172" s="21" t="s">
        <v>21</v>
      </c>
      <c r="L172" s="21" t="s">
        <v>15</v>
      </c>
      <c r="M172" s="21" t="s">
        <v>15</v>
      </c>
      <c r="N172">
        <v>80</v>
      </c>
      <c r="O172">
        <v>100</v>
      </c>
      <c r="P172" t="s">
        <v>5</v>
      </c>
      <c r="Q172" s="2">
        <v>0.83695652173913004</v>
      </c>
      <c r="R172" t="s">
        <v>15</v>
      </c>
      <c r="S172" s="2">
        <v>0.46857878804389003</v>
      </c>
      <c r="T172" t="s">
        <v>21</v>
      </c>
      <c r="U172" s="2">
        <v>0.398930703164112</v>
      </c>
      <c r="V172" t="s">
        <v>29</v>
      </c>
      <c r="W172" s="2">
        <v>0.28126769302398602</v>
      </c>
      <c r="X172" t="s">
        <v>15</v>
      </c>
      <c r="Y172" s="5" t="s">
        <v>1950</v>
      </c>
      <c r="Z172" s="5" t="s">
        <v>1845</v>
      </c>
      <c r="AA172" s="5" t="s">
        <v>1951</v>
      </c>
      <c r="AB172" s="5" t="s">
        <v>1952</v>
      </c>
      <c r="AC172" s="5" t="s">
        <v>1953</v>
      </c>
      <c r="AD172" s="5" t="s">
        <v>1954</v>
      </c>
      <c r="AE172" s="5" t="s">
        <v>1955</v>
      </c>
    </row>
    <row r="173" spans="1:31" x14ac:dyDescent="0.2">
      <c r="A173" s="1">
        <v>14275</v>
      </c>
      <c r="B173">
        <v>199.16701</v>
      </c>
      <c r="C173">
        <v>933.47473100000002</v>
      </c>
      <c r="D173" s="18" t="s">
        <v>1828</v>
      </c>
      <c r="E173" s="13" t="s">
        <v>1829</v>
      </c>
      <c r="F173" s="13" t="s">
        <v>1829</v>
      </c>
      <c r="G173" s="16" t="s">
        <v>1828</v>
      </c>
      <c r="H173" s="18" t="s">
        <v>2105</v>
      </c>
      <c r="I173" s="21" t="s">
        <v>2105</v>
      </c>
      <c r="J173" s="16" t="s">
        <v>2105</v>
      </c>
      <c r="K173" s="21" t="s">
        <v>21</v>
      </c>
      <c r="L173" s="21" t="s">
        <v>15</v>
      </c>
      <c r="M173" s="21" t="s">
        <v>15</v>
      </c>
      <c r="N173">
        <v>66</v>
      </c>
      <c r="O173">
        <v>100</v>
      </c>
      <c r="P173" t="s">
        <v>5</v>
      </c>
      <c r="Q173" s="2">
        <v>0.83695652173913004</v>
      </c>
      <c r="R173" t="s">
        <v>15</v>
      </c>
      <c r="S173" s="2">
        <v>0.46857878804389003</v>
      </c>
      <c r="T173" t="s">
        <v>21</v>
      </c>
      <c r="U173" s="2">
        <v>0.398930703164112</v>
      </c>
      <c r="V173" t="s">
        <v>29</v>
      </c>
      <c r="W173" s="2">
        <v>0.28126769302398602</v>
      </c>
      <c r="X173" t="s">
        <v>15</v>
      </c>
      <c r="Y173" s="5" t="s">
        <v>1881</v>
      </c>
      <c r="Z173" s="5" t="s">
        <v>1845</v>
      </c>
      <c r="AA173" s="5" t="s">
        <v>1948</v>
      </c>
      <c r="AB173" s="5"/>
      <c r="AC173" s="5"/>
      <c r="AD173" s="5" t="s">
        <v>1948</v>
      </c>
      <c r="AE173" s="5" t="s">
        <v>1949</v>
      </c>
    </row>
    <row r="174" spans="1:31" x14ac:dyDescent="0.2">
      <c r="A174" s="1">
        <v>14276</v>
      </c>
      <c r="B174">
        <v>199.17798999999999</v>
      </c>
      <c r="C174">
        <v>382.78753699999999</v>
      </c>
      <c r="D174" s="18" t="s">
        <v>1828</v>
      </c>
      <c r="E174" s="13" t="s">
        <v>1829</v>
      </c>
      <c r="F174" s="13" t="s">
        <v>1829</v>
      </c>
      <c r="G174" s="16" t="s">
        <v>1828</v>
      </c>
      <c r="H174" s="18" t="s">
        <v>2105</v>
      </c>
      <c r="I174" s="21" t="s">
        <v>2105</v>
      </c>
      <c r="J174" s="16" t="s">
        <v>2105</v>
      </c>
      <c r="K174" s="21" t="s">
        <v>21</v>
      </c>
      <c r="L174" s="21" t="s">
        <v>15</v>
      </c>
      <c r="M174" s="21" t="s">
        <v>15</v>
      </c>
      <c r="N174">
        <v>78</v>
      </c>
      <c r="O174">
        <v>100</v>
      </c>
      <c r="P174" t="s">
        <v>5</v>
      </c>
      <c r="Q174" s="2">
        <v>0.83695652173913004</v>
      </c>
      <c r="R174" t="s">
        <v>15</v>
      </c>
      <c r="S174" s="2">
        <v>0.46857878804389003</v>
      </c>
      <c r="T174" t="s">
        <v>21</v>
      </c>
      <c r="U174" s="2">
        <v>0.398930703164112</v>
      </c>
      <c r="V174" t="s">
        <v>29</v>
      </c>
      <c r="W174" s="2">
        <v>0.28126769302398602</v>
      </c>
      <c r="X174" t="s">
        <v>15</v>
      </c>
      <c r="Y174" s="5" t="s">
        <v>2071</v>
      </c>
      <c r="Z174" s="5" t="s">
        <v>1880</v>
      </c>
      <c r="AA174" s="5" t="s">
        <v>2072</v>
      </c>
      <c r="AB174" s="5"/>
      <c r="AC174" s="5" t="s">
        <v>2072</v>
      </c>
      <c r="AD174" s="5" t="s">
        <v>2073</v>
      </c>
      <c r="AE174" s="5" t="s">
        <v>2074</v>
      </c>
    </row>
    <row r="175" spans="1:31" x14ac:dyDescent="0.2">
      <c r="A175" s="1">
        <v>14278</v>
      </c>
      <c r="B175">
        <v>199.17400000000001</v>
      </c>
      <c r="C175">
        <v>869.17254600000001</v>
      </c>
      <c r="D175" s="18" t="s">
        <v>1828</v>
      </c>
      <c r="E175" s="13" t="s">
        <v>1829</v>
      </c>
      <c r="F175" s="13" t="s">
        <v>1828</v>
      </c>
      <c r="G175" s="16" t="s">
        <v>1828</v>
      </c>
      <c r="H175" s="18" t="s">
        <v>2105</v>
      </c>
      <c r="I175" s="21" t="s">
        <v>2105</v>
      </c>
      <c r="J175" s="16" t="s">
        <v>2105</v>
      </c>
      <c r="K175" s="21" t="s">
        <v>21</v>
      </c>
      <c r="L175" s="21" t="s">
        <v>15</v>
      </c>
      <c r="M175" s="21" t="s">
        <v>15</v>
      </c>
      <c r="N175">
        <v>14</v>
      </c>
      <c r="O175">
        <v>100</v>
      </c>
      <c r="P175" t="s">
        <v>5</v>
      </c>
      <c r="Q175" s="2">
        <v>0.83695652173913004</v>
      </c>
      <c r="R175" t="s">
        <v>15</v>
      </c>
      <c r="S175" s="2">
        <v>0.46857878804389003</v>
      </c>
      <c r="T175" t="s">
        <v>21</v>
      </c>
      <c r="U175" s="2">
        <v>0.398930703164112</v>
      </c>
      <c r="V175" t="s">
        <v>29</v>
      </c>
      <c r="W175" s="2">
        <v>0.28126769302398602</v>
      </c>
      <c r="X175" t="s">
        <v>15</v>
      </c>
      <c r="Y175" s="5" t="s">
        <v>2105</v>
      </c>
      <c r="Z175" s="5" t="s">
        <v>2105</v>
      </c>
      <c r="AA175" s="5" t="s">
        <v>2105</v>
      </c>
      <c r="AB175" s="5" t="s">
        <v>2105</v>
      </c>
      <c r="AC175" s="5" t="s">
        <v>2105</v>
      </c>
      <c r="AD175" s="5" t="s">
        <v>2105</v>
      </c>
      <c r="AE175" s="5" t="s">
        <v>2105</v>
      </c>
    </row>
    <row r="176" spans="1:31" x14ac:dyDescent="0.2">
      <c r="A176" s="1">
        <v>14279</v>
      </c>
      <c r="B176">
        <v>199.161</v>
      </c>
      <c r="C176">
        <v>1586.24353</v>
      </c>
      <c r="D176" s="18" t="s">
        <v>1828</v>
      </c>
      <c r="E176" s="13" t="s">
        <v>1829</v>
      </c>
      <c r="F176" s="13" t="s">
        <v>1829</v>
      </c>
      <c r="G176" s="16" t="s">
        <v>1828</v>
      </c>
      <c r="H176" s="18" t="s">
        <v>2105</v>
      </c>
      <c r="I176" s="21" t="s">
        <v>2105</v>
      </c>
      <c r="J176" s="16" t="s">
        <v>2105</v>
      </c>
      <c r="K176" s="21" t="s">
        <v>21</v>
      </c>
      <c r="L176" s="21" t="s">
        <v>15</v>
      </c>
      <c r="M176" s="21" t="s">
        <v>15</v>
      </c>
      <c r="N176">
        <v>5</v>
      </c>
      <c r="O176">
        <v>100</v>
      </c>
      <c r="P176" t="s">
        <v>5</v>
      </c>
      <c r="Q176" s="2">
        <v>0.83695652173913004</v>
      </c>
      <c r="R176" t="s">
        <v>15</v>
      </c>
      <c r="S176" s="2">
        <v>0.46857878804389003</v>
      </c>
      <c r="T176" t="s">
        <v>21</v>
      </c>
      <c r="U176" s="2">
        <v>0.398930703164112</v>
      </c>
      <c r="V176" t="s">
        <v>29</v>
      </c>
      <c r="W176" s="2">
        <v>0.28126769302398602</v>
      </c>
      <c r="X176" t="s">
        <v>15</v>
      </c>
      <c r="Y176" s="5" t="s">
        <v>1965</v>
      </c>
      <c r="Z176" s="5" t="s">
        <v>1845</v>
      </c>
      <c r="AA176" s="5" t="s">
        <v>1985</v>
      </c>
      <c r="AB176" s="5"/>
      <c r="AC176" s="5" t="s">
        <v>1985</v>
      </c>
      <c r="AD176" s="5" t="s">
        <v>1986</v>
      </c>
      <c r="AE176" s="5" t="s">
        <v>18</v>
      </c>
    </row>
    <row r="177" spans="1:31" x14ac:dyDescent="0.2">
      <c r="A177" s="1">
        <v>14281</v>
      </c>
      <c r="B177">
        <v>199.16900999999999</v>
      </c>
      <c r="C177">
        <v>362.65090900000001</v>
      </c>
      <c r="D177" s="18" t="s">
        <v>1828</v>
      </c>
      <c r="E177" s="13" t="s">
        <v>1829</v>
      </c>
      <c r="F177" s="13" t="s">
        <v>1829</v>
      </c>
      <c r="G177" s="16" t="s">
        <v>1829</v>
      </c>
      <c r="H177" s="18" t="s">
        <v>15</v>
      </c>
      <c r="I177" s="21" t="s">
        <v>21</v>
      </c>
      <c r="J177" s="16" t="s">
        <v>21</v>
      </c>
      <c r="K177" s="21" t="s">
        <v>21</v>
      </c>
      <c r="L177" s="21" t="s">
        <v>15</v>
      </c>
      <c r="M177" s="21" t="s">
        <v>15</v>
      </c>
      <c r="N177">
        <v>24</v>
      </c>
      <c r="O177">
        <v>100</v>
      </c>
      <c r="P177" t="s">
        <v>5</v>
      </c>
      <c r="Q177" s="2">
        <v>0.83695652173913004</v>
      </c>
      <c r="R177" t="s">
        <v>15</v>
      </c>
      <c r="S177" s="2">
        <v>0.46857878804389003</v>
      </c>
      <c r="T177" t="s">
        <v>21</v>
      </c>
      <c r="U177" s="2">
        <v>0.398930703164112</v>
      </c>
      <c r="V177" t="s">
        <v>29</v>
      </c>
      <c r="W177" s="2">
        <v>0.28126769302398602</v>
      </c>
      <c r="X177" t="s">
        <v>15</v>
      </c>
      <c r="Y177" s="5" t="s">
        <v>1844</v>
      </c>
      <c r="Z177" s="5" t="s">
        <v>1845</v>
      </c>
      <c r="AA177" s="5" t="s">
        <v>21</v>
      </c>
      <c r="AB177" s="5"/>
      <c r="AC177" s="5"/>
      <c r="AD177" s="5" t="s">
        <v>21</v>
      </c>
      <c r="AE177" s="5" t="s">
        <v>15</v>
      </c>
    </row>
    <row r="178" spans="1:31" x14ac:dyDescent="0.2">
      <c r="A178" s="1">
        <v>14283</v>
      </c>
      <c r="B178">
        <v>199.16498999999999</v>
      </c>
      <c r="C178">
        <v>1736.898682</v>
      </c>
      <c r="D178" s="18" t="s">
        <v>1828</v>
      </c>
      <c r="E178" s="13" t="s">
        <v>1829</v>
      </c>
      <c r="F178" s="13" t="s">
        <v>1829</v>
      </c>
      <c r="G178" s="16" t="s">
        <v>1828</v>
      </c>
      <c r="H178" s="18" t="s">
        <v>2105</v>
      </c>
      <c r="I178" s="21" t="s">
        <v>2105</v>
      </c>
      <c r="J178" s="16" t="s">
        <v>2105</v>
      </c>
      <c r="K178" s="21" t="s">
        <v>21</v>
      </c>
      <c r="L178" s="21" t="s">
        <v>15</v>
      </c>
      <c r="M178" s="21" t="s">
        <v>15</v>
      </c>
      <c r="N178">
        <v>13</v>
      </c>
      <c r="O178">
        <v>100</v>
      </c>
      <c r="P178" t="s">
        <v>5</v>
      </c>
      <c r="Q178" s="2">
        <v>0.83695652173913004</v>
      </c>
      <c r="R178" t="s">
        <v>15</v>
      </c>
      <c r="S178" s="2">
        <v>0.46857878804389003</v>
      </c>
      <c r="T178" t="s">
        <v>21</v>
      </c>
      <c r="U178" s="2">
        <v>0.398930703164112</v>
      </c>
      <c r="V178" t="s">
        <v>29</v>
      </c>
      <c r="W178" s="2">
        <v>0.28126769302398602</v>
      </c>
      <c r="X178" t="s">
        <v>15</v>
      </c>
      <c r="Y178" s="5" t="s">
        <v>1907</v>
      </c>
      <c r="Z178" s="5" t="s">
        <v>1845</v>
      </c>
      <c r="AA178" s="5" t="s">
        <v>1908</v>
      </c>
      <c r="AB178" s="5"/>
      <c r="AC178" s="5"/>
      <c r="AD178" s="5" t="s">
        <v>1908</v>
      </c>
      <c r="AE178" s="5" t="s">
        <v>17</v>
      </c>
    </row>
    <row r="179" spans="1:31" x14ac:dyDescent="0.2">
      <c r="A179" s="1">
        <v>14284</v>
      </c>
      <c r="B179">
        <v>199.16701</v>
      </c>
      <c r="C179">
        <v>1153.1549070000001</v>
      </c>
      <c r="D179" s="18" t="s">
        <v>1829</v>
      </c>
      <c r="E179" s="13" t="s">
        <v>1829</v>
      </c>
      <c r="F179" s="13" t="s">
        <v>1829</v>
      </c>
      <c r="G179" s="16" t="s">
        <v>1828</v>
      </c>
      <c r="H179" s="18" t="s">
        <v>2105</v>
      </c>
      <c r="I179" s="21" t="s">
        <v>2105</v>
      </c>
      <c r="J179" s="16" t="s">
        <v>2105</v>
      </c>
      <c r="K179" s="21" t="s">
        <v>21</v>
      </c>
      <c r="L179" s="21" t="s">
        <v>15</v>
      </c>
      <c r="M179" s="21" t="s">
        <v>15</v>
      </c>
      <c r="N179">
        <v>7</v>
      </c>
      <c r="O179">
        <v>100</v>
      </c>
      <c r="P179" t="s">
        <v>5</v>
      </c>
      <c r="Q179" s="2">
        <v>0.83695652173913004</v>
      </c>
      <c r="R179" t="s">
        <v>15</v>
      </c>
      <c r="S179" s="2">
        <v>0.46857878804389003</v>
      </c>
      <c r="T179" t="s">
        <v>21</v>
      </c>
      <c r="U179" s="2">
        <v>0.398930703164112</v>
      </c>
      <c r="V179" t="s">
        <v>29</v>
      </c>
      <c r="W179" s="2">
        <v>0.28126769302398602</v>
      </c>
      <c r="X179" t="s">
        <v>15</v>
      </c>
      <c r="Y179" s="5" t="s">
        <v>1881</v>
      </c>
      <c r="Z179" s="5" t="s">
        <v>1845</v>
      </c>
      <c r="AA179" s="5" t="s">
        <v>1964</v>
      </c>
      <c r="AB179" s="5"/>
      <c r="AC179" s="5"/>
      <c r="AD179" s="5" t="s">
        <v>1964</v>
      </c>
      <c r="AE179" s="5" t="s">
        <v>17</v>
      </c>
    </row>
    <row r="180" spans="1:31" x14ac:dyDescent="0.2">
      <c r="A180" s="1">
        <v>14285</v>
      </c>
      <c r="B180">
        <v>199.17500000000001</v>
      </c>
      <c r="C180">
        <v>1580.6396480000001</v>
      </c>
      <c r="D180" s="18" t="s">
        <v>1828</v>
      </c>
      <c r="E180" s="13" t="s">
        <v>1829</v>
      </c>
      <c r="F180" s="13" t="s">
        <v>1828</v>
      </c>
      <c r="G180" s="16" t="s">
        <v>1828</v>
      </c>
      <c r="H180" s="18" t="s">
        <v>2105</v>
      </c>
      <c r="I180" s="21" t="s">
        <v>2105</v>
      </c>
      <c r="J180" s="16" t="s">
        <v>2105</v>
      </c>
      <c r="K180" s="21" t="s">
        <v>21</v>
      </c>
      <c r="L180" s="21" t="s">
        <v>15</v>
      </c>
      <c r="M180" s="21" t="s">
        <v>15</v>
      </c>
      <c r="N180">
        <v>11</v>
      </c>
      <c r="O180">
        <v>100</v>
      </c>
      <c r="P180" t="s">
        <v>5</v>
      </c>
      <c r="Q180" s="2">
        <v>0.83695652173913004</v>
      </c>
      <c r="R180" t="s">
        <v>15</v>
      </c>
      <c r="S180" s="2">
        <v>0.46857878804389003</v>
      </c>
      <c r="T180" t="s">
        <v>21</v>
      </c>
      <c r="U180" s="2">
        <v>0.398930703164112</v>
      </c>
      <c r="V180" t="s">
        <v>29</v>
      </c>
      <c r="W180" s="2">
        <v>0.28126769302398602</v>
      </c>
      <c r="X180" t="s">
        <v>15</v>
      </c>
      <c r="Y180" s="5" t="s">
        <v>2105</v>
      </c>
      <c r="Z180" s="5" t="s">
        <v>2105</v>
      </c>
      <c r="AA180" s="5" t="s">
        <v>2105</v>
      </c>
      <c r="AB180" s="5" t="s">
        <v>2105</v>
      </c>
      <c r="AC180" s="5" t="s">
        <v>2105</v>
      </c>
      <c r="AD180" s="5" t="s">
        <v>2105</v>
      </c>
      <c r="AE180" s="5" t="s">
        <v>2105</v>
      </c>
    </row>
    <row r="181" spans="1:31" x14ac:dyDescent="0.2">
      <c r="A181" s="1">
        <v>14287</v>
      </c>
      <c r="B181">
        <v>199.166</v>
      </c>
      <c r="C181">
        <v>230.25517300000001</v>
      </c>
      <c r="D181" s="18" t="s">
        <v>1828</v>
      </c>
      <c r="E181" s="13" t="s">
        <v>1829</v>
      </c>
      <c r="F181" s="13" t="s">
        <v>1829</v>
      </c>
      <c r="G181" s="16" t="s">
        <v>1828</v>
      </c>
      <c r="H181" s="18" t="s">
        <v>2105</v>
      </c>
      <c r="I181" s="21" t="s">
        <v>2105</v>
      </c>
      <c r="J181" s="16" t="s">
        <v>2105</v>
      </c>
      <c r="K181" s="21" t="s">
        <v>21</v>
      </c>
      <c r="L181" s="21" t="s">
        <v>15</v>
      </c>
      <c r="M181" s="21" t="s">
        <v>15</v>
      </c>
      <c r="N181">
        <v>5</v>
      </c>
      <c r="O181">
        <v>100</v>
      </c>
      <c r="P181" t="s">
        <v>5</v>
      </c>
      <c r="Q181" s="2">
        <v>0.83695652173913004</v>
      </c>
      <c r="R181" t="s">
        <v>15</v>
      </c>
      <c r="S181" s="2">
        <v>0.46857878804389003</v>
      </c>
      <c r="T181" t="s">
        <v>21</v>
      </c>
      <c r="U181" s="2">
        <v>0.398930703164112</v>
      </c>
      <c r="V181" t="s">
        <v>29</v>
      </c>
      <c r="W181" s="2">
        <v>0.28126769302398602</v>
      </c>
      <c r="X181" t="s">
        <v>15</v>
      </c>
      <c r="Y181" s="5" t="s">
        <v>1881</v>
      </c>
      <c r="Z181" s="5" t="s">
        <v>1845</v>
      </c>
      <c r="AA181" s="5" t="s">
        <v>1948</v>
      </c>
      <c r="AB181" s="5"/>
      <c r="AC181" s="5"/>
      <c r="AD181" s="5" t="s">
        <v>1948</v>
      </c>
      <c r="AE181" s="5" t="s">
        <v>1949</v>
      </c>
    </row>
    <row r="182" spans="1:31" x14ac:dyDescent="0.2">
      <c r="A182" s="1">
        <v>14288</v>
      </c>
      <c r="B182">
        <v>199.19200000000001</v>
      </c>
      <c r="C182">
        <v>1651.7008060000001</v>
      </c>
      <c r="D182" s="18" t="s">
        <v>1828</v>
      </c>
      <c r="E182" s="13" t="s">
        <v>1829</v>
      </c>
      <c r="F182" s="13" t="s">
        <v>1829</v>
      </c>
      <c r="G182" s="16" t="s">
        <v>1828</v>
      </c>
      <c r="H182" s="18" t="s">
        <v>2105</v>
      </c>
      <c r="I182" s="21" t="s">
        <v>2105</v>
      </c>
      <c r="J182" s="16" t="s">
        <v>2105</v>
      </c>
      <c r="K182" s="21" t="s">
        <v>21</v>
      </c>
      <c r="L182" s="21" t="s">
        <v>15</v>
      </c>
      <c r="M182" s="21" t="s">
        <v>15</v>
      </c>
      <c r="N182">
        <v>26</v>
      </c>
      <c r="O182">
        <v>100</v>
      </c>
      <c r="P182" t="s">
        <v>5</v>
      </c>
      <c r="Q182" s="2">
        <v>0.83695652173913004</v>
      </c>
      <c r="R182" t="s">
        <v>15</v>
      </c>
      <c r="S182" s="2">
        <v>0.46857878804389003</v>
      </c>
      <c r="T182" t="s">
        <v>21</v>
      </c>
      <c r="U182" s="2">
        <v>0.398930703164112</v>
      </c>
      <c r="V182" t="s">
        <v>29</v>
      </c>
      <c r="W182" s="2">
        <v>0.28126769302398602</v>
      </c>
      <c r="X182" t="s">
        <v>15</v>
      </c>
      <c r="Y182" s="5" t="s">
        <v>2029</v>
      </c>
      <c r="Z182" s="5" t="s">
        <v>1845</v>
      </c>
      <c r="AA182" s="5" t="s">
        <v>1873</v>
      </c>
      <c r="AB182" s="5"/>
      <c r="AC182" s="5"/>
      <c r="AD182" s="5" t="s">
        <v>1873</v>
      </c>
      <c r="AE182" s="5" t="s">
        <v>17</v>
      </c>
    </row>
    <row r="183" spans="1:31" x14ac:dyDescent="0.2">
      <c r="A183" s="1">
        <v>14289</v>
      </c>
      <c r="B183">
        <v>199.179</v>
      </c>
      <c r="C183">
        <v>850.53796399999999</v>
      </c>
      <c r="D183" s="18" t="s">
        <v>1828</v>
      </c>
      <c r="E183" s="13" t="s">
        <v>1829</v>
      </c>
      <c r="F183" s="13" t="s">
        <v>1829</v>
      </c>
      <c r="G183" s="16" t="s">
        <v>1828</v>
      </c>
      <c r="H183" s="18" t="s">
        <v>2105</v>
      </c>
      <c r="I183" s="21" t="s">
        <v>2105</v>
      </c>
      <c r="J183" s="16" t="s">
        <v>2105</v>
      </c>
      <c r="K183" s="21" t="s">
        <v>21</v>
      </c>
      <c r="L183" s="21" t="s">
        <v>15</v>
      </c>
      <c r="M183" s="21" t="s">
        <v>15</v>
      </c>
      <c r="N183">
        <v>14</v>
      </c>
      <c r="O183">
        <v>100</v>
      </c>
      <c r="P183" t="s">
        <v>5</v>
      </c>
      <c r="Q183" s="2">
        <v>0.83695652173913004</v>
      </c>
      <c r="R183" t="s">
        <v>15</v>
      </c>
      <c r="S183" s="2">
        <v>0.46857878804389003</v>
      </c>
      <c r="T183" t="s">
        <v>21</v>
      </c>
      <c r="U183" s="2">
        <v>0.398930703164112</v>
      </c>
      <c r="V183" t="s">
        <v>29</v>
      </c>
      <c r="W183" s="2">
        <v>0.28126769302398602</v>
      </c>
      <c r="X183" t="s">
        <v>15</v>
      </c>
      <c r="Y183" s="5" t="s">
        <v>1983</v>
      </c>
      <c r="Z183" s="5" t="s">
        <v>1845</v>
      </c>
      <c r="AA183" s="5" t="s">
        <v>1872</v>
      </c>
      <c r="AB183" s="5"/>
      <c r="AC183" s="5" t="s">
        <v>1872</v>
      </c>
      <c r="AD183" s="5" t="s">
        <v>1873</v>
      </c>
      <c r="AE183" s="5" t="s">
        <v>17</v>
      </c>
    </row>
    <row r="184" spans="1:31" x14ac:dyDescent="0.2">
      <c r="A184" s="1">
        <v>14290</v>
      </c>
      <c r="B184">
        <v>199.17500000000001</v>
      </c>
      <c r="C184">
        <v>667.32061799999997</v>
      </c>
      <c r="D184" s="18" t="s">
        <v>1828</v>
      </c>
      <c r="E184" s="13" t="s">
        <v>1829</v>
      </c>
      <c r="F184" s="13" t="s">
        <v>1828</v>
      </c>
      <c r="G184" s="16" t="s">
        <v>1828</v>
      </c>
      <c r="H184" s="18" t="s">
        <v>2105</v>
      </c>
      <c r="I184" s="21" t="s">
        <v>2105</v>
      </c>
      <c r="J184" s="16" t="s">
        <v>2105</v>
      </c>
      <c r="K184" s="21" t="s">
        <v>21</v>
      </c>
      <c r="L184" s="21" t="s">
        <v>15</v>
      </c>
      <c r="M184" s="21" t="s">
        <v>15</v>
      </c>
      <c r="N184">
        <v>18</v>
      </c>
      <c r="O184">
        <v>100</v>
      </c>
      <c r="P184" t="s">
        <v>5</v>
      </c>
      <c r="Q184" s="2">
        <v>0.83695652173913004</v>
      </c>
      <c r="R184" t="s">
        <v>15</v>
      </c>
      <c r="S184" s="2">
        <v>0.46857878804389003</v>
      </c>
      <c r="T184" t="s">
        <v>21</v>
      </c>
      <c r="U184" s="2">
        <v>0.398930703164112</v>
      </c>
      <c r="V184" t="s">
        <v>29</v>
      </c>
      <c r="W184" s="2">
        <v>0.28126769302398602</v>
      </c>
      <c r="X184" t="s">
        <v>15</v>
      </c>
      <c r="Y184" s="5" t="s">
        <v>2105</v>
      </c>
      <c r="Z184" s="5" t="s">
        <v>2105</v>
      </c>
      <c r="AA184" s="5" t="s">
        <v>2105</v>
      </c>
      <c r="AB184" s="5" t="s">
        <v>2105</v>
      </c>
      <c r="AC184" s="5" t="s">
        <v>2105</v>
      </c>
      <c r="AD184" s="5" t="s">
        <v>2105</v>
      </c>
      <c r="AE184" s="5" t="s">
        <v>2105</v>
      </c>
    </row>
    <row r="185" spans="1:31" x14ac:dyDescent="0.2">
      <c r="A185" s="1">
        <v>14293</v>
      </c>
      <c r="B185">
        <v>199.17400000000001</v>
      </c>
      <c r="C185">
        <v>1071.636841</v>
      </c>
      <c r="D185" s="18" t="s">
        <v>1828</v>
      </c>
      <c r="E185" s="13" t="s">
        <v>1829</v>
      </c>
      <c r="F185" s="13" t="s">
        <v>1828</v>
      </c>
      <c r="G185" s="16" t="s">
        <v>1828</v>
      </c>
      <c r="H185" s="18" t="s">
        <v>2105</v>
      </c>
      <c r="I185" s="21" t="s">
        <v>2105</v>
      </c>
      <c r="J185" s="16" t="s">
        <v>2105</v>
      </c>
      <c r="K185" s="21" t="s">
        <v>21</v>
      </c>
      <c r="L185" s="21" t="s">
        <v>15</v>
      </c>
      <c r="M185" s="21" t="s">
        <v>15</v>
      </c>
      <c r="N185">
        <v>45</v>
      </c>
      <c r="O185">
        <v>100</v>
      </c>
      <c r="P185" t="s">
        <v>5</v>
      </c>
      <c r="Q185" s="2">
        <v>0.83695652173913004</v>
      </c>
      <c r="R185" t="s">
        <v>15</v>
      </c>
      <c r="S185" s="2">
        <v>0.46857878804389003</v>
      </c>
      <c r="T185" t="s">
        <v>21</v>
      </c>
      <c r="U185" s="2">
        <v>0.398930703164112</v>
      </c>
      <c r="V185" t="s">
        <v>29</v>
      </c>
      <c r="W185" s="2">
        <v>0.28126769302398602</v>
      </c>
      <c r="X185" t="s">
        <v>15</v>
      </c>
      <c r="Y185" s="5" t="s">
        <v>2105</v>
      </c>
      <c r="Z185" s="5" t="s">
        <v>2105</v>
      </c>
      <c r="AA185" s="5" t="s">
        <v>2105</v>
      </c>
      <c r="AB185" s="5" t="s">
        <v>2105</v>
      </c>
      <c r="AC185" s="5" t="s">
        <v>2105</v>
      </c>
      <c r="AD185" s="5" t="s">
        <v>2105</v>
      </c>
      <c r="AE185" s="5" t="s">
        <v>2105</v>
      </c>
    </row>
    <row r="186" spans="1:31" x14ac:dyDescent="0.2">
      <c r="A186" s="1">
        <v>14297</v>
      </c>
      <c r="B186">
        <v>199.18600000000001</v>
      </c>
      <c r="C186">
        <v>254.28573600000001</v>
      </c>
      <c r="D186" s="18" t="s">
        <v>1828</v>
      </c>
      <c r="E186" s="13" t="s">
        <v>1829</v>
      </c>
      <c r="F186" s="13" t="s">
        <v>1829</v>
      </c>
      <c r="G186" s="16" t="s">
        <v>1828</v>
      </c>
      <c r="H186" s="18" t="s">
        <v>2105</v>
      </c>
      <c r="I186" s="21" t="s">
        <v>2105</v>
      </c>
      <c r="J186" s="16" t="s">
        <v>2105</v>
      </c>
      <c r="K186" s="21" t="s">
        <v>21</v>
      </c>
      <c r="L186" s="21" t="s">
        <v>15</v>
      </c>
      <c r="M186" s="21" t="s">
        <v>15</v>
      </c>
      <c r="N186">
        <v>4</v>
      </c>
      <c r="O186">
        <v>100</v>
      </c>
      <c r="P186" t="s">
        <v>5</v>
      </c>
      <c r="Q186" s="2">
        <v>0.83695652173913004</v>
      </c>
      <c r="R186" t="s">
        <v>15</v>
      </c>
      <c r="S186" s="2">
        <v>0.46857878804389003</v>
      </c>
      <c r="T186" t="s">
        <v>21</v>
      </c>
      <c r="U186" s="2">
        <v>0.398930703164112</v>
      </c>
      <c r="V186" t="s">
        <v>29</v>
      </c>
      <c r="W186" s="2">
        <v>0.28126769302398602</v>
      </c>
      <c r="X186" t="s">
        <v>15</v>
      </c>
      <c r="Y186" s="5" t="s">
        <v>1874</v>
      </c>
      <c r="Z186" s="5" t="s">
        <v>1845</v>
      </c>
      <c r="AA186" s="5" t="s">
        <v>1875</v>
      </c>
      <c r="AB186" s="5" t="s">
        <v>1875</v>
      </c>
      <c r="AC186" s="5" t="s">
        <v>1876</v>
      </c>
      <c r="AD186" s="5" t="s">
        <v>1877</v>
      </c>
      <c r="AE186" s="5" t="s">
        <v>1878</v>
      </c>
    </row>
    <row r="187" spans="1:31" x14ac:dyDescent="0.2">
      <c r="A187" s="1">
        <v>14304</v>
      </c>
      <c r="B187">
        <v>199.18700000000001</v>
      </c>
      <c r="C187">
        <v>1634.0870359999999</v>
      </c>
      <c r="D187" s="18" t="s">
        <v>1828</v>
      </c>
      <c r="E187" s="13" t="s">
        <v>1829</v>
      </c>
      <c r="F187" s="13" t="s">
        <v>1828</v>
      </c>
      <c r="G187" s="16" t="s">
        <v>1828</v>
      </c>
      <c r="H187" s="18" t="s">
        <v>2105</v>
      </c>
      <c r="I187" s="21" t="s">
        <v>2105</v>
      </c>
      <c r="J187" s="16" t="s">
        <v>2105</v>
      </c>
      <c r="K187" s="21" t="s">
        <v>21</v>
      </c>
      <c r="L187" s="21" t="s">
        <v>15</v>
      </c>
      <c r="M187" s="21" t="s">
        <v>15</v>
      </c>
      <c r="N187">
        <v>9</v>
      </c>
      <c r="O187">
        <v>100</v>
      </c>
      <c r="P187" t="s">
        <v>5</v>
      </c>
      <c r="Q187" s="2">
        <v>0.83695652173913004</v>
      </c>
      <c r="R187" t="s">
        <v>15</v>
      </c>
      <c r="S187" s="2">
        <v>0.46857878804389003</v>
      </c>
      <c r="T187" t="s">
        <v>21</v>
      </c>
      <c r="U187" s="2">
        <v>0.398930703164112</v>
      </c>
      <c r="V187" t="s">
        <v>29</v>
      </c>
      <c r="W187" s="2">
        <v>0.28126769302398602</v>
      </c>
      <c r="X187" t="s">
        <v>15</v>
      </c>
      <c r="Y187" s="5" t="s">
        <v>2105</v>
      </c>
      <c r="Z187" s="5" t="s">
        <v>2105</v>
      </c>
      <c r="AA187" s="5" t="s">
        <v>2105</v>
      </c>
      <c r="AB187" s="5" t="s">
        <v>2105</v>
      </c>
      <c r="AC187" s="5" t="s">
        <v>2105</v>
      </c>
      <c r="AD187" s="5" t="s">
        <v>2105</v>
      </c>
      <c r="AE187" s="5" t="s">
        <v>2105</v>
      </c>
    </row>
    <row r="188" spans="1:31" x14ac:dyDescent="0.2">
      <c r="A188" s="1">
        <v>14305</v>
      </c>
      <c r="B188">
        <v>199.173</v>
      </c>
      <c r="C188">
        <v>1121.5079350000001</v>
      </c>
      <c r="D188" s="18" t="s">
        <v>1828</v>
      </c>
      <c r="E188" s="13" t="s">
        <v>1829</v>
      </c>
      <c r="F188" s="13" t="s">
        <v>1829</v>
      </c>
      <c r="G188" s="16" t="s">
        <v>1828</v>
      </c>
      <c r="H188" s="18" t="s">
        <v>2105</v>
      </c>
      <c r="I188" s="21" t="s">
        <v>2105</v>
      </c>
      <c r="J188" s="16" t="s">
        <v>2105</v>
      </c>
      <c r="K188" s="21" t="s">
        <v>21</v>
      </c>
      <c r="L188" s="21" t="s">
        <v>15</v>
      </c>
      <c r="M188" s="21" t="s">
        <v>15</v>
      </c>
      <c r="N188">
        <v>29</v>
      </c>
      <c r="O188">
        <v>100</v>
      </c>
      <c r="P188" t="s">
        <v>5</v>
      </c>
      <c r="Q188" s="2">
        <v>0.83695652173913004</v>
      </c>
      <c r="R188" t="s">
        <v>15</v>
      </c>
      <c r="S188" s="2">
        <v>0.46857878804389003</v>
      </c>
      <c r="T188" t="s">
        <v>21</v>
      </c>
      <c r="U188" s="2">
        <v>0.398930703164112</v>
      </c>
      <c r="V188" t="s">
        <v>29</v>
      </c>
      <c r="W188" s="2">
        <v>0.28126769302398602</v>
      </c>
      <c r="X188" t="s">
        <v>15</v>
      </c>
      <c r="Y188" s="5" t="s">
        <v>1984</v>
      </c>
      <c r="Z188" s="5" t="s">
        <v>1845</v>
      </c>
      <c r="AA188" s="5" t="s">
        <v>1985</v>
      </c>
      <c r="AB188" s="5"/>
      <c r="AC188" s="5" t="s">
        <v>1985</v>
      </c>
      <c r="AD188" s="5" t="s">
        <v>1986</v>
      </c>
      <c r="AE188" s="5" t="s">
        <v>18</v>
      </c>
    </row>
    <row r="189" spans="1:31" x14ac:dyDescent="0.2">
      <c r="A189" s="1">
        <v>14328</v>
      </c>
      <c r="B189">
        <v>199.18100000000001</v>
      </c>
      <c r="C189">
        <v>1696.3359379999999</v>
      </c>
      <c r="D189" s="18" t="s">
        <v>1828</v>
      </c>
      <c r="E189" s="13" t="s">
        <v>1829</v>
      </c>
      <c r="F189" s="13" t="s">
        <v>1829</v>
      </c>
      <c r="G189" s="16" t="s">
        <v>1828</v>
      </c>
      <c r="H189" s="18" t="s">
        <v>2105</v>
      </c>
      <c r="I189" s="21" t="s">
        <v>2105</v>
      </c>
      <c r="J189" s="16" t="s">
        <v>2105</v>
      </c>
      <c r="K189" s="21" t="s">
        <v>21</v>
      </c>
      <c r="L189" s="21" t="s">
        <v>15</v>
      </c>
      <c r="M189" s="21" t="s">
        <v>15</v>
      </c>
      <c r="N189">
        <v>8</v>
      </c>
      <c r="O189">
        <v>100</v>
      </c>
      <c r="P189" t="s">
        <v>5</v>
      </c>
      <c r="Q189" s="2">
        <v>0.83695652173913004</v>
      </c>
      <c r="R189" t="s">
        <v>15</v>
      </c>
      <c r="S189" s="2">
        <v>0.46857878804389003</v>
      </c>
      <c r="T189" t="s">
        <v>21</v>
      </c>
      <c r="U189" s="2">
        <v>0.398930703164112</v>
      </c>
      <c r="V189" t="s">
        <v>29</v>
      </c>
      <c r="W189" s="2">
        <v>0.28126769302398602</v>
      </c>
      <c r="X189" t="s">
        <v>15</v>
      </c>
      <c r="Y189" s="5" t="s">
        <v>1852</v>
      </c>
      <c r="Z189" s="5" t="s">
        <v>1845</v>
      </c>
      <c r="AA189" s="5" t="s">
        <v>1853</v>
      </c>
      <c r="AB189" s="5"/>
      <c r="AC189" s="5" t="s">
        <v>1853</v>
      </c>
      <c r="AD189" s="5" t="s">
        <v>1854</v>
      </c>
      <c r="AE189" s="5" t="s">
        <v>18</v>
      </c>
    </row>
    <row r="190" spans="1:31" x14ac:dyDescent="0.2">
      <c r="A190" s="1">
        <v>14334</v>
      </c>
      <c r="B190">
        <v>199.15601000000001</v>
      </c>
      <c r="C190">
        <v>521.26220699999999</v>
      </c>
      <c r="D190" s="18" t="s">
        <v>1828</v>
      </c>
      <c r="E190" s="13" t="s">
        <v>1829</v>
      </c>
      <c r="F190" s="13" t="s">
        <v>1829</v>
      </c>
      <c r="G190" s="16" t="s">
        <v>1828</v>
      </c>
      <c r="H190" s="18" t="s">
        <v>2105</v>
      </c>
      <c r="I190" s="21" t="s">
        <v>2105</v>
      </c>
      <c r="J190" s="16" t="s">
        <v>2105</v>
      </c>
      <c r="K190" s="21" t="s">
        <v>21</v>
      </c>
      <c r="L190" s="21" t="s">
        <v>15</v>
      </c>
      <c r="M190" s="21" t="s">
        <v>15</v>
      </c>
      <c r="N190">
        <v>3</v>
      </c>
      <c r="O190">
        <v>100</v>
      </c>
      <c r="P190" t="s">
        <v>5</v>
      </c>
      <c r="Q190" s="2">
        <v>0.83695652173913004</v>
      </c>
      <c r="R190" t="s">
        <v>15</v>
      </c>
      <c r="S190" s="2">
        <v>0.46857878804389003</v>
      </c>
      <c r="T190" t="s">
        <v>21</v>
      </c>
      <c r="U190" s="2">
        <v>0.398930703164112</v>
      </c>
      <c r="V190" t="s">
        <v>29</v>
      </c>
      <c r="W190" s="2">
        <v>0.28126769302398602</v>
      </c>
      <c r="X190" t="s">
        <v>15</v>
      </c>
      <c r="Y190" s="5" t="s">
        <v>2042</v>
      </c>
      <c r="Z190" s="5" t="s">
        <v>1845</v>
      </c>
      <c r="AA190" s="5" t="s">
        <v>1873</v>
      </c>
      <c r="AB190" s="5"/>
      <c r="AC190" s="5"/>
      <c r="AD190" s="5" t="s">
        <v>1873</v>
      </c>
      <c r="AE190" s="5" t="s">
        <v>17</v>
      </c>
    </row>
    <row r="191" spans="1:31" x14ac:dyDescent="0.2">
      <c r="A191" s="1">
        <v>14356</v>
      </c>
      <c r="B191">
        <v>199.16900999999999</v>
      </c>
      <c r="C191">
        <v>229.54501300000001</v>
      </c>
      <c r="D191" s="18" t="s">
        <v>1828</v>
      </c>
      <c r="E191" s="13" t="s">
        <v>1829</v>
      </c>
      <c r="F191" s="13" t="s">
        <v>1829</v>
      </c>
      <c r="G191" s="16" t="s">
        <v>1829</v>
      </c>
      <c r="H191" s="18" t="s">
        <v>15</v>
      </c>
      <c r="I191" s="21" t="s">
        <v>21</v>
      </c>
      <c r="J191" s="16" t="s">
        <v>21</v>
      </c>
      <c r="K191" s="21" t="s">
        <v>21</v>
      </c>
      <c r="L191" s="21" t="s">
        <v>15</v>
      </c>
      <c r="M191" s="21" t="s">
        <v>15</v>
      </c>
      <c r="N191">
        <v>2</v>
      </c>
      <c r="O191">
        <v>100</v>
      </c>
      <c r="P191" t="s">
        <v>5</v>
      </c>
      <c r="Q191" s="2">
        <v>0.83695652173913004</v>
      </c>
      <c r="R191" t="s">
        <v>15</v>
      </c>
      <c r="S191" s="2">
        <v>0.46857878804389003</v>
      </c>
      <c r="T191" t="s">
        <v>21</v>
      </c>
      <c r="U191" s="2">
        <v>0.398930703164112</v>
      </c>
      <c r="V191" t="s">
        <v>29</v>
      </c>
      <c r="W191" s="2">
        <v>0.28126769302398602</v>
      </c>
      <c r="X191" t="s">
        <v>15</v>
      </c>
      <c r="Y191" s="5" t="s">
        <v>1844</v>
      </c>
      <c r="Z191" s="5" t="s">
        <v>1845</v>
      </c>
      <c r="AA191" s="5" t="s">
        <v>21</v>
      </c>
      <c r="AB191" s="5"/>
      <c r="AC191" s="5"/>
      <c r="AD191" s="5" t="s">
        <v>21</v>
      </c>
      <c r="AE191" s="5" t="s">
        <v>15</v>
      </c>
    </row>
    <row r="192" spans="1:31" x14ac:dyDescent="0.2">
      <c r="A192" s="1">
        <v>14382</v>
      </c>
      <c r="B192">
        <v>199.15100000000001</v>
      </c>
      <c r="C192">
        <v>501.19653299999999</v>
      </c>
      <c r="D192" s="18" t="s">
        <v>1828</v>
      </c>
      <c r="E192" s="13" t="s">
        <v>1829</v>
      </c>
      <c r="F192" s="13" t="s">
        <v>1829</v>
      </c>
      <c r="G192" s="16" t="s">
        <v>1828</v>
      </c>
      <c r="H192" s="18" t="s">
        <v>2105</v>
      </c>
      <c r="I192" s="21" t="s">
        <v>2105</v>
      </c>
      <c r="J192" s="16" t="s">
        <v>2105</v>
      </c>
      <c r="K192" s="21" t="s">
        <v>21</v>
      </c>
      <c r="L192" s="21" t="s">
        <v>15</v>
      </c>
      <c r="M192" s="21" t="s">
        <v>15</v>
      </c>
      <c r="N192">
        <v>4</v>
      </c>
      <c r="O192">
        <v>100</v>
      </c>
      <c r="P192" t="s">
        <v>5</v>
      </c>
      <c r="Q192" s="2">
        <v>0.83695652173913004</v>
      </c>
      <c r="R192" t="s">
        <v>15</v>
      </c>
      <c r="S192" s="2">
        <v>0.46857878804389003</v>
      </c>
      <c r="T192" t="s">
        <v>21</v>
      </c>
      <c r="U192" s="2">
        <v>0.398930703164112</v>
      </c>
      <c r="V192" t="s">
        <v>29</v>
      </c>
      <c r="W192" s="2">
        <v>0.28126769302398602</v>
      </c>
      <c r="X192" t="s">
        <v>15</v>
      </c>
      <c r="Y192" s="5" t="s">
        <v>1916</v>
      </c>
      <c r="Z192" s="5" t="s">
        <v>1845</v>
      </c>
      <c r="AA192" s="5" t="s">
        <v>1917</v>
      </c>
      <c r="AB192" s="5"/>
      <c r="AC192" s="5"/>
      <c r="AD192" s="5"/>
      <c r="AE192" s="5" t="s">
        <v>1917</v>
      </c>
    </row>
    <row r="193" spans="1:31" x14ac:dyDescent="0.2">
      <c r="A193" s="1">
        <v>14383</v>
      </c>
      <c r="B193">
        <v>199.16900999999999</v>
      </c>
      <c r="C193">
        <v>536.07696499999997</v>
      </c>
      <c r="D193" s="18" t="s">
        <v>1828</v>
      </c>
      <c r="E193" s="13" t="s">
        <v>1829</v>
      </c>
      <c r="F193" s="13" t="s">
        <v>1829</v>
      </c>
      <c r="G193" s="16" t="s">
        <v>1828</v>
      </c>
      <c r="H193" s="18" t="s">
        <v>2105</v>
      </c>
      <c r="I193" s="21" t="s">
        <v>21</v>
      </c>
      <c r="J193" s="16" t="s">
        <v>2105</v>
      </c>
      <c r="K193" s="21" t="s">
        <v>21</v>
      </c>
      <c r="L193" s="21" t="s">
        <v>15</v>
      </c>
      <c r="M193" s="21" t="s">
        <v>15</v>
      </c>
      <c r="N193">
        <v>17</v>
      </c>
      <c r="O193">
        <v>100</v>
      </c>
      <c r="P193" t="s">
        <v>5</v>
      </c>
      <c r="Q193" s="2">
        <v>0.83695652173913004</v>
      </c>
      <c r="R193" t="s">
        <v>15</v>
      </c>
      <c r="S193" s="2">
        <v>0.46857878804389003</v>
      </c>
      <c r="T193" t="s">
        <v>21</v>
      </c>
      <c r="U193" s="2">
        <v>0.398930703164112</v>
      </c>
      <c r="V193" t="s">
        <v>29</v>
      </c>
      <c r="W193" s="2">
        <v>0.28126769302398602</v>
      </c>
      <c r="X193" t="s">
        <v>15</v>
      </c>
      <c r="Y193" s="5" t="s">
        <v>1844</v>
      </c>
      <c r="Z193" s="5" t="s">
        <v>1845</v>
      </c>
      <c r="AA193" s="5" t="s">
        <v>21</v>
      </c>
      <c r="AB193" s="5"/>
      <c r="AC193" s="5"/>
      <c r="AD193" s="5" t="s">
        <v>21</v>
      </c>
      <c r="AE193" s="5" t="s">
        <v>15</v>
      </c>
    </row>
    <row r="194" spans="1:31" x14ac:dyDescent="0.2">
      <c r="A194" s="1">
        <v>14384</v>
      </c>
      <c r="B194">
        <v>199.15199000000001</v>
      </c>
      <c r="C194">
        <v>516.84210199999995</v>
      </c>
      <c r="D194" s="18" t="s">
        <v>1828</v>
      </c>
      <c r="E194" s="13" t="s">
        <v>1829</v>
      </c>
      <c r="F194" s="13" t="s">
        <v>1829</v>
      </c>
      <c r="G194" s="16" t="s">
        <v>1828</v>
      </c>
      <c r="H194" s="18" t="s">
        <v>2105</v>
      </c>
      <c r="I194" s="21" t="s">
        <v>2105</v>
      </c>
      <c r="J194" s="16" t="s">
        <v>2105</v>
      </c>
      <c r="K194" s="21" t="s">
        <v>21</v>
      </c>
      <c r="L194" s="21" t="s">
        <v>15</v>
      </c>
      <c r="M194" s="21" t="s">
        <v>15</v>
      </c>
      <c r="N194">
        <v>2</v>
      </c>
      <c r="O194">
        <v>100</v>
      </c>
      <c r="P194" t="s">
        <v>5</v>
      </c>
      <c r="Q194" s="2">
        <v>0.83695652173913004</v>
      </c>
      <c r="R194" t="s">
        <v>15</v>
      </c>
      <c r="S194" s="2">
        <v>0.46857878804389003</v>
      </c>
      <c r="T194" t="s">
        <v>21</v>
      </c>
      <c r="U194" s="2">
        <v>0.398930703164112</v>
      </c>
      <c r="V194" t="s">
        <v>29</v>
      </c>
      <c r="W194" s="2">
        <v>0.28126769302398602</v>
      </c>
      <c r="X194" t="s">
        <v>15</v>
      </c>
      <c r="Y194" s="5" t="s">
        <v>1916</v>
      </c>
      <c r="Z194" s="5" t="s">
        <v>1845</v>
      </c>
      <c r="AA194" s="5" t="s">
        <v>1917</v>
      </c>
      <c r="AB194" s="5"/>
      <c r="AC194" s="5"/>
      <c r="AD194" s="5"/>
      <c r="AE194" s="5" t="s">
        <v>1917</v>
      </c>
    </row>
    <row r="195" spans="1:31" x14ac:dyDescent="0.2">
      <c r="A195" s="1">
        <v>14385</v>
      </c>
      <c r="B195">
        <v>199.14798999999999</v>
      </c>
      <c r="C195">
        <v>565.00512700000002</v>
      </c>
      <c r="D195" s="18" t="s">
        <v>1828</v>
      </c>
      <c r="E195" s="13" t="s">
        <v>1829</v>
      </c>
      <c r="F195" s="13" t="s">
        <v>1829</v>
      </c>
      <c r="G195" s="16" t="s">
        <v>1828</v>
      </c>
      <c r="H195" s="18" t="s">
        <v>2105</v>
      </c>
      <c r="I195" s="21" t="s">
        <v>2105</v>
      </c>
      <c r="J195" s="16" t="s">
        <v>2105</v>
      </c>
      <c r="K195" s="21" t="s">
        <v>21</v>
      </c>
      <c r="L195" s="21" t="s">
        <v>15</v>
      </c>
      <c r="M195" s="21" t="s">
        <v>15</v>
      </c>
      <c r="N195">
        <v>5</v>
      </c>
      <c r="O195">
        <v>100</v>
      </c>
      <c r="P195" t="s">
        <v>5</v>
      </c>
      <c r="Q195" s="2">
        <v>0.83695652173913004</v>
      </c>
      <c r="R195" t="s">
        <v>15</v>
      </c>
      <c r="S195" s="2">
        <v>0.46857878804389003</v>
      </c>
      <c r="T195" t="s">
        <v>21</v>
      </c>
      <c r="U195" s="2">
        <v>0.398930703164112</v>
      </c>
      <c r="V195" t="s">
        <v>29</v>
      </c>
      <c r="W195" s="2">
        <v>0.28126769302398602</v>
      </c>
      <c r="X195" t="s">
        <v>15</v>
      </c>
      <c r="Y195" s="5" t="s">
        <v>1987</v>
      </c>
      <c r="Z195" s="5" t="s">
        <v>1845</v>
      </c>
      <c r="AA195" s="5" t="s">
        <v>16</v>
      </c>
      <c r="AB195" s="5"/>
      <c r="AC195" s="5"/>
      <c r="AD195" s="5"/>
      <c r="AE195" s="5" t="s">
        <v>16</v>
      </c>
    </row>
    <row r="196" spans="1:31" x14ac:dyDescent="0.2">
      <c r="A196" s="1">
        <v>14387</v>
      </c>
      <c r="B196">
        <v>199.16900999999999</v>
      </c>
      <c r="C196">
        <v>869.198669</v>
      </c>
      <c r="D196" s="18" t="s">
        <v>1828</v>
      </c>
      <c r="E196" s="13" t="s">
        <v>1829</v>
      </c>
      <c r="F196" s="13" t="s">
        <v>1829</v>
      </c>
      <c r="G196" s="16" t="s">
        <v>1829</v>
      </c>
      <c r="H196" s="18" t="s">
        <v>15</v>
      </c>
      <c r="I196" s="21" t="s">
        <v>21</v>
      </c>
      <c r="J196" s="16" t="s">
        <v>2105</v>
      </c>
      <c r="K196" s="21" t="s">
        <v>21</v>
      </c>
      <c r="L196" s="21" t="s">
        <v>15</v>
      </c>
      <c r="M196" s="21" t="s">
        <v>15</v>
      </c>
      <c r="N196">
        <v>5</v>
      </c>
      <c r="O196">
        <v>100</v>
      </c>
      <c r="P196" t="s">
        <v>5</v>
      </c>
      <c r="Q196" s="2">
        <v>0.83695652173913004</v>
      </c>
      <c r="R196" t="s">
        <v>15</v>
      </c>
      <c r="S196" s="2">
        <v>0.46857878804389003</v>
      </c>
      <c r="T196" t="s">
        <v>21</v>
      </c>
      <c r="U196" s="2">
        <v>0.398930703164112</v>
      </c>
      <c r="V196" t="s">
        <v>29</v>
      </c>
      <c r="W196" s="2">
        <v>0.28126769302398602</v>
      </c>
      <c r="X196" t="s">
        <v>15</v>
      </c>
      <c r="Y196" s="5" t="s">
        <v>1844</v>
      </c>
      <c r="Z196" s="5" t="s">
        <v>1845</v>
      </c>
      <c r="AA196" s="5" t="s">
        <v>1846</v>
      </c>
      <c r="AB196" s="5"/>
      <c r="AC196" s="5" t="s">
        <v>1846</v>
      </c>
      <c r="AD196" s="5" t="s">
        <v>21</v>
      </c>
      <c r="AE196" s="5" t="s">
        <v>15</v>
      </c>
    </row>
    <row r="197" spans="1:31" x14ac:dyDescent="0.2">
      <c r="A197" s="1">
        <v>14389</v>
      </c>
      <c r="B197">
        <v>199.16900999999999</v>
      </c>
      <c r="C197">
        <v>962.59515399999998</v>
      </c>
      <c r="D197" s="18" t="s">
        <v>1828</v>
      </c>
      <c r="E197" s="13" t="s">
        <v>1829</v>
      </c>
      <c r="F197" s="13" t="s">
        <v>1829</v>
      </c>
      <c r="G197" s="16" t="s">
        <v>1829</v>
      </c>
      <c r="H197" s="18" t="s">
        <v>15</v>
      </c>
      <c r="I197" s="21" t="s">
        <v>21</v>
      </c>
      <c r="J197" s="16" t="s">
        <v>2105</v>
      </c>
      <c r="K197" s="21" t="s">
        <v>21</v>
      </c>
      <c r="L197" s="21" t="s">
        <v>15</v>
      </c>
      <c r="M197" s="21" t="s">
        <v>15</v>
      </c>
      <c r="N197">
        <v>3</v>
      </c>
      <c r="O197">
        <v>100</v>
      </c>
      <c r="P197" t="s">
        <v>5</v>
      </c>
      <c r="Q197" s="2">
        <v>0.83695652173913004</v>
      </c>
      <c r="R197" t="s">
        <v>15</v>
      </c>
      <c r="S197" s="2">
        <v>0.46857878804389003</v>
      </c>
      <c r="T197" t="s">
        <v>21</v>
      </c>
      <c r="U197" s="2">
        <v>0.398930703164112</v>
      </c>
      <c r="V197" t="s">
        <v>29</v>
      </c>
      <c r="W197" s="2">
        <v>0.28126769302398602</v>
      </c>
      <c r="X197" t="s">
        <v>15</v>
      </c>
      <c r="Y197" s="5" t="s">
        <v>1844</v>
      </c>
      <c r="Z197" s="5" t="s">
        <v>1845</v>
      </c>
      <c r="AA197" s="5" t="s">
        <v>1846</v>
      </c>
      <c r="AB197" s="5"/>
      <c r="AC197" s="5" t="s">
        <v>1846</v>
      </c>
      <c r="AD197" s="5" t="s">
        <v>21</v>
      </c>
      <c r="AE197" s="5" t="s">
        <v>15</v>
      </c>
    </row>
    <row r="198" spans="1:31" x14ac:dyDescent="0.2">
      <c r="A198" s="1">
        <v>14390</v>
      </c>
      <c r="B198">
        <v>199.16900999999999</v>
      </c>
      <c r="C198">
        <v>983.47924799999998</v>
      </c>
      <c r="D198" s="18" t="s">
        <v>1828</v>
      </c>
      <c r="E198" s="13" t="s">
        <v>1829</v>
      </c>
      <c r="F198" s="13" t="s">
        <v>1829</v>
      </c>
      <c r="G198" s="16" t="s">
        <v>1828</v>
      </c>
      <c r="H198" s="18" t="s">
        <v>2105</v>
      </c>
      <c r="I198" s="21" t="s">
        <v>2105</v>
      </c>
      <c r="J198" s="16" t="s">
        <v>2105</v>
      </c>
      <c r="K198" s="21" t="s">
        <v>21</v>
      </c>
      <c r="L198" s="21" t="s">
        <v>15</v>
      </c>
      <c r="M198" s="21" t="s">
        <v>15</v>
      </c>
      <c r="N198">
        <v>18</v>
      </c>
      <c r="O198">
        <v>100</v>
      </c>
      <c r="P198" t="s">
        <v>5</v>
      </c>
      <c r="Q198" s="2">
        <v>0.83695652173913004</v>
      </c>
      <c r="R198" t="s">
        <v>15</v>
      </c>
      <c r="S198" s="2">
        <v>0.46857878804389003</v>
      </c>
      <c r="T198" t="s">
        <v>21</v>
      </c>
      <c r="U198" s="2">
        <v>0.398930703164112</v>
      </c>
      <c r="V198" t="s">
        <v>29</v>
      </c>
      <c r="W198" s="2">
        <v>0.28126769302398602</v>
      </c>
      <c r="X198" t="s">
        <v>15</v>
      </c>
      <c r="Y198" s="5" t="s">
        <v>1844</v>
      </c>
      <c r="Z198" s="5" t="s">
        <v>1845</v>
      </c>
      <c r="AA198" s="5" t="s">
        <v>1855</v>
      </c>
      <c r="AB198" s="5" t="s">
        <v>1855</v>
      </c>
      <c r="AC198" s="5" t="s">
        <v>1856</v>
      </c>
      <c r="AD198" s="5" t="s">
        <v>26</v>
      </c>
      <c r="AE198" s="5" t="s">
        <v>18</v>
      </c>
    </row>
    <row r="199" spans="1:31" x14ac:dyDescent="0.2">
      <c r="A199" s="1">
        <v>14391</v>
      </c>
      <c r="B199">
        <v>199.16900999999999</v>
      </c>
      <c r="C199">
        <v>684.48113999999998</v>
      </c>
      <c r="D199" s="18" t="s">
        <v>1828</v>
      </c>
      <c r="E199" s="13" t="s">
        <v>1829</v>
      </c>
      <c r="F199" s="13" t="s">
        <v>1829</v>
      </c>
      <c r="G199" s="16" t="s">
        <v>1829</v>
      </c>
      <c r="H199" s="18" t="s">
        <v>15</v>
      </c>
      <c r="I199" s="21" t="s">
        <v>21</v>
      </c>
      <c r="J199" s="16" t="s">
        <v>21</v>
      </c>
      <c r="K199" s="21" t="s">
        <v>21</v>
      </c>
      <c r="L199" s="21" t="s">
        <v>15</v>
      </c>
      <c r="M199" s="21" t="s">
        <v>15</v>
      </c>
      <c r="N199">
        <v>4</v>
      </c>
      <c r="O199">
        <v>100</v>
      </c>
      <c r="P199" t="s">
        <v>5</v>
      </c>
      <c r="Q199" s="2">
        <v>0.83695652173913004</v>
      </c>
      <c r="R199" t="s">
        <v>15</v>
      </c>
      <c r="S199" s="2">
        <v>0.46857878804389003</v>
      </c>
      <c r="T199" t="s">
        <v>21</v>
      </c>
      <c r="U199" s="2">
        <v>0.398930703164112</v>
      </c>
      <c r="V199" t="s">
        <v>29</v>
      </c>
      <c r="W199" s="2">
        <v>0.28126769302398602</v>
      </c>
      <c r="X199" t="s">
        <v>15</v>
      </c>
      <c r="Y199" s="5" t="s">
        <v>1844</v>
      </c>
      <c r="Z199" s="5" t="s">
        <v>1845</v>
      </c>
      <c r="AA199" s="5" t="s">
        <v>21</v>
      </c>
      <c r="AB199" s="5"/>
      <c r="AC199" s="5"/>
      <c r="AD199" s="5" t="s">
        <v>21</v>
      </c>
      <c r="AE199" s="5" t="s">
        <v>15</v>
      </c>
    </row>
    <row r="200" spans="1:31" x14ac:dyDescent="0.2">
      <c r="A200" s="1">
        <v>14392</v>
      </c>
      <c r="B200">
        <v>199.16900999999999</v>
      </c>
      <c r="C200">
        <v>811.28417999999999</v>
      </c>
      <c r="D200" s="18" t="s">
        <v>1828</v>
      </c>
      <c r="E200" s="13" t="s">
        <v>1829</v>
      </c>
      <c r="F200" s="13" t="s">
        <v>1829</v>
      </c>
      <c r="G200" s="16" t="s">
        <v>1829</v>
      </c>
      <c r="H200" s="18" t="s">
        <v>15</v>
      </c>
      <c r="I200" s="21" t="s">
        <v>21</v>
      </c>
      <c r="J200" s="16" t="s">
        <v>21</v>
      </c>
      <c r="K200" s="21" t="s">
        <v>21</v>
      </c>
      <c r="L200" s="21" t="s">
        <v>15</v>
      </c>
      <c r="M200" s="21" t="s">
        <v>15</v>
      </c>
      <c r="N200">
        <v>15</v>
      </c>
      <c r="O200">
        <v>100</v>
      </c>
      <c r="P200" t="s">
        <v>5</v>
      </c>
      <c r="Q200" s="2">
        <v>0.83695652173913004</v>
      </c>
      <c r="R200" t="s">
        <v>15</v>
      </c>
      <c r="S200" s="2">
        <v>0.46857878804389003</v>
      </c>
      <c r="T200" t="s">
        <v>21</v>
      </c>
      <c r="U200" s="2">
        <v>0.398930703164112</v>
      </c>
      <c r="V200" t="s">
        <v>29</v>
      </c>
      <c r="W200" s="2">
        <v>0.28126769302398602</v>
      </c>
      <c r="X200" t="s">
        <v>15</v>
      </c>
      <c r="Y200" s="5" t="s">
        <v>1844</v>
      </c>
      <c r="Z200" s="5" t="s">
        <v>1845</v>
      </c>
      <c r="AA200" s="5" t="s">
        <v>21</v>
      </c>
      <c r="AB200" s="5"/>
      <c r="AC200" s="5"/>
      <c r="AD200" s="5" t="s">
        <v>21</v>
      </c>
      <c r="AE200" s="5" t="s">
        <v>15</v>
      </c>
    </row>
    <row r="201" spans="1:31" x14ac:dyDescent="0.2">
      <c r="A201" s="1">
        <v>14394</v>
      </c>
      <c r="B201">
        <v>199.16900999999999</v>
      </c>
      <c r="C201">
        <v>710.76367200000004</v>
      </c>
      <c r="D201" s="18" t="s">
        <v>1828</v>
      </c>
      <c r="E201" s="13" t="s">
        <v>1829</v>
      </c>
      <c r="F201" s="13" t="s">
        <v>1829</v>
      </c>
      <c r="G201" s="16" t="s">
        <v>1828</v>
      </c>
      <c r="H201" s="18" t="s">
        <v>2105</v>
      </c>
      <c r="I201" s="21" t="s">
        <v>2105</v>
      </c>
      <c r="J201" s="16" t="s">
        <v>2105</v>
      </c>
      <c r="K201" s="21" t="s">
        <v>21</v>
      </c>
      <c r="L201" s="21" t="s">
        <v>15</v>
      </c>
      <c r="M201" s="21" t="s">
        <v>15</v>
      </c>
      <c r="N201">
        <v>3</v>
      </c>
      <c r="O201">
        <v>100</v>
      </c>
      <c r="P201" t="s">
        <v>5</v>
      </c>
      <c r="Q201" s="2">
        <v>0.83695652173913004</v>
      </c>
      <c r="R201" t="s">
        <v>15</v>
      </c>
      <c r="S201" s="2">
        <v>0.46857878804389003</v>
      </c>
      <c r="T201" t="s">
        <v>21</v>
      </c>
      <c r="U201" s="2">
        <v>0.398930703164112</v>
      </c>
      <c r="V201" t="s">
        <v>29</v>
      </c>
      <c r="W201" s="2">
        <v>0.28126769302398602</v>
      </c>
      <c r="X201" t="s">
        <v>15</v>
      </c>
      <c r="Y201" s="5" t="s">
        <v>1844</v>
      </c>
      <c r="Z201" s="5" t="s">
        <v>1845</v>
      </c>
      <c r="AA201" s="5" t="s">
        <v>1855</v>
      </c>
      <c r="AB201" s="5" t="s">
        <v>1855</v>
      </c>
      <c r="AC201" s="5" t="s">
        <v>1856</v>
      </c>
      <c r="AD201" s="5" t="s">
        <v>26</v>
      </c>
      <c r="AE201" s="5" t="s">
        <v>18</v>
      </c>
    </row>
    <row r="202" spans="1:31" x14ac:dyDescent="0.2">
      <c r="A202" s="1">
        <v>14395</v>
      </c>
      <c r="B202">
        <v>199.16900999999999</v>
      </c>
      <c r="C202">
        <v>1074.010986</v>
      </c>
      <c r="D202" s="18" t="s">
        <v>1829</v>
      </c>
      <c r="E202" s="13" t="s">
        <v>1829</v>
      </c>
      <c r="F202" s="13" t="s">
        <v>1829</v>
      </c>
      <c r="G202" s="16" t="s">
        <v>1829</v>
      </c>
      <c r="H202" s="18" t="s">
        <v>15</v>
      </c>
      <c r="I202" s="21" t="s">
        <v>21</v>
      </c>
      <c r="J202" s="16" t="s">
        <v>21</v>
      </c>
      <c r="K202" s="21" t="s">
        <v>21</v>
      </c>
      <c r="L202" s="21" t="s">
        <v>15</v>
      </c>
      <c r="M202" s="21" t="s">
        <v>15</v>
      </c>
      <c r="N202">
        <v>4</v>
      </c>
      <c r="O202">
        <v>100</v>
      </c>
      <c r="P202" t="s">
        <v>5</v>
      </c>
      <c r="Q202" s="2">
        <v>0.83695652173913004</v>
      </c>
      <c r="R202" t="s">
        <v>15</v>
      </c>
      <c r="S202" s="2">
        <v>0.46857878804389003</v>
      </c>
      <c r="T202" t="s">
        <v>21</v>
      </c>
      <c r="U202" s="2">
        <v>0.398930703164112</v>
      </c>
      <c r="V202" t="s">
        <v>29</v>
      </c>
      <c r="W202" s="2">
        <v>0.28126769302398602</v>
      </c>
      <c r="X202" t="s">
        <v>15</v>
      </c>
      <c r="Y202" s="5" t="s">
        <v>1844</v>
      </c>
      <c r="Z202" s="5" t="s">
        <v>1845</v>
      </c>
      <c r="AA202" s="5" t="s">
        <v>21</v>
      </c>
      <c r="AB202" s="5"/>
      <c r="AC202" s="5"/>
      <c r="AD202" s="5" t="s">
        <v>21</v>
      </c>
      <c r="AE202" s="5" t="s">
        <v>15</v>
      </c>
    </row>
    <row r="203" spans="1:31" x14ac:dyDescent="0.2">
      <c r="A203" s="1">
        <v>14396</v>
      </c>
      <c r="B203">
        <v>199.173</v>
      </c>
      <c r="C203">
        <v>697.081726</v>
      </c>
      <c r="D203" s="18" t="s">
        <v>1828</v>
      </c>
      <c r="E203" s="13" t="s">
        <v>1829</v>
      </c>
      <c r="F203" s="13" t="s">
        <v>1829</v>
      </c>
      <c r="G203" s="16" t="s">
        <v>1828</v>
      </c>
      <c r="H203" s="18" t="s">
        <v>2105</v>
      </c>
      <c r="I203" s="21" t="s">
        <v>2105</v>
      </c>
      <c r="J203" s="16" t="s">
        <v>2105</v>
      </c>
      <c r="K203" s="21" t="s">
        <v>21</v>
      </c>
      <c r="L203" s="21" t="s">
        <v>15</v>
      </c>
      <c r="M203" s="21" t="s">
        <v>15</v>
      </c>
      <c r="N203">
        <v>9</v>
      </c>
      <c r="O203">
        <v>100</v>
      </c>
      <c r="P203" t="s">
        <v>5</v>
      </c>
      <c r="Q203" s="2">
        <v>0.83695652173913004</v>
      </c>
      <c r="R203" t="s">
        <v>15</v>
      </c>
      <c r="S203" s="2">
        <v>0.46857878804389003</v>
      </c>
      <c r="T203" t="s">
        <v>21</v>
      </c>
      <c r="U203" s="2">
        <v>0.398930703164112</v>
      </c>
      <c r="V203" t="s">
        <v>29</v>
      </c>
      <c r="W203" s="2">
        <v>0.28126769302398602</v>
      </c>
      <c r="X203" t="s">
        <v>15</v>
      </c>
      <c r="Y203" s="5" t="s">
        <v>1984</v>
      </c>
      <c r="Z203" s="5" t="s">
        <v>1845</v>
      </c>
      <c r="AA203" s="5" t="s">
        <v>1985</v>
      </c>
      <c r="AB203" s="5"/>
      <c r="AC203" s="5" t="s">
        <v>1985</v>
      </c>
      <c r="AD203" s="5" t="s">
        <v>1986</v>
      </c>
      <c r="AE203" s="5" t="s">
        <v>18</v>
      </c>
    </row>
    <row r="204" spans="1:31" x14ac:dyDescent="0.2">
      <c r="A204" s="1">
        <v>14400</v>
      </c>
      <c r="B204">
        <v>199.16900999999999</v>
      </c>
      <c r="C204">
        <v>984.885132</v>
      </c>
      <c r="D204" s="18" t="s">
        <v>1828</v>
      </c>
      <c r="E204" s="13" t="s">
        <v>1829</v>
      </c>
      <c r="F204" s="13" t="s">
        <v>1829</v>
      </c>
      <c r="G204" s="16" t="s">
        <v>1829</v>
      </c>
      <c r="H204" s="18" t="s">
        <v>15</v>
      </c>
      <c r="I204" s="21" t="s">
        <v>21</v>
      </c>
      <c r="J204" s="16" t="s">
        <v>21</v>
      </c>
      <c r="K204" s="21" t="s">
        <v>21</v>
      </c>
      <c r="L204" s="21" t="s">
        <v>15</v>
      </c>
      <c r="M204" s="21" t="s">
        <v>15</v>
      </c>
      <c r="N204">
        <v>12</v>
      </c>
      <c r="O204">
        <v>100</v>
      </c>
      <c r="P204" t="s">
        <v>5</v>
      </c>
      <c r="Q204" s="2">
        <v>0.83695652173913004</v>
      </c>
      <c r="R204" t="s">
        <v>15</v>
      </c>
      <c r="S204" s="2">
        <v>0.46857878804389003</v>
      </c>
      <c r="T204" t="s">
        <v>21</v>
      </c>
      <c r="U204" s="2">
        <v>0.398930703164112</v>
      </c>
      <c r="V204" t="s">
        <v>29</v>
      </c>
      <c r="W204" s="2">
        <v>0.28126769302398602</v>
      </c>
      <c r="X204" t="s">
        <v>15</v>
      </c>
      <c r="Y204" s="5" t="s">
        <v>1844</v>
      </c>
      <c r="Z204" s="5" t="s">
        <v>1845</v>
      </c>
      <c r="AA204" s="5" t="s">
        <v>21</v>
      </c>
      <c r="AB204" s="5"/>
      <c r="AC204" s="5"/>
      <c r="AD204" s="5" t="s">
        <v>21</v>
      </c>
      <c r="AE204" s="5" t="s">
        <v>15</v>
      </c>
    </row>
    <row r="205" spans="1:31" x14ac:dyDescent="0.2">
      <c r="A205" s="1">
        <v>14401</v>
      </c>
      <c r="B205">
        <v>199.16900999999999</v>
      </c>
      <c r="C205">
        <v>385.515289</v>
      </c>
      <c r="D205" s="18" t="s">
        <v>1828</v>
      </c>
      <c r="E205" s="13" t="s">
        <v>1829</v>
      </c>
      <c r="F205" s="13" t="s">
        <v>1829</v>
      </c>
      <c r="G205" s="16" t="s">
        <v>1829</v>
      </c>
      <c r="H205" s="18" t="s">
        <v>15</v>
      </c>
      <c r="I205" s="21" t="s">
        <v>21</v>
      </c>
      <c r="J205" s="16" t="s">
        <v>21</v>
      </c>
      <c r="K205" s="21" t="s">
        <v>21</v>
      </c>
      <c r="L205" s="21" t="s">
        <v>15</v>
      </c>
      <c r="M205" s="21" t="s">
        <v>15</v>
      </c>
      <c r="N205">
        <v>2</v>
      </c>
      <c r="O205">
        <v>100</v>
      </c>
      <c r="P205" t="s">
        <v>5</v>
      </c>
      <c r="Q205" s="2">
        <v>0.83695652173913004</v>
      </c>
      <c r="R205" t="s">
        <v>15</v>
      </c>
      <c r="S205" s="2">
        <v>0.46857878804389003</v>
      </c>
      <c r="T205" t="s">
        <v>21</v>
      </c>
      <c r="U205" s="2">
        <v>0.398930703164112</v>
      </c>
      <c r="V205" t="s">
        <v>29</v>
      </c>
      <c r="W205" s="2">
        <v>0.28126769302398602</v>
      </c>
      <c r="X205" t="s">
        <v>15</v>
      </c>
      <c r="Y205" s="5" t="s">
        <v>1844</v>
      </c>
      <c r="Z205" s="5" t="s">
        <v>1845</v>
      </c>
      <c r="AA205" s="5" t="s">
        <v>21</v>
      </c>
      <c r="AB205" s="5"/>
      <c r="AC205" s="5"/>
      <c r="AD205" s="5" t="s">
        <v>21</v>
      </c>
      <c r="AE205" s="5" t="s">
        <v>15</v>
      </c>
    </row>
    <row r="206" spans="1:31" x14ac:dyDescent="0.2">
      <c r="A206" s="1">
        <v>14402</v>
      </c>
      <c r="B206">
        <v>199.16900999999999</v>
      </c>
      <c r="C206">
        <v>952.90240500000004</v>
      </c>
      <c r="D206" s="18" t="s">
        <v>1828</v>
      </c>
      <c r="E206" s="13" t="s">
        <v>1829</v>
      </c>
      <c r="F206" s="13" t="s">
        <v>1829</v>
      </c>
      <c r="G206" s="16" t="s">
        <v>1829</v>
      </c>
      <c r="H206" s="18" t="s">
        <v>15</v>
      </c>
      <c r="I206" s="21" t="s">
        <v>21</v>
      </c>
      <c r="J206" s="16" t="s">
        <v>2105</v>
      </c>
      <c r="K206" s="21" t="s">
        <v>21</v>
      </c>
      <c r="L206" s="21" t="s">
        <v>15</v>
      </c>
      <c r="M206" s="21" t="s">
        <v>15</v>
      </c>
      <c r="N206">
        <v>4</v>
      </c>
      <c r="O206">
        <v>100</v>
      </c>
      <c r="P206" t="s">
        <v>5</v>
      </c>
      <c r="Q206" s="2">
        <v>0.83695652173913004</v>
      </c>
      <c r="R206" t="s">
        <v>15</v>
      </c>
      <c r="S206" s="2">
        <v>0.46857878804389003</v>
      </c>
      <c r="T206" t="s">
        <v>21</v>
      </c>
      <c r="U206" s="2">
        <v>0.398930703164112</v>
      </c>
      <c r="V206" t="s">
        <v>29</v>
      </c>
      <c r="W206" s="2">
        <v>0.28126769302398602</v>
      </c>
      <c r="X206" t="s">
        <v>15</v>
      </c>
      <c r="Y206" s="5" t="s">
        <v>1844</v>
      </c>
      <c r="Z206" s="5" t="s">
        <v>1845</v>
      </c>
      <c r="AA206" s="5" t="s">
        <v>1846</v>
      </c>
      <c r="AB206" s="5"/>
      <c r="AC206" s="5" t="s">
        <v>1846</v>
      </c>
      <c r="AD206" s="5" t="s">
        <v>21</v>
      </c>
      <c r="AE206" s="5" t="s">
        <v>15</v>
      </c>
    </row>
    <row r="207" spans="1:31" x14ac:dyDescent="0.2">
      <c r="A207" s="1">
        <v>14403</v>
      </c>
      <c r="B207">
        <v>199.16900999999999</v>
      </c>
      <c r="C207">
        <v>831.68597399999999</v>
      </c>
      <c r="D207" s="18" t="s">
        <v>1828</v>
      </c>
      <c r="E207" s="13" t="s">
        <v>1829</v>
      </c>
      <c r="F207" s="13" t="s">
        <v>1829</v>
      </c>
      <c r="G207" s="16" t="s">
        <v>1829</v>
      </c>
      <c r="H207" s="18" t="s">
        <v>15</v>
      </c>
      <c r="I207" s="21" t="s">
        <v>21</v>
      </c>
      <c r="J207" s="16" t="s">
        <v>21</v>
      </c>
      <c r="K207" s="21" t="s">
        <v>21</v>
      </c>
      <c r="L207" s="21" t="s">
        <v>15</v>
      </c>
      <c r="M207" s="21" t="s">
        <v>15</v>
      </c>
      <c r="N207">
        <v>5</v>
      </c>
      <c r="O207">
        <v>100</v>
      </c>
      <c r="P207" t="s">
        <v>5</v>
      </c>
      <c r="Q207" s="2">
        <v>0.83695652173913004</v>
      </c>
      <c r="R207" t="s">
        <v>15</v>
      </c>
      <c r="S207" s="2">
        <v>0.46857878804389003</v>
      </c>
      <c r="T207" t="s">
        <v>21</v>
      </c>
      <c r="U207" s="2">
        <v>0.398930703164112</v>
      </c>
      <c r="V207" t="s">
        <v>29</v>
      </c>
      <c r="W207" s="2">
        <v>0.28126769302398602</v>
      </c>
      <c r="X207" t="s">
        <v>15</v>
      </c>
      <c r="Y207" s="5" t="s">
        <v>1844</v>
      </c>
      <c r="Z207" s="5" t="s">
        <v>1845</v>
      </c>
      <c r="AA207" s="5" t="s">
        <v>21</v>
      </c>
      <c r="AB207" s="5"/>
      <c r="AC207" s="5"/>
      <c r="AD207" s="5" t="s">
        <v>21</v>
      </c>
      <c r="AE207" s="5" t="s">
        <v>15</v>
      </c>
    </row>
    <row r="208" spans="1:31" x14ac:dyDescent="0.2">
      <c r="A208" s="1">
        <v>14406</v>
      </c>
      <c r="B208">
        <v>199.16900999999999</v>
      </c>
      <c r="C208">
        <v>602.94653300000004</v>
      </c>
      <c r="D208" s="18" t="s">
        <v>1828</v>
      </c>
      <c r="E208" s="13" t="s">
        <v>1829</v>
      </c>
      <c r="F208" s="13" t="s">
        <v>1829</v>
      </c>
      <c r="G208" s="16" t="s">
        <v>1829</v>
      </c>
      <c r="H208" s="18" t="s">
        <v>15</v>
      </c>
      <c r="I208" s="21" t="s">
        <v>21</v>
      </c>
      <c r="J208" s="16" t="s">
        <v>21</v>
      </c>
      <c r="K208" s="21" t="s">
        <v>21</v>
      </c>
      <c r="L208" s="21" t="s">
        <v>15</v>
      </c>
      <c r="M208" s="21" t="s">
        <v>15</v>
      </c>
      <c r="N208">
        <v>3</v>
      </c>
      <c r="O208">
        <v>100</v>
      </c>
      <c r="P208" t="s">
        <v>5</v>
      </c>
      <c r="Q208" s="2">
        <v>0.83695652173913004</v>
      </c>
      <c r="R208" t="s">
        <v>15</v>
      </c>
      <c r="S208" s="2">
        <v>0.46857878804389003</v>
      </c>
      <c r="T208" t="s">
        <v>21</v>
      </c>
      <c r="U208" s="2">
        <v>0.398930703164112</v>
      </c>
      <c r="V208" t="s">
        <v>29</v>
      </c>
      <c r="W208" s="2">
        <v>0.28126769302398602</v>
      </c>
      <c r="X208" t="s">
        <v>15</v>
      </c>
      <c r="Y208" s="5" t="s">
        <v>1844</v>
      </c>
      <c r="Z208" s="5" t="s">
        <v>1845</v>
      </c>
      <c r="AA208" s="5" t="s">
        <v>21</v>
      </c>
      <c r="AB208" s="5"/>
      <c r="AC208" s="5"/>
      <c r="AD208" s="5" t="s">
        <v>21</v>
      </c>
      <c r="AE208" s="5" t="s">
        <v>15</v>
      </c>
    </row>
    <row r="209" spans="1:31" x14ac:dyDescent="0.2">
      <c r="A209" s="1">
        <v>14407</v>
      </c>
      <c r="B209">
        <v>199.17400000000001</v>
      </c>
      <c r="C209">
        <v>863.691101</v>
      </c>
      <c r="D209" s="18" t="s">
        <v>1828</v>
      </c>
      <c r="E209" s="13" t="s">
        <v>1829</v>
      </c>
      <c r="F209" s="13" t="s">
        <v>1828</v>
      </c>
      <c r="G209" s="16" t="s">
        <v>1828</v>
      </c>
      <c r="H209" s="18" t="s">
        <v>2105</v>
      </c>
      <c r="I209" s="21" t="s">
        <v>2105</v>
      </c>
      <c r="J209" s="16" t="s">
        <v>2105</v>
      </c>
      <c r="K209" s="21" t="s">
        <v>21</v>
      </c>
      <c r="L209" s="21" t="s">
        <v>15</v>
      </c>
      <c r="M209" s="21" t="s">
        <v>15</v>
      </c>
      <c r="N209">
        <v>8</v>
      </c>
      <c r="O209">
        <v>100</v>
      </c>
      <c r="P209" t="s">
        <v>5</v>
      </c>
      <c r="Q209" s="2">
        <v>0.83695652173913004</v>
      </c>
      <c r="R209" t="s">
        <v>15</v>
      </c>
      <c r="S209" s="2">
        <v>0.46857878804389003</v>
      </c>
      <c r="T209" t="s">
        <v>21</v>
      </c>
      <c r="U209" s="2">
        <v>0.398930703164112</v>
      </c>
      <c r="V209" t="s">
        <v>29</v>
      </c>
      <c r="W209" s="2">
        <v>0.28126769302398602</v>
      </c>
      <c r="X209" t="s">
        <v>15</v>
      </c>
      <c r="Y209" s="5" t="s">
        <v>2105</v>
      </c>
      <c r="Z209" s="5" t="s">
        <v>2105</v>
      </c>
      <c r="AA209" s="5" t="s">
        <v>2105</v>
      </c>
      <c r="AB209" s="5" t="s">
        <v>2105</v>
      </c>
      <c r="AC209" s="5" t="s">
        <v>2105</v>
      </c>
      <c r="AD209" s="5" t="s">
        <v>2105</v>
      </c>
      <c r="AE209" s="5" t="s">
        <v>2105</v>
      </c>
    </row>
    <row r="210" spans="1:31" x14ac:dyDescent="0.2">
      <c r="A210" s="1">
        <v>14413</v>
      </c>
      <c r="B210">
        <v>199.16900999999999</v>
      </c>
      <c r="C210">
        <v>767.618652</v>
      </c>
      <c r="D210" s="18" t="s">
        <v>1828</v>
      </c>
      <c r="E210" s="13" t="s">
        <v>1829</v>
      </c>
      <c r="F210" s="13" t="s">
        <v>1829</v>
      </c>
      <c r="G210" s="16" t="s">
        <v>1828</v>
      </c>
      <c r="H210" s="18" t="s">
        <v>2105</v>
      </c>
      <c r="I210" s="21" t="s">
        <v>2105</v>
      </c>
      <c r="J210" s="16" t="s">
        <v>2105</v>
      </c>
      <c r="K210" s="21" t="s">
        <v>21</v>
      </c>
      <c r="L210" s="21" t="s">
        <v>15</v>
      </c>
      <c r="M210" s="21" t="s">
        <v>15</v>
      </c>
      <c r="N210">
        <v>3</v>
      </c>
      <c r="O210">
        <v>100</v>
      </c>
      <c r="P210" t="s">
        <v>5</v>
      </c>
      <c r="Q210" s="2">
        <v>0.83695652173913004</v>
      </c>
      <c r="R210" t="s">
        <v>15</v>
      </c>
      <c r="S210" s="2">
        <v>0.46857878804389003</v>
      </c>
      <c r="T210" t="s">
        <v>21</v>
      </c>
      <c r="U210" s="2">
        <v>0.398930703164112</v>
      </c>
      <c r="V210" t="s">
        <v>29</v>
      </c>
      <c r="W210" s="2">
        <v>0.28126769302398602</v>
      </c>
      <c r="X210" t="s">
        <v>15</v>
      </c>
      <c r="Y210" s="5" t="s">
        <v>1844</v>
      </c>
      <c r="Z210" s="5" t="s">
        <v>1845</v>
      </c>
      <c r="AA210" s="5" t="s">
        <v>1855</v>
      </c>
      <c r="AB210" s="5" t="s">
        <v>1855</v>
      </c>
      <c r="AC210" s="5" t="s">
        <v>1856</v>
      </c>
      <c r="AD210" s="5" t="s">
        <v>26</v>
      </c>
      <c r="AE210" s="5" t="s">
        <v>18</v>
      </c>
    </row>
    <row r="211" spans="1:31" x14ac:dyDescent="0.2">
      <c r="A211" s="1">
        <v>14414</v>
      </c>
      <c r="B211">
        <v>199.16900999999999</v>
      </c>
      <c r="C211">
        <v>779.21246299999996</v>
      </c>
      <c r="D211" s="18" t="s">
        <v>1828</v>
      </c>
      <c r="E211" s="13" t="s">
        <v>1829</v>
      </c>
      <c r="F211" s="13" t="s">
        <v>1829</v>
      </c>
      <c r="G211" s="16" t="s">
        <v>1829</v>
      </c>
      <c r="H211" s="18" t="s">
        <v>15</v>
      </c>
      <c r="I211" s="21" t="s">
        <v>21</v>
      </c>
      <c r="J211" s="16" t="s">
        <v>21</v>
      </c>
      <c r="K211" s="21" t="s">
        <v>21</v>
      </c>
      <c r="L211" s="21" t="s">
        <v>15</v>
      </c>
      <c r="M211" s="21" t="s">
        <v>15</v>
      </c>
      <c r="N211">
        <v>2</v>
      </c>
      <c r="O211">
        <v>100</v>
      </c>
      <c r="P211" t="s">
        <v>5</v>
      </c>
      <c r="Q211" s="2">
        <v>0.83695652173913004</v>
      </c>
      <c r="R211" t="s">
        <v>15</v>
      </c>
      <c r="S211" s="2">
        <v>0.46857878804389003</v>
      </c>
      <c r="T211" t="s">
        <v>21</v>
      </c>
      <c r="U211" s="2">
        <v>0.398930703164112</v>
      </c>
      <c r="V211" t="s">
        <v>29</v>
      </c>
      <c r="W211" s="2">
        <v>0.28126769302398602</v>
      </c>
      <c r="X211" t="s">
        <v>15</v>
      </c>
      <c r="Y211" s="5" t="s">
        <v>1844</v>
      </c>
      <c r="Z211" s="5" t="s">
        <v>1845</v>
      </c>
      <c r="AA211" s="5" t="s">
        <v>21</v>
      </c>
      <c r="AB211" s="5"/>
      <c r="AC211" s="5"/>
      <c r="AD211" s="5" t="s">
        <v>21</v>
      </c>
      <c r="AE211" s="5" t="s">
        <v>15</v>
      </c>
    </row>
    <row r="212" spans="1:31" x14ac:dyDescent="0.2">
      <c r="A212" s="1">
        <v>14416</v>
      </c>
      <c r="B212">
        <v>199.16900999999999</v>
      </c>
      <c r="C212">
        <v>921.879639</v>
      </c>
      <c r="D212" s="18" t="s">
        <v>1828</v>
      </c>
      <c r="E212" s="13" t="s">
        <v>1829</v>
      </c>
      <c r="F212" s="13" t="s">
        <v>1829</v>
      </c>
      <c r="G212" s="16" t="s">
        <v>1829</v>
      </c>
      <c r="H212" s="18" t="s">
        <v>15</v>
      </c>
      <c r="I212" s="21" t="s">
        <v>21</v>
      </c>
      <c r="J212" s="16" t="s">
        <v>21</v>
      </c>
      <c r="K212" s="21" t="s">
        <v>21</v>
      </c>
      <c r="L212" s="21" t="s">
        <v>15</v>
      </c>
      <c r="M212" s="21" t="s">
        <v>15</v>
      </c>
      <c r="N212">
        <v>4</v>
      </c>
      <c r="O212">
        <v>100</v>
      </c>
      <c r="P212" t="s">
        <v>5</v>
      </c>
      <c r="Q212" s="2">
        <v>0.83695652173913004</v>
      </c>
      <c r="R212" t="s">
        <v>15</v>
      </c>
      <c r="S212" s="2">
        <v>0.46857878804389003</v>
      </c>
      <c r="T212" t="s">
        <v>21</v>
      </c>
      <c r="U212" s="2">
        <v>0.398930703164112</v>
      </c>
      <c r="V212" t="s">
        <v>29</v>
      </c>
      <c r="W212" s="2">
        <v>0.28126769302398602</v>
      </c>
      <c r="X212" t="s">
        <v>15</v>
      </c>
      <c r="Y212" s="5" t="s">
        <v>1844</v>
      </c>
      <c r="Z212" s="5" t="s">
        <v>1845</v>
      </c>
      <c r="AA212" s="5" t="s">
        <v>1846</v>
      </c>
      <c r="AB212" s="5"/>
      <c r="AC212" s="5" t="s">
        <v>1846</v>
      </c>
      <c r="AD212" s="5" t="s">
        <v>21</v>
      </c>
      <c r="AE212" s="5" t="s">
        <v>15</v>
      </c>
    </row>
    <row r="213" spans="1:31" x14ac:dyDescent="0.2">
      <c r="A213" s="1">
        <v>14417</v>
      </c>
      <c r="B213">
        <v>199.17999</v>
      </c>
      <c r="C213">
        <v>190.378998</v>
      </c>
      <c r="D213" s="18" t="s">
        <v>1828</v>
      </c>
      <c r="E213" s="13" t="s">
        <v>1829</v>
      </c>
      <c r="F213" s="13" t="s">
        <v>1829</v>
      </c>
      <c r="G213" s="16" t="s">
        <v>1828</v>
      </c>
      <c r="H213" s="18" t="s">
        <v>2105</v>
      </c>
      <c r="I213" s="21" t="s">
        <v>2105</v>
      </c>
      <c r="J213" s="16" t="s">
        <v>2105</v>
      </c>
      <c r="K213" s="21" t="s">
        <v>21</v>
      </c>
      <c r="L213" s="21" t="s">
        <v>15</v>
      </c>
      <c r="M213" s="21" t="s">
        <v>15</v>
      </c>
      <c r="N213">
        <v>13</v>
      </c>
      <c r="O213">
        <v>100</v>
      </c>
      <c r="P213" t="s">
        <v>5</v>
      </c>
      <c r="Q213" s="2">
        <v>0.83695652173913004</v>
      </c>
      <c r="R213" t="s">
        <v>15</v>
      </c>
      <c r="S213" s="2">
        <v>0.46857878804389003</v>
      </c>
      <c r="T213" t="s">
        <v>21</v>
      </c>
      <c r="U213" s="2">
        <v>0.398930703164112</v>
      </c>
      <c r="V213" t="s">
        <v>29</v>
      </c>
      <c r="W213" s="2">
        <v>0.28126769302398602</v>
      </c>
      <c r="X213" t="s">
        <v>15</v>
      </c>
      <c r="Y213" s="5" t="s">
        <v>1852</v>
      </c>
      <c r="Z213" s="5" t="s">
        <v>1845</v>
      </c>
      <c r="AA213" s="5" t="s">
        <v>1853</v>
      </c>
      <c r="AB213" s="5"/>
      <c r="AC213" s="5" t="s">
        <v>1853</v>
      </c>
      <c r="AD213" s="5" t="s">
        <v>1854</v>
      </c>
      <c r="AE213" s="5" t="s">
        <v>18</v>
      </c>
    </row>
    <row r="214" spans="1:31" x14ac:dyDescent="0.2">
      <c r="A214" s="1">
        <v>14418</v>
      </c>
      <c r="B214">
        <v>199.16900999999999</v>
      </c>
      <c r="C214">
        <v>747.75024399999995</v>
      </c>
      <c r="D214" s="18" t="s">
        <v>1828</v>
      </c>
      <c r="E214" s="13" t="s">
        <v>1829</v>
      </c>
      <c r="F214" s="13" t="s">
        <v>1829</v>
      </c>
      <c r="G214" s="16" t="s">
        <v>1828</v>
      </c>
      <c r="H214" s="18" t="s">
        <v>2105</v>
      </c>
      <c r="I214" s="21" t="s">
        <v>2105</v>
      </c>
      <c r="J214" s="16" t="s">
        <v>2105</v>
      </c>
      <c r="K214" s="21" t="s">
        <v>21</v>
      </c>
      <c r="L214" s="21" t="s">
        <v>15</v>
      </c>
      <c r="M214" s="21" t="s">
        <v>15</v>
      </c>
      <c r="N214">
        <v>6</v>
      </c>
      <c r="O214">
        <v>100</v>
      </c>
      <c r="P214" t="s">
        <v>5</v>
      </c>
      <c r="Q214" s="2">
        <v>0.83695652173913004</v>
      </c>
      <c r="R214" t="s">
        <v>15</v>
      </c>
      <c r="S214" s="2">
        <v>0.46857878804389003</v>
      </c>
      <c r="T214" t="s">
        <v>21</v>
      </c>
      <c r="U214" s="2">
        <v>0.398930703164112</v>
      </c>
      <c r="V214" t="s">
        <v>29</v>
      </c>
      <c r="W214" s="2">
        <v>0.28126769302398602</v>
      </c>
      <c r="X214" t="s">
        <v>15</v>
      </c>
      <c r="Y214" s="5" t="s">
        <v>1844</v>
      </c>
      <c r="Z214" s="5" t="s">
        <v>1845</v>
      </c>
      <c r="AA214" s="5" t="s">
        <v>1855</v>
      </c>
      <c r="AB214" s="5" t="s">
        <v>1855</v>
      </c>
      <c r="AC214" s="5" t="s">
        <v>1856</v>
      </c>
      <c r="AD214" s="5" t="s">
        <v>26</v>
      </c>
      <c r="AE214" s="5" t="s">
        <v>18</v>
      </c>
    </row>
    <row r="215" spans="1:31" x14ac:dyDescent="0.2">
      <c r="A215" s="1">
        <v>14419</v>
      </c>
      <c r="B215">
        <v>199.16900999999999</v>
      </c>
      <c r="C215">
        <v>633.42138699999998</v>
      </c>
      <c r="D215" s="18" t="s">
        <v>1828</v>
      </c>
      <c r="E215" s="13" t="s">
        <v>1829</v>
      </c>
      <c r="F215" s="13" t="s">
        <v>1829</v>
      </c>
      <c r="G215" s="16" t="s">
        <v>1829</v>
      </c>
      <c r="H215" s="18" t="s">
        <v>15</v>
      </c>
      <c r="I215" s="21" t="s">
        <v>21</v>
      </c>
      <c r="J215" s="16" t="s">
        <v>21</v>
      </c>
      <c r="K215" s="21" t="s">
        <v>21</v>
      </c>
      <c r="L215" s="21" t="s">
        <v>15</v>
      </c>
      <c r="M215" s="21" t="s">
        <v>15</v>
      </c>
      <c r="N215">
        <v>5</v>
      </c>
      <c r="O215">
        <v>100</v>
      </c>
      <c r="P215" t="s">
        <v>5</v>
      </c>
      <c r="Q215" s="2">
        <v>0.83695652173913004</v>
      </c>
      <c r="R215" t="s">
        <v>15</v>
      </c>
      <c r="S215" s="2">
        <v>0.46857878804389003</v>
      </c>
      <c r="T215" t="s">
        <v>21</v>
      </c>
      <c r="U215" s="2">
        <v>0.398930703164112</v>
      </c>
      <c r="V215" t="s">
        <v>29</v>
      </c>
      <c r="W215" s="2">
        <v>0.28126769302398602</v>
      </c>
      <c r="X215" t="s">
        <v>15</v>
      </c>
      <c r="Y215" s="5" t="s">
        <v>1844</v>
      </c>
      <c r="Z215" s="5" t="s">
        <v>1845</v>
      </c>
      <c r="AA215" s="5" t="s">
        <v>21</v>
      </c>
      <c r="AB215" s="5"/>
      <c r="AC215" s="5"/>
      <c r="AD215" s="5" t="s">
        <v>21</v>
      </c>
      <c r="AE215" s="5" t="s">
        <v>15</v>
      </c>
    </row>
    <row r="216" spans="1:31" x14ac:dyDescent="0.2">
      <c r="A216" s="1">
        <v>14427</v>
      </c>
      <c r="B216">
        <v>199.16900999999999</v>
      </c>
      <c r="C216">
        <v>619.94512899999995</v>
      </c>
      <c r="D216" s="18" t="s">
        <v>1828</v>
      </c>
      <c r="E216" s="13" t="s">
        <v>1829</v>
      </c>
      <c r="F216" s="13" t="s">
        <v>1829</v>
      </c>
      <c r="G216" s="16" t="s">
        <v>1828</v>
      </c>
      <c r="H216" s="18" t="s">
        <v>2105</v>
      </c>
      <c r="I216" s="21" t="s">
        <v>2105</v>
      </c>
      <c r="J216" s="16" t="s">
        <v>2105</v>
      </c>
      <c r="K216" s="21" t="s">
        <v>21</v>
      </c>
      <c r="L216" s="21" t="s">
        <v>15</v>
      </c>
      <c r="M216" s="21" t="s">
        <v>15</v>
      </c>
      <c r="N216">
        <v>2</v>
      </c>
      <c r="O216">
        <v>100</v>
      </c>
      <c r="P216" t="s">
        <v>5</v>
      </c>
      <c r="Q216" s="2">
        <v>0.83695652173913004</v>
      </c>
      <c r="R216" t="s">
        <v>15</v>
      </c>
      <c r="S216" s="2">
        <v>0.46857878804389003</v>
      </c>
      <c r="T216" t="s">
        <v>21</v>
      </c>
      <c r="U216" s="2">
        <v>0.398930703164112</v>
      </c>
      <c r="V216" t="s">
        <v>29</v>
      </c>
      <c r="W216" s="2">
        <v>0.28126769302398602</v>
      </c>
      <c r="X216" t="s">
        <v>15</v>
      </c>
      <c r="Y216" s="5" t="s">
        <v>1844</v>
      </c>
      <c r="Z216" s="5" t="s">
        <v>1845</v>
      </c>
      <c r="AA216" s="5" t="s">
        <v>1855</v>
      </c>
      <c r="AB216" s="5" t="s">
        <v>1855</v>
      </c>
      <c r="AC216" s="5" t="s">
        <v>1856</v>
      </c>
      <c r="AD216" s="5" t="s">
        <v>26</v>
      </c>
      <c r="AE216" s="5" t="s">
        <v>18</v>
      </c>
    </row>
    <row r="217" spans="1:31" x14ac:dyDescent="0.2">
      <c r="A217" s="1">
        <v>14431</v>
      </c>
      <c r="B217">
        <v>199.172</v>
      </c>
      <c r="C217">
        <v>619.18359399999997</v>
      </c>
      <c r="D217" s="18" t="s">
        <v>1828</v>
      </c>
      <c r="E217" s="13" t="s">
        <v>1829</v>
      </c>
      <c r="F217" s="13" t="s">
        <v>1829</v>
      </c>
      <c r="G217" s="16" t="s">
        <v>1828</v>
      </c>
      <c r="H217" s="18" t="s">
        <v>2105</v>
      </c>
      <c r="I217" s="21" t="s">
        <v>2105</v>
      </c>
      <c r="J217" s="16" t="s">
        <v>2105</v>
      </c>
      <c r="K217" s="21" t="s">
        <v>21</v>
      </c>
      <c r="L217" s="21" t="s">
        <v>15</v>
      </c>
      <c r="M217" s="21" t="s">
        <v>15</v>
      </c>
      <c r="N217">
        <v>2</v>
      </c>
      <c r="O217">
        <v>100</v>
      </c>
      <c r="P217" t="s">
        <v>5</v>
      </c>
      <c r="Q217" s="2">
        <v>0.83695652173913004</v>
      </c>
      <c r="R217" t="s">
        <v>15</v>
      </c>
      <c r="S217" s="2">
        <v>0.46857878804389003</v>
      </c>
      <c r="T217" t="s">
        <v>21</v>
      </c>
      <c r="U217" s="2">
        <v>0.398930703164112</v>
      </c>
      <c r="V217" t="s">
        <v>29</v>
      </c>
      <c r="W217" s="2">
        <v>0.28126769302398602</v>
      </c>
      <c r="X217" t="s">
        <v>15</v>
      </c>
      <c r="Y217" s="5" t="s">
        <v>1984</v>
      </c>
      <c r="Z217" s="5" t="s">
        <v>1845</v>
      </c>
      <c r="AA217" s="5" t="s">
        <v>1860</v>
      </c>
      <c r="AB217" s="5" t="s">
        <v>1860</v>
      </c>
      <c r="AC217" s="5" t="s">
        <v>32</v>
      </c>
      <c r="AD217" s="5" t="s">
        <v>26</v>
      </c>
      <c r="AE217" s="5" t="s">
        <v>18</v>
      </c>
    </row>
    <row r="218" spans="1:31" x14ac:dyDescent="0.2">
      <c r="A218" s="1">
        <v>14432</v>
      </c>
      <c r="B218">
        <v>199.16900999999999</v>
      </c>
      <c r="C218">
        <v>859.97466999999995</v>
      </c>
      <c r="D218" s="18" t="s">
        <v>1828</v>
      </c>
      <c r="E218" s="13" t="s">
        <v>1829</v>
      </c>
      <c r="F218" s="13" t="s">
        <v>1829</v>
      </c>
      <c r="G218" s="16" t="s">
        <v>1828</v>
      </c>
      <c r="H218" s="18" t="s">
        <v>2105</v>
      </c>
      <c r="I218" s="21" t="s">
        <v>2105</v>
      </c>
      <c r="J218" s="16" t="s">
        <v>2105</v>
      </c>
      <c r="K218" s="21" t="s">
        <v>21</v>
      </c>
      <c r="L218" s="21" t="s">
        <v>15</v>
      </c>
      <c r="M218" s="21" t="s">
        <v>15</v>
      </c>
      <c r="N218">
        <v>2</v>
      </c>
      <c r="O218">
        <v>100</v>
      </c>
      <c r="P218" t="s">
        <v>5</v>
      </c>
      <c r="Q218" s="2">
        <v>0.83695652173913004</v>
      </c>
      <c r="R218" t="s">
        <v>15</v>
      </c>
      <c r="S218" s="2">
        <v>0.46857878804389003</v>
      </c>
      <c r="T218" t="s">
        <v>21</v>
      </c>
      <c r="U218" s="2">
        <v>0.398930703164112</v>
      </c>
      <c r="V218" t="s">
        <v>29</v>
      </c>
      <c r="W218" s="2">
        <v>0.28126769302398602</v>
      </c>
      <c r="X218" t="s">
        <v>15</v>
      </c>
      <c r="Y218" s="5" t="s">
        <v>1844</v>
      </c>
      <c r="Z218" s="5" t="s">
        <v>1845</v>
      </c>
      <c r="AA218" s="5" t="s">
        <v>1855</v>
      </c>
      <c r="AB218" s="5" t="s">
        <v>1855</v>
      </c>
      <c r="AC218" s="5" t="s">
        <v>1856</v>
      </c>
      <c r="AD218" s="5" t="s">
        <v>26</v>
      </c>
      <c r="AE218" s="5" t="s">
        <v>18</v>
      </c>
    </row>
    <row r="219" spans="1:31" x14ac:dyDescent="0.2">
      <c r="A219" s="1">
        <v>14440</v>
      </c>
      <c r="B219">
        <v>199.16900999999999</v>
      </c>
      <c r="C219">
        <v>861.83581500000003</v>
      </c>
      <c r="D219" s="18" t="s">
        <v>1828</v>
      </c>
      <c r="E219" s="13" t="s">
        <v>1829</v>
      </c>
      <c r="F219" s="13" t="s">
        <v>1829</v>
      </c>
      <c r="G219" s="16" t="s">
        <v>1829</v>
      </c>
      <c r="H219" s="18" t="s">
        <v>15</v>
      </c>
      <c r="I219" s="21" t="s">
        <v>21</v>
      </c>
      <c r="J219" s="16" t="s">
        <v>21</v>
      </c>
      <c r="K219" s="21" t="s">
        <v>21</v>
      </c>
      <c r="L219" s="21" t="s">
        <v>15</v>
      </c>
      <c r="M219" s="21" t="s">
        <v>15</v>
      </c>
      <c r="N219">
        <v>2</v>
      </c>
      <c r="O219">
        <v>100</v>
      </c>
      <c r="P219" t="s">
        <v>5</v>
      </c>
      <c r="Q219" s="2">
        <v>0.83695652173913004</v>
      </c>
      <c r="R219" t="s">
        <v>15</v>
      </c>
      <c r="S219" s="2">
        <v>0.46857878804389003</v>
      </c>
      <c r="T219" t="s">
        <v>21</v>
      </c>
      <c r="U219" s="2">
        <v>0.398930703164112</v>
      </c>
      <c r="V219" t="s">
        <v>29</v>
      </c>
      <c r="W219" s="2">
        <v>0.28126769302398602</v>
      </c>
      <c r="X219" t="s">
        <v>15</v>
      </c>
      <c r="Y219" s="5" t="s">
        <v>1844</v>
      </c>
      <c r="Z219" s="5" t="s">
        <v>1845</v>
      </c>
      <c r="AA219" s="5" t="s">
        <v>21</v>
      </c>
      <c r="AB219" s="5"/>
      <c r="AC219" s="5"/>
      <c r="AD219" s="5" t="s">
        <v>21</v>
      </c>
      <c r="AE219" s="5" t="s">
        <v>15</v>
      </c>
    </row>
    <row r="220" spans="1:31" x14ac:dyDescent="0.2">
      <c r="A220" s="1">
        <v>14456</v>
      </c>
      <c r="B220">
        <v>199.16900999999999</v>
      </c>
      <c r="C220">
        <v>435.858856</v>
      </c>
      <c r="D220" s="18" t="s">
        <v>1828</v>
      </c>
      <c r="E220" s="13" t="s">
        <v>1829</v>
      </c>
      <c r="F220" s="13" t="s">
        <v>1829</v>
      </c>
      <c r="G220" s="16" t="s">
        <v>1829</v>
      </c>
      <c r="H220" s="18" t="s">
        <v>15</v>
      </c>
      <c r="I220" s="21" t="s">
        <v>21</v>
      </c>
      <c r="J220" s="16" t="s">
        <v>21</v>
      </c>
      <c r="K220" s="21" t="s">
        <v>21</v>
      </c>
      <c r="L220" s="21" t="s">
        <v>15</v>
      </c>
      <c r="M220" s="21" t="s">
        <v>15</v>
      </c>
      <c r="N220">
        <v>2</v>
      </c>
      <c r="O220">
        <v>100</v>
      </c>
      <c r="P220" t="s">
        <v>5</v>
      </c>
      <c r="Q220" s="2">
        <v>0.83695652173913004</v>
      </c>
      <c r="R220" t="s">
        <v>15</v>
      </c>
      <c r="S220" s="2">
        <v>0.46857878804389003</v>
      </c>
      <c r="T220" t="s">
        <v>21</v>
      </c>
      <c r="U220" s="2">
        <v>0.398930703164112</v>
      </c>
      <c r="V220" t="s">
        <v>29</v>
      </c>
      <c r="W220" s="2">
        <v>0.28126769302398602</v>
      </c>
      <c r="X220" t="s">
        <v>15</v>
      </c>
      <c r="Y220" s="5" t="s">
        <v>1844</v>
      </c>
      <c r="Z220" s="5" t="s">
        <v>1845</v>
      </c>
      <c r="AA220" s="5" t="s">
        <v>21</v>
      </c>
      <c r="AB220" s="5"/>
      <c r="AC220" s="5"/>
      <c r="AD220" s="5" t="s">
        <v>21</v>
      </c>
      <c r="AE220" s="5" t="s">
        <v>15</v>
      </c>
    </row>
    <row r="221" spans="1:31" x14ac:dyDescent="0.2">
      <c r="A221" s="1">
        <v>14462</v>
      </c>
      <c r="B221">
        <v>199.16900999999999</v>
      </c>
      <c r="C221">
        <v>1007.8735349999999</v>
      </c>
      <c r="D221" s="18" t="s">
        <v>1828</v>
      </c>
      <c r="E221" s="13" t="s">
        <v>1829</v>
      </c>
      <c r="F221" s="13" t="s">
        <v>1829</v>
      </c>
      <c r="G221" s="16" t="s">
        <v>1829</v>
      </c>
      <c r="H221" s="18" t="s">
        <v>15</v>
      </c>
      <c r="I221" s="21" t="s">
        <v>21</v>
      </c>
      <c r="J221" s="16" t="s">
        <v>21</v>
      </c>
      <c r="K221" s="21" t="s">
        <v>21</v>
      </c>
      <c r="L221" s="21" t="s">
        <v>15</v>
      </c>
      <c r="M221" s="21" t="s">
        <v>15</v>
      </c>
      <c r="N221">
        <v>2</v>
      </c>
      <c r="O221">
        <v>100</v>
      </c>
      <c r="P221" t="s">
        <v>5</v>
      </c>
      <c r="Q221" s="2">
        <v>0.83695652173913004</v>
      </c>
      <c r="R221" t="s">
        <v>15</v>
      </c>
      <c r="S221" s="2">
        <v>0.46857878804389003</v>
      </c>
      <c r="T221" t="s">
        <v>21</v>
      </c>
      <c r="U221" s="2">
        <v>0.398930703164112</v>
      </c>
      <c r="V221" t="s">
        <v>29</v>
      </c>
      <c r="W221" s="2">
        <v>0.28126769302398602</v>
      </c>
      <c r="X221" t="s">
        <v>15</v>
      </c>
      <c r="Y221" s="5" t="s">
        <v>1844</v>
      </c>
      <c r="Z221" s="5" t="s">
        <v>1845</v>
      </c>
      <c r="AA221" s="5" t="s">
        <v>1846</v>
      </c>
      <c r="AB221" s="5"/>
      <c r="AC221" s="5" t="s">
        <v>1846</v>
      </c>
      <c r="AD221" s="5" t="s">
        <v>21</v>
      </c>
      <c r="AE221" s="5" t="s">
        <v>15</v>
      </c>
    </row>
    <row r="222" spans="1:31" x14ac:dyDescent="0.2">
      <c r="A222" s="1">
        <v>14468</v>
      </c>
      <c r="B222">
        <v>199.16900999999999</v>
      </c>
      <c r="C222">
        <v>712.33404499999995</v>
      </c>
      <c r="D222" s="18" t="s">
        <v>1828</v>
      </c>
      <c r="E222" s="13" t="s">
        <v>1829</v>
      </c>
      <c r="F222" s="13" t="s">
        <v>1829</v>
      </c>
      <c r="G222" s="16" t="s">
        <v>1829</v>
      </c>
      <c r="H222" s="18" t="s">
        <v>15</v>
      </c>
      <c r="I222" s="21" t="s">
        <v>2105</v>
      </c>
      <c r="J222" s="15" t="s">
        <v>15</v>
      </c>
      <c r="K222" s="21" t="s">
        <v>21</v>
      </c>
      <c r="L222" s="21" t="s">
        <v>15</v>
      </c>
      <c r="M222" s="21" t="s">
        <v>15</v>
      </c>
      <c r="N222">
        <v>2</v>
      </c>
      <c r="O222">
        <v>100</v>
      </c>
      <c r="P222" t="s">
        <v>5</v>
      </c>
      <c r="Q222" s="2">
        <v>0.83695652173913004</v>
      </c>
      <c r="R222" t="s">
        <v>15</v>
      </c>
      <c r="S222" s="2">
        <v>0.46857878804389003</v>
      </c>
      <c r="T222" t="s">
        <v>21</v>
      </c>
      <c r="U222" s="2">
        <v>0.398930703164112</v>
      </c>
      <c r="V222" t="s">
        <v>29</v>
      </c>
      <c r="W222" s="2">
        <v>0.28126769302398602</v>
      </c>
      <c r="X222" t="s">
        <v>15</v>
      </c>
      <c r="Y222" s="5" t="s">
        <v>1844</v>
      </c>
      <c r="Z222" s="5" t="s">
        <v>1845</v>
      </c>
      <c r="AA222" s="5" t="s">
        <v>22</v>
      </c>
      <c r="AB222" s="5"/>
      <c r="AC222" s="5"/>
      <c r="AD222" s="5" t="s">
        <v>22</v>
      </c>
      <c r="AE222" s="5" t="s">
        <v>15</v>
      </c>
    </row>
    <row r="223" spans="1:31" x14ac:dyDescent="0.2">
      <c r="A223" s="1">
        <v>14476</v>
      </c>
      <c r="B223">
        <v>199.16900999999999</v>
      </c>
      <c r="C223">
        <v>799.83355700000004</v>
      </c>
      <c r="D223" s="18" t="s">
        <v>1828</v>
      </c>
      <c r="E223" s="13" t="s">
        <v>1829</v>
      </c>
      <c r="F223" s="13" t="s">
        <v>1829</v>
      </c>
      <c r="G223" s="16" t="s">
        <v>1828</v>
      </c>
      <c r="H223" s="18" t="s">
        <v>2105</v>
      </c>
      <c r="I223" s="21" t="s">
        <v>2105</v>
      </c>
      <c r="J223" s="16" t="s">
        <v>2105</v>
      </c>
      <c r="K223" s="21" t="s">
        <v>21</v>
      </c>
      <c r="L223" s="21" t="s">
        <v>15</v>
      </c>
      <c r="M223" s="21" t="s">
        <v>15</v>
      </c>
      <c r="N223">
        <v>5</v>
      </c>
      <c r="O223">
        <v>100</v>
      </c>
      <c r="P223" t="s">
        <v>5</v>
      </c>
      <c r="Q223" s="2">
        <v>0.83695652173913004</v>
      </c>
      <c r="R223" t="s">
        <v>15</v>
      </c>
      <c r="S223" s="2">
        <v>0.46857878804389003</v>
      </c>
      <c r="T223" t="s">
        <v>21</v>
      </c>
      <c r="U223" s="2">
        <v>0.398930703164112</v>
      </c>
      <c r="V223" t="s">
        <v>29</v>
      </c>
      <c r="W223" s="2">
        <v>0.28126769302398602</v>
      </c>
      <c r="X223" t="s">
        <v>15</v>
      </c>
      <c r="Y223" s="5" t="s">
        <v>1844</v>
      </c>
      <c r="Z223" s="5" t="s">
        <v>1845</v>
      </c>
      <c r="AA223" s="5" t="s">
        <v>1855</v>
      </c>
      <c r="AB223" s="5" t="s">
        <v>1855</v>
      </c>
      <c r="AC223" s="5" t="s">
        <v>1856</v>
      </c>
      <c r="AD223" s="5" t="s">
        <v>26</v>
      </c>
      <c r="AE223" s="5" t="s">
        <v>18</v>
      </c>
    </row>
    <row r="224" spans="1:31" x14ac:dyDescent="0.2">
      <c r="A224" s="1">
        <v>14488</v>
      </c>
      <c r="B224">
        <v>199.18899999999999</v>
      </c>
      <c r="C224">
        <v>445.72152699999998</v>
      </c>
      <c r="D224" s="18" t="s">
        <v>1828</v>
      </c>
      <c r="E224" s="13" t="s">
        <v>1829</v>
      </c>
      <c r="F224" s="13" t="s">
        <v>1828</v>
      </c>
      <c r="G224" s="16" t="s">
        <v>1828</v>
      </c>
      <c r="H224" s="18" t="s">
        <v>2105</v>
      </c>
      <c r="I224" s="21" t="s">
        <v>2105</v>
      </c>
      <c r="J224" s="16" t="s">
        <v>2105</v>
      </c>
      <c r="K224" s="21" t="s">
        <v>21</v>
      </c>
      <c r="L224" s="21" t="s">
        <v>15</v>
      </c>
      <c r="M224" s="21" t="s">
        <v>15</v>
      </c>
      <c r="N224">
        <v>2</v>
      </c>
      <c r="O224">
        <v>100</v>
      </c>
      <c r="P224" t="s">
        <v>5</v>
      </c>
      <c r="Q224" s="2">
        <v>0.83695652173913004</v>
      </c>
      <c r="R224" t="s">
        <v>15</v>
      </c>
      <c r="S224" s="2">
        <v>0.46857878804389003</v>
      </c>
      <c r="T224" t="s">
        <v>21</v>
      </c>
      <c r="U224" s="2">
        <v>0.398930703164112</v>
      </c>
      <c r="V224" t="s">
        <v>29</v>
      </c>
      <c r="W224" s="2">
        <v>0.28126769302398602</v>
      </c>
      <c r="X224" t="s">
        <v>15</v>
      </c>
      <c r="Y224" s="5" t="s">
        <v>2105</v>
      </c>
      <c r="Z224" s="5" t="s">
        <v>2105</v>
      </c>
      <c r="AA224" s="5" t="s">
        <v>2105</v>
      </c>
      <c r="AB224" s="5" t="s">
        <v>2105</v>
      </c>
      <c r="AC224" s="5" t="s">
        <v>2105</v>
      </c>
      <c r="AD224" s="5" t="s">
        <v>2105</v>
      </c>
      <c r="AE224" s="5" t="s">
        <v>2105</v>
      </c>
    </row>
    <row r="225" spans="1:31" x14ac:dyDescent="0.2">
      <c r="A225" s="1">
        <v>14493</v>
      </c>
      <c r="B225">
        <v>199.16900999999999</v>
      </c>
      <c r="C225">
        <v>527.764771</v>
      </c>
      <c r="D225" s="18" t="s">
        <v>1828</v>
      </c>
      <c r="E225" s="13" t="s">
        <v>1829</v>
      </c>
      <c r="F225" s="13" t="s">
        <v>1829</v>
      </c>
      <c r="G225" s="16" t="s">
        <v>1828</v>
      </c>
      <c r="H225" s="18" t="s">
        <v>2105</v>
      </c>
      <c r="I225" s="21" t="s">
        <v>2105</v>
      </c>
      <c r="J225" s="16" t="s">
        <v>2105</v>
      </c>
      <c r="K225" s="21" t="s">
        <v>21</v>
      </c>
      <c r="L225" s="21" t="s">
        <v>15</v>
      </c>
      <c r="M225" s="21" t="s">
        <v>15</v>
      </c>
      <c r="N225">
        <v>1</v>
      </c>
      <c r="O225">
        <v>100</v>
      </c>
      <c r="P225" t="s">
        <v>5</v>
      </c>
      <c r="Q225" s="2">
        <v>0.83695652173913004</v>
      </c>
      <c r="R225" t="s">
        <v>15</v>
      </c>
      <c r="S225" s="2">
        <v>0.46857878804389003</v>
      </c>
      <c r="T225" t="s">
        <v>21</v>
      </c>
      <c r="U225" s="2">
        <v>0.398930703164112</v>
      </c>
      <c r="V225" t="s">
        <v>29</v>
      </c>
      <c r="W225" s="2">
        <v>0.28126769302398602</v>
      </c>
      <c r="X225" t="s">
        <v>15</v>
      </c>
      <c r="Y225" s="5" t="s">
        <v>1844</v>
      </c>
      <c r="Z225" s="5" t="s">
        <v>1845</v>
      </c>
      <c r="AA225" s="5" t="s">
        <v>1855</v>
      </c>
      <c r="AB225" s="5" t="s">
        <v>1855</v>
      </c>
      <c r="AC225" s="5" t="s">
        <v>1856</v>
      </c>
      <c r="AD225" s="5" t="s">
        <v>26</v>
      </c>
      <c r="AE225" s="5" t="s">
        <v>18</v>
      </c>
    </row>
    <row r="226" spans="1:31" x14ac:dyDescent="0.2">
      <c r="A226" s="1">
        <v>14497</v>
      </c>
      <c r="B226">
        <v>199.18700000000001</v>
      </c>
      <c r="C226">
        <v>1549.9880370000001</v>
      </c>
      <c r="D226" s="18" t="s">
        <v>1828</v>
      </c>
      <c r="E226" s="13" t="s">
        <v>1829</v>
      </c>
      <c r="F226" s="13" t="s">
        <v>1828</v>
      </c>
      <c r="G226" s="16" t="s">
        <v>1828</v>
      </c>
      <c r="H226" s="18" t="s">
        <v>2105</v>
      </c>
      <c r="I226" s="21" t="s">
        <v>2105</v>
      </c>
      <c r="J226" s="16" t="s">
        <v>2105</v>
      </c>
      <c r="K226" s="21" t="s">
        <v>21</v>
      </c>
      <c r="L226" s="21" t="s">
        <v>15</v>
      </c>
      <c r="M226" s="21" t="s">
        <v>15</v>
      </c>
      <c r="N226">
        <v>2</v>
      </c>
      <c r="O226">
        <v>100</v>
      </c>
      <c r="P226" t="s">
        <v>5</v>
      </c>
      <c r="Q226" s="2">
        <v>0.83695652173913004</v>
      </c>
      <c r="R226" t="s">
        <v>15</v>
      </c>
      <c r="S226" s="2">
        <v>0.46857878804389003</v>
      </c>
      <c r="T226" t="s">
        <v>21</v>
      </c>
      <c r="U226" s="2">
        <v>0.398930703164112</v>
      </c>
      <c r="V226" t="s">
        <v>29</v>
      </c>
      <c r="W226" s="2">
        <v>0.28126769302398602</v>
      </c>
      <c r="X226" t="s">
        <v>15</v>
      </c>
      <c r="Y226" s="5" t="s">
        <v>2105</v>
      </c>
      <c r="Z226" s="5" t="s">
        <v>2105</v>
      </c>
      <c r="AA226" s="5" t="s">
        <v>2105</v>
      </c>
      <c r="AB226" s="5" t="s">
        <v>2105</v>
      </c>
      <c r="AC226" s="5" t="s">
        <v>2105</v>
      </c>
      <c r="AD226" s="5" t="s">
        <v>2105</v>
      </c>
      <c r="AE226" s="5" t="s">
        <v>2105</v>
      </c>
    </row>
    <row r="227" spans="1:31" x14ac:dyDescent="0.2">
      <c r="A227" s="1">
        <v>14500</v>
      </c>
      <c r="B227">
        <v>199.16900999999999</v>
      </c>
      <c r="C227">
        <v>912.16131600000006</v>
      </c>
      <c r="D227" s="18" t="s">
        <v>1828</v>
      </c>
      <c r="E227" s="13" t="s">
        <v>1829</v>
      </c>
      <c r="F227" s="13" t="s">
        <v>1829</v>
      </c>
      <c r="G227" s="16" t="s">
        <v>1829</v>
      </c>
      <c r="H227" s="18" t="s">
        <v>15</v>
      </c>
      <c r="I227" s="21" t="s">
        <v>2105</v>
      </c>
      <c r="J227" s="16" t="s">
        <v>15</v>
      </c>
      <c r="K227" s="21" t="s">
        <v>21</v>
      </c>
      <c r="L227" s="21" t="s">
        <v>15</v>
      </c>
      <c r="M227" s="21" t="s">
        <v>15</v>
      </c>
      <c r="N227">
        <v>2</v>
      </c>
      <c r="O227">
        <v>100</v>
      </c>
      <c r="P227" t="s">
        <v>5</v>
      </c>
      <c r="Q227" s="2">
        <v>0.83695652173913004</v>
      </c>
      <c r="R227" t="s">
        <v>15</v>
      </c>
      <c r="S227" s="2">
        <v>0.46857878804389003</v>
      </c>
      <c r="T227" t="s">
        <v>21</v>
      </c>
      <c r="U227" s="2">
        <v>0.398930703164112</v>
      </c>
      <c r="V227" t="s">
        <v>29</v>
      </c>
      <c r="W227" s="2">
        <v>0.28126769302398602</v>
      </c>
      <c r="X227" t="s">
        <v>15</v>
      </c>
      <c r="Y227" s="5" t="s">
        <v>1844</v>
      </c>
      <c r="Z227" s="5" t="s">
        <v>1845</v>
      </c>
      <c r="AA227" s="5" t="s">
        <v>15</v>
      </c>
      <c r="AB227" s="5"/>
      <c r="AC227" s="5"/>
      <c r="AD227" s="5"/>
      <c r="AE227" s="5" t="s">
        <v>15</v>
      </c>
    </row>
    <row r="228" spans="1:31" x14ac:dyDescent="0.2">
      <c r="A228" s="1">
        <v>14501</v>
      </c>
      <c r="B228">
        <v>199.19299000000001</v>
      </c>
      <c r="C228">
        <v>394.84243800000002</v>
      </c>
      <c r="D228" s="18" t="s">
        <v>1828</v>
      </c>
      <c r="E228" s="13" t="s">
        <v>1829</v>
      </c>
      <c r="F228" s="13" t="s">
        <v>1829</v>
      </c>
      <c r="G228" s="16" t="s">
        <v>1828</v>
      </c>
      <c r="H228" s="18" t="s">
        <v>2105</v>
      </c>
      <c r="I228" s="21" t="s">
        <v>2105</v>
      </c>
      <c r="J228" s="16" t="s">
        <v>2105</v>
      </c>
      <c r="K228" s="21" t="s">
        <v>21</v>
      </c>
      <c r="L228" s="21" t="s">
        <v>15</v>
      </c>
      <c r="M228" s="21" t="s">
        <v>15</v>
      </c>
      <c r="N228">
        <v>3</v>
      </c>
      <c r="O228">
        <v>100</v>
      </c>
      <c r="P228" t="s">
        <v>5</v>
      </c>
      <c r="Q228" s="2">
        <v>0.83695652173913004</v>
      </c>
      <c r="R228" t="s">
        <v>15</v>
      </c>
      <c r="S228" s="2">
        <v>0.46857878804389003</v>
      </c>
      <c r="T228" t="s">
        <v>21</v>
      </c>
      <c r="U228" s="2">
        <v>0.398930703164112</v>
      </c>
      <c r="V228" t="s">
        <v>29</v>
      </c>
      <c r="W228" s="2">
        <v>0.28126769302398602</v>
      </c>
      <c r="X228" t="s">
        <v>15</v>
      </c>
      <c r="Y228" s="5" t="s">
        <v>2091</v>
      </c>
      <c r="Z228" s="5" t="s">
        <v>1845</v>
      </c>
      <c r="AA228" s="5" t="s">
        <v>1915</v>
      </c>
      <c r="AB228" s="5" t="s">
        <v>1915</v>
      </c>
      <c r="AC228" s="5" t="s">
        <v>1856</v>
      </c>
      <c r="AD228" s="5" t="s">
        <v>26</v>
      </c>
      <c r="AE228" s="5" t="s">
        <v>18</v>
      </c>
    </row>
    <row r="229" spans="1:31" x14ac:dyDescent="0.2">
      <c r="A229" s="1">
        <v>14514</v>
      </c>
      <c r="B229">
        <v>199.16900999999999</v>
      </c>
      <c r="C229">
        <v>812.504456</v>
      </c>
      <c r="D229" s="18" t="s">
        <v>1828</v>
      </c>
      <c r="E229" s="13" t="s">
        <v>1829</v>
      </c>
      <c r="F229" s="13" t="s">
        <v>1829</v>
      </c>
      <c r="G229" s="16" t="s">
        <v>1829</v>
      </c>
      <c r="H229" s="18" t="s">
        <v>15</v>
      </c>
      <c r="I229" s="21" t="s">
        <v>21</v>
      </c>
      <c r="J229" s="16" t="s">
        <v>21</v>
      </c>
      <c r="K229" s="21" t="s">
        <v>21</v>
      </c>
      <c r="L229" s="21" t="s">
        <v>15</v>
      </c>
      <c r="M229" s="21" t="s">
        <v>15</v>
      </c>
      <c r="N229">
        <v>5</v>
      </c>
      <c r="O229">
        <v>100</v>
      </c>
      <c r="P229" t="s">
        <v>5</v>
      </c>
      <c r="Q229" s="2">
        <v>0.83695652173913004</v>
      </c>
      <c r="R229" t="s">
        <v>15</v>
      </c>
      <c r="S229" s="2">
        <v>0.46857878804389003</v>
      </c>
      <c r="T229" t="s">
        <v>21</v>
      </c>
      <c r="U229" s="2">
        <v>0.398930703164112</v>
      </c>
      <c r="V229" t="s">
        <v>29</v>
      </c>
      <c r="W229" s="2">
        <v>0.28126769302398602</v>
      </c>
      <c r="X229" t="s">
        <v>15</v>
      </c>
      <c r="Y229" s="5" t="s">
        <v>1844</v>
      </c>
      <c r="Z229" s="5" t="s">
        <v>1845</v>
      </c>
      <c r="AA229" s="5" t="s">
        <v>21</v>
      </c>
      <c r="AB229" s="5"/>
      <c r="AC229" s="5"/>
      <c r="AD229" s="5" t="s">
        <v>21</v>
      </c>
      <c r="AE229" s="5" t="s">
        <v>15</v>
      </c>
    </row>
    <row r="230" spans="1:31" x14ac:dyDescent="0.2">
      <c r="A230" s="1">
        <v>14542</v>
      </c>
      <c r="B230">
        <v>199.16900999999999</v>
      </c>
      <c r="C230">
        <v>528.17230199999995</v>
      </c>
      <c r="D230" s="18" t="s">
        <v>1828</v>
      </c>
      <c r="E230" s="13" t="s">
        <v>1829</v>
      </c>
      <c r="F230" s="13" t="s">
        <v>1829</v>
      </c>
      <c r="G230" s="16" t="s">
        <v>1829</v>
      </c>
      <c r="H230" s="18" t="s">
        <v>15</v>
      </c>
      <c r="I230" s="21" t="s">
        <v>21</v>
      </c>
      <c r="J230" s="16" t="s">
        <v>21</v>
      </c>
      <c r="K230" s="21" t="s">
        <v>21</v>
      </c>
      <c r="L230" s="21" t="s">
        <v>15</v>
      </c>
      <c r="M230" s="21" t="s">
        <v>15</v>
      </c>
      <c r="N230">
        <v>4</v>
      </c>
      <c r="O230">
        <v>100</v>
      </c>
      <c r="P230" t="s">
        <v>5</v>
      </c>
      <c r="Q230" s="2">
        <v>0.83695652173913004</v>
      </c>
      <c r="R230" t="s">
        <v>15</v>
      </c>
      <c r="S230" s="2">
        <v>0.46857878804389003</v>
      </c>
      <c r="T230" t="s">
        <v>21</v>
      </c>
      <c r="U230" s="2">
        <v>0.398930703164112</v>
      </c>
      <c r="V230" t="s">
        <v>29</v>
      </c>
      <c r="W230" s="2">
        <v>0.28126769302398602</v>
      </c>
      <c r="X230" t="s">
        <v>15</v>
      </c>
      <c r="Y230" s="5" t="s">
        <v>1844</v>
      </c>
      <c r="Z230" s="5" t="s">
        <v>1845</v>
      </c>
      <c r="AA230" s="5" t="s">
        <v>21</v>
      </c>
      <c r="AB230" s="5"/>
      <c r="AC230" s="5"/>
      <c r="AD230" s="5" t="s">
        <v>21</v>
      </c>
      <c r="AE230" s="5" t="s">
        <v>15</v>
      </c>
    </row>
    <row r="231" spans="1:31" x14ac:dyDescent="0.2">
      <c r="A231" s="1">
        <v>14549</v>
      </c>
      <c r="B231">
        <v>199.18700000000001</v>
      </c>
      <c r="C231">
        <v>1089.759644</v>
      </c>
      <c r="D231" s="18" t="s">
        <v>1828</v>
      </c>
      <c r="E231" s="13" t="s">
        <v>1829</v>
      </c>
      <c r="F231" s="13" t="s">
        <v>1828</v>
      </c>
      <c r="G231" s="16" t="s">
        <v>1828</v>
      </c>
      <c r="H231" s="18" t="s">
        <v>2105</v>
      </c>
      <c r="I231" s="21" t="s">
        <v>2105</v>
      </c>
      <c r="J231" s="16" t="s">
        <v>2105</v>
      </c>
      <c r="K231" s="21" t="s">
        <v>21</v>
      </c>
      <c r="L231" s="21" t="s">
        <v>15</v>
      </c>
      <c r="M231" s="21" t="s">
        <v>15</v>
      </c>
      <c r="N231">
        <v>2</v>
      </c>
      <c r="O231">
        <v>100</v>
      </c>
      <c r="P231" t="s">
        <v>5</v>
      </c>
      <c r="Q231" s="2">
        <v>0.83695652173913004</v>
      </c>
      <c r="R231" t="s">
        <v>15</v>
      </c>
      <c r="S231" s="2">
        <v>0.46857878804389003</v>
      </c>
      <c r="T231" t="s">
        <v>21</v>
      </c>
      <c r="U231" s="2">
        <v>0.398930703164112</v>
      </c>
      <c r="V231" t="s">
        <v>29</v>
      </c>
      <c r="W231" s="2">
        <v>0.28126769302398602</v>
      </c>
      <c r="X231" t="s">
        <v>15</v>
      </c>
      <c r="Y231" s="5" t="s">
        <v>2105</v>
      </c>
      <c r="Z231" s="5" t="s">
        <v>2105</v>
      </c>
      <c r="AA231" s="5" t="s">
        <v>2105</v>
      </c>
      <c r="AB231" s="5" t="s">
        <v>2105</v>
      </c>
      <c r="AC231" s="5" t="s">
        <v>2105</v>
      </c>
      <c r="AD231" s="5" t="s">
        <v>2105</v>
      </c>
      <c r="AE231" s="5" t="s">
        <v>2105</v>
      </c>
    </row>
    <row r="232" spans="1:31" x14ac:dyDescent="0.2">
      <c r="A232" s="1">
        <v>14568</v>
      </c>
      <c r="B232">
        <v>199.18700000000001</v>
      </c>
      <c r="C232">
        <v>467.63574199999999</v>
      </c>
      <c r="D232" s="18" t="s">
        <v>1828</v>
      </c>
      <c r="E232" s="13" t="s">
        <v>1829</v>
      </c>
      <c r="F232" s="13" t="s">
        <v>1828</v>
      </c>
      <c r="G232" s="16" t="s">
        <v>1828</v>
      </c>
      <c r="H232" s="18" t="s">
        <v>2105</v>
      </c>
      <c r="I232" s="21" t="s">
        <v>2105</v>
      </c>
      <c r="J232" s="16" t="s">
        <v>2105</v>
      </c>
      <c r="K232" s="21" t="s">
        <v>21</v>
      </c>
      <c r="L232" s="21" t="s">
        <v>15</v>
      </c>
      <c r="M232" s="21" t="s">
        <v>15</v>
      </c>
      <c r="N232">
        <v>2</v>
      </c>
      <c r="O232">
        <v>100</v>
      </c>
      <c r="P232" t="s">
        <v>5</v>
      </c>
      <c r="Q232" s="2">
        <v>0.83695652173913004</v>
      </c>
      <c r="R232" t="s">
        <v>15</v>
      </c>
      <c r="S232" s="2">
        <v>0.46857878804389003</v>
      </c>
      <c r="T232" t="s">
        <v>21</v>
      </c>
      <c r="U232" s="2">
        <v>0.398930703164112</v>
      </c>
      <c r="V232" t="s">
        <v>29</v>
      </c>
      <c r="W232" s="2">
        <v>0.28126769302398602</v>
      </c>
      <c r="X232" t="s">
        <v>15</v>
      </c>
      <c r="Y232" s="5" t="s">
        <v>2105</v>
      </c>
      <c r="Z232" s="5" t="s">
        <v>2105</v>
      </c>
      <c r="AA232" s="5" t="s">
        <v>2105</v>
      </c>
      <c r="AB232" s="5" t="s">
        <v>2105</v>
      </c>
      <c r="AC232" s="5" t="s">
        <v>2105</v>
      </c>
      <c r="AD232" s="5" t="s">
        <v>2105</v>
      </c>
      <c r="AE232" s="5" t="s">
        <v>2105</v>
      </c>
    </row>
    <row r="233" spans="1:31" x14ac:dyDescent="0.2">
      <c r="A233" s="1">
        <v>14579</v>
      </c>
      <c r="B233">
        <v>199.18600000000001</v>
      </c>
      <c r="C233">
        <v>1684.7651370000001</v>
      </c>
      <c r="D233" s="18" t="s">
        <v>1828</v>
      </c>
      <c r="E233" s="13" t="s">
        <v>1829</v>
      </c>
      <c r="F233" s="13" t="s">
        <v>1829</v>
      </c>
      <c r="G233" s="16" t="s">
        <v>1828</v>
      </c>
      <c r="H233" s="18" t="s">
        <v>2105</v>
      </c>
      <c r="I233" s="21" t="s">
        <v>2105</v>
      </c>
      <c r="J233" s="16" t="s">
        <v>2105</v>
      </c>
      <c r="K233" s="21" t="s">
        <v>21</v>
      </c>
      <c r="L233" s="21" t="s">
        <v>15</v>
      </c>
      <c r="M233" s="21" t="s">
        <v>15</v>
      </c>
      <c r="N233">
        <v>4</v>
      </c>
      <c r="O233">
        <v>100</v>
      </c>
      <c r="P233" t="s">
        <v>5</v>
      </c>
      <c r="Q233" s="2">
        <v>0.83695652173913004</v>
      </c>
      <c r="R233" t="s">
        <v>15</v>
      </c>
      <c r="S233" s="2">
        <v>0.46857878804389003</v>
      </c>
      <c r="T233" t="s">
        <v>21</v>
      </c>
      <c r="U233" s="2">
        <v>0.398930703164112</v>
      </c>
      <c r="V233" t="s">
        <v>29</v>
      </c>
      <c r="W233" s="2">
        <v>0.28126769302398602</v>
      </c>
      <c r="X233" t="s">
        <v>15</v>
      </c>
      <c r="Y233" s="5" t="s">
        <v>2048</v>
      </c>
      <c r="Z233" s="5" t="s">
        <v>1845</v>
      </c>
      <c r="AA233" s="5" t="s">
        <v>26</v>
      </c>
      <c r="AB233" s="5"/>
      <c r="AC233" s="5"/>
      <c r="AD233" s="5" t="s">
        <v>26</v>
      </c>
      <c r="AE233" s="5" t="s">
        <v>18</v>
      </c>
    </row>
    <row r="234" spans="1:31" x14ac:dyDescent="0.2">
      <c r="A234" s="1">
        <v>14606</v>
      </c>
      <c r="B234">
        <v>199.16900999999999</v>
      </c>
      <c r="C234">
        <v>1691.824341</v>
      </c>
      <c r="D234" s="18" t="s">
        <v>1828</v>
      </c>
      <c r="E234" s="13" t="s">
        <v>1829</v>
      </c>
      <c r="F234" s="13" t="s">
        <v>1829</v>
      </c>
      <c r="G234" s="16" t="s">
        <v>1829</v>
      </c>
      <c r="H234" s="18" t="s">
        <v>15</v>
      </c>
      <c r="I234" s="21" t="s">
        <v>2105</v>
      </c>
      <c r="J234" s="15" t="s">
        <v>15</v>
      </c>
      <c r="K234" s="21" t="s">
        <v>21</v>
      </c>
      <c r="L234" s="21" t="s">
        <v>15</v>
      </c>
      <c r="M234" s="21" t="s">
        <v>15</v>
      </c>
      <c r="N234">
        <v>2</v>
      </c>
      <c r="O234">
        <v>100</v>
      </c>
      <c r="P234" t="s">
        <v>5</v>
      </c>
      <c r="Q234" s="2">
        <v>0.83695652173913004</v>
      </c>
      <c r="R234" t="s">
        <v>15</v>
      </c>
      <c r="S234" s="2">
        <v>0.46857878804389003</v>
      </c>
      <c r="T234" t="s">
        <v>21</v>
      </c>
      <c r="U234" s="2">
        <v>0.398930703164112</v>
      </c>
      <c r="V234" t="s">
        <v>29</v>
      </c>
      <c r="W234" s="2">
        <v>0.28126769302398602</v>
      </c>
      <c r="X234" t="s">
        <v>15</v>
      </c>
      <c r="Y234" s="5" t="s">
        <v>1844</v>
      </c>
      <c r="Z234" s="5" t="s">
        <v>1845</v>
      </c>
      <c r="AA234" s="5" t="s">
        <v>30</v>
      </c>
      <c r="AB234" s="5"/>
      <c r="AC234" s="5" t="s">
        <v>30</v>
      </c>
      <c r="AD234" s="5" t="s">
        <v>22</v>
      </c>
      <c r="AE234" s="5" t="s">
        <v>15</v>
      </c>
    </row>
    <row r="235" spans="1:31" x14ac:dyDescent="0.2">
      <c r="A235" s="1">
        <v>14622</v>
      </c>
      <c r="B235">
        <v>199.18200999999999</v>
      </c>
      <c r="C235">
        <v>471.93765300000001</v>
      </c>
      <c r="D235" s="18" t="s">
        <v>1828</v>
      </c>
      <c r="E235" s="13" t="s">
        <v>1829</v>
      </c>
      <c r="F235" s="13" t="s">
        <v>1828</v>
      </c>
      <c r="G235" s="16" t="s">
        <v>1828</v>
      </c>
      <c r="H235" s="18" t="s">
        <v>2105</v>
      </c>
      <c r="I235" s="21" t="s">
        <v>2105</v>
      </c>
      <c r="J235" s="16" t="s">
        <v>2105</v>
      </c>
      <c r="K235" s="21" t="s">
        <v>21</v>
      </c>
      <c r="L235" s="21" t="s">
        <v>15</v>
      </c>
      <c r="M235" s="21" t="s">
        <v>15</v>
      </c>
      <c r="N235">
        <v>3</v>
      </c>
      <c r="O235">
        <v>100</v>
      </c>
      <c r="P235" t="s">
        <v>5</v>
      </c>
      <c r="Q235" s="2">
        <v>0.83695652173913004</v>
      </c>
      <c r="R235" t="s">
        <v>15</v>
      </c>
      <c r="S235" s="2">
        <v>0.46857878804389003</v>
      </c>
      <c r="T235" t="s">
        <v>21</v>
      </c>
      <c r="U235" s="2">
        <v>0.398930703164112</v>
      </c>
      <c r="V235" t="s">
        <v>29</v>
      </c>
      <c r="W235" s="2">
        <v>0.28126769302398602</v>
      </c>
      <c r="X235" t="s">
        <v>15</v>
      </c>
      <c r="Y235" s="5" t="s">
        <v>2105</v>
      </c>
      <c r="Z235" s="5" t="s">
        <v>2105</v>
      </c>
      <c r="AA235" s="5" t="s">
        <v>2105</v>
      </c>
      <c r="AB235" s="5" t="s">
        <v>2105</v>
      </c>
      <c r="AC235" s="5" t="s">
        <v>2105</v>
      </c>
      <c r="AD235" s="5" t="s">
        <v>2105</v>
      </c>
      <c r="AE235" s="5" t="s">
        <v>2105</v>
      </c>
    </row>
    <row r="236" spans="1:31" x14ac:dyDescent="0.2">
      <c r="A236" s="1">
        <v>14628</v>
      </c>
      <c r="B236">
        <v>199.18899999999999</v>
      </c>
      <c r="C236">
        <v>1749.8839109999999</v>
      </c>
      <c r="D236" s="18" t="s">
        <v>1828</v>
      </c>
      <c r="E236" s="13" t="s">
        <v>1829</v>
      </c>
      <c r="F236" s="13" t="s">
        <v>1828</v>
      </c>
      <c r="G236" s="16" t="s">
        <v>1828</v>
      </c>
      <c r="H236" s="18" t="s">
        <v>2105</v>
      </c>
      <c r="I236" s="21" t="s">
        <v>2105</v>
      </c>
      <c r="J236" s="15" t="s">
        <v>2105</v>
      </c>
      <c r="K236" s="21" t="s">
        <v>21</v>
      </c>
      <c r="L236" s="21" t="s">
        <v>15</v>
      </c>
      <c r="M236" s="21" t="s">
        <v>15</v>
      </c>
      <c r="N236">
        <v>2</v>
      </c>
      <c r="O236">
        <v>100</v>
      </c>
      <c r="P236" t="s">
        <v>5</v>
      </c>
      <c r="Q236" s="2">
        <v>0.83695652173913004</v>
      </c>
      <c r="R236" t="s">
        <v>15</v>
      </c>
      <c r="S236" s="2">
        <v>0.46857878804389003</v>
      </c>
      <c r="T236" t="s">
        <v>21</v>
      </c>
      <c r="U236" s="2">
        <v>0.398930703164112</v>
      </c>
      <c r="V236" t="s">
        <v>29</v>
      </c>
      <c r="W236" s="2">
        <v>0.28126769302398602</v>
      </c>
      <c r="X236" t="s">
        <v>15</v>
      </c>
      <c r="Y236" s="5" t="s">
        <v>2105</v>
      </c>
      <c r="Z236" s="5" t="s">
        <v>2105</v>
      </c>
      <c r="AA236" s="5" t="s">
        <v>2105</v>
      </c>
      <c r="AB236" s="5" t="s">
        <v>2105</v>
      </c>
      <c r="AC236" s="5" t="s">
        <v>2105</v>
      </c>
      <c r="AD236" s="5" t="s">
        <v>2105</v>
      </c>
      <c r="AE236" s="5" t="s">
        <v>2105</v>
      </c>
    </row>
    <row r="237" spans="1:31" x14ac:dyDescent="0.2">
      <c r="A237" s="1">
        <v>14655</v>
      </c>
      <c r="B237">
        <v>199.19099</v>
      </c>
      <c r="C237">
        <v>1106.6970209999999</v>
      </c>
      <c r="D237" s="18" t="s">
        <v>1828</v>
      </c>
      <c r="E237" s="13" t="s">
        <v>1829</v>
      </c>
      <c r="F237" s="13" t="s">
        <v>1829</v>
      </c>
      <c r="G237" s="16" t="s">
        <v>1828</v>
      </c>
      <c r="H237" s="18" t="s">
        <v>2105</v>
      </c>
      <c r="I237" s="21" t="s">
        <v>2105</v>
      </c>
      <c r="J237" s="15" t="s">
        <v>2105</v>
      </c>
      <c r="K237" s="21" t="s">
        <v>21</v>
      </c>
      <c r="L237" s="21" t="s">
        <v>15</v>
      </c>
      <c r="M237" s="21" t="s">
        <v>15</v>
      </c>
      <c r="N237">
        <v>2</v>
      </c>
      <c r="O237">
        <v>100</v>
      </c>
      <c r="P237" t="s">
        <v>5</v>
      </c>
      <c r="Q237" s="2">
        <v>0.83695652173913004</v>
      </c>
      <c r="R237" t="s">
        <v>15</v>
      </c>
      <c r="S237" s="2">
        <v>0.46857878804389003</v>
      </c>
      <c r="T237" t="s">
        <v>21</v>
      </c>
      <c r="U237" s="2">
        <v>0.398930703164112</v>
      </c>
      <c r="V237" t="s">
        <v>29</v>
      </c>
      <c r="W237" s="2">
        <v>0.28126769302398602</v>
      </c>
      <c r="X237" t="s">
        <v>15</v>
      </c>
      <c r="Y237" s="5" t="s">
        <v>2029</v>
      </c>
      <c r="Z237" s="5" t="s">
        <v>1845</v>
      </c>
      <c r="AA237" s="5" t="s">
        <v>1873</v>
      </c>
      <c r="AB237" s="5"/>
      <c r="AC237" s="5"/>
      <c r="AD237" s="5" t="s">
        <v>1873</v>
      </c>
      <c r="AE237" s="5" t="s">
        <v>17</v>
      </c>
    </row>
    <row r="238" spans="1:31" x14ac:dyDescent="0.2">
      <c r="A238" s="1">
        <v>3991</v>
      </c>
      <c r="B238">
        <v>181.08099000000001</v>
      </c>
      <c r="C238">
        <v>149.77711500000001</v>
      </c>
      <c r="D238" s="18" t="s">
        <v>1828</v>
      </c>
      <c r="E238" s="13" t="s">
        <v>1829</v>
      </c>
      <c r="F238" s="13" t="s">
        <v>1829</v>
      </c>
      <c r="G238" s="14" t="s">
        <v>1829</v>
      </c>
      <c r="H238" s="18" t="s">
        <v>16</v>
      </c>
      <c r="I238" s="21" t="s">
        <v>23</v>
      </c>
      <c r="J238" s="16" t="s">
        <v>23</v>
      </c>
      <c r="K238" s="21" t="s">
        <v>23</v>
      </c>
      <c r="L238" s="21" t="s">
        <v>2105</v>
      </c>
      <c r="M238" s="21" t="s">
        <v>16</v>
      </c>
      <c r="N238">
        <v>34</v>
      </c>
      <c r="O238">
        <v>224</v>
      </c>
      <c r="P238" t="s">
        <v>5</v>
      </c>
      <c r="Q238" s="2">
        <v>0.9</v>
      </c>
      <c r="R238" t="s">
        <v>16</v>
      </c>
      <c r="S238" s="2">
        <v>0.224684151647466</v>
      </c>
      <c r="T238" t="s">
        <v>23</v>
      </c>
      <c r="U238" s="2">
        <v>0.135430021367521</v>
      </c>
      <c r="V238" t="s">
        <v>6</v>
      </c>
      <c r="W238" s="2">
        <v>0.20948266457777301</v>
      </c>
      <c r="X238" t="s">
        <v>16</v>
      </c>
      <c r="Y238" s="5" t="s">
        <v>1920</v>
      </c>
      <c r="Z238" s="5" t="s">
        <v>1845</v>
      </c>
      <c r="AA238" s="5" t="s">
        <v>1911</v>
      </c>
      <c r="AB238" s="5"/>
      <c r="AC238" s="5" t="s">
        <v>1911</v>
      </c>
      <c r="AD238" s="5" t="s">
        <v>23</v>
      </c>
      <c r="AE238" s="5" t="s">
        <v>16</v>
      </c>
    </row>
    <row r="239" spans="1:31" x14ac:dyDescent="0.2">
      <c r="A239" s="1">
        <v>3993</v>
      </c>
      <c r="B239">
        <v>181.06200000000001</v>
      </c>
      <c r="C239">
        <v>175.39854399999999</v>
      </c>
      <c r="D239" s="18" t="s">
        <v>1828</v>
      </c>
      <c r="E239" s="13" t="s">
        <v>1829</v>
      </c>
      <c r="F239" s="13" t="s">
        <v>1829</v>
      </c>
      <c r="G239" s="14" t="s">
        <v>1828</v>
      </c>
      <c r="H239" s="18" t="s">
        <v>2105</v>
      </c>
      <c r="I239" s="21" t="s">
        <v>2105</v>
      </c>
      <c r="J239" s="16" t="s">
        <v>2105</v>
      </c>
      <c r="K239" s="21" t="s">
        <v>23</v>
      </c>
      <c r="L239" s="21" t="s">
        <v>2105</v>
      </c>
      <c r="M239" s="21" t="s">
        <v>1890</v>
      </c>
      <c r="N239">
        <v>47</v>
      </c>
      <c r="O239">
        <v>224</v>
      </c>
      <c r="P239" t="s">
        <v>5</v>
      </c>
      <c r="Q239" s="2">
        <v>0.9</v>
      </c>
      <c r="R239" t="s">
        <v>16</v>
      </c>
      <c r="S239" s="2">
        <v>0.224684151647466</v>
      </c>
      <c r="T239" t="s">
        <v>23</v>
      </c>
      <c r="U239" s="2">
        <v>0.135430021367521</v>
      </c>
      <c r="V239" t="s">
        <v>6</v>
      </c>
      <c r="W239" s="2">
        <v>0.20948266457777301</v>
      </c>
      <c r="X239" t="s">
        <v>16</v>
      </c>
      <c r="Y239" s="5" t="s">
        <v>1894</v>
      </c>
      <c r="Z239" s="5" t="s">
        <v>1895</v>
      </c>
      <c r="AA239" s="5" t="s">
        <v>1896</v>
      </c>
      <c r="AB239" s="5" t="s">
        <v>1896</v>
      </c>
      <c r="AC239" s="5" t="s">
        <v>1897</v>
      </c>
      <c r="AD239" s="5" t="s">
        <v>24</v>
      </c>
      <c r="AE239" s="5" t="s">
        <v>1890</v>
      </c>
    </row>
    <row r="240" spans="1:31" x14ac:dyDescent="0.2">
      <c r="A240" s="1">
        <v>3994</v>
      </c>
      <c r="B240">
        <v>181.02699000000001</v>
      </c>
      <c r="C240">
        <v>1704.1933590000001</v>
      </c>
      <c r="D240" s="18" t="s">
        <v>1828</v>
      </c>
      <c r="E240" s="13" t="s">
        <v>1829</v>
      </c>
      <c r="F240" s="13" t="s">
        <v>1828</v>
      </c>
      <c r="G240" s="15" t="s">
        <v>1828</v>
      </c>
      <c r="H240" s="18" t="s">
        <v>2105</v>
      </c>
      <c r="I240" s="21" t="s">
        <v>2105</v>
      </c>
      <c r="J240" s="16" t="s">
        <v>2105</v>
      </c>
      <c r="K240" s="21" t="s">
        <v>23</v>
      </c>
      <c r="L240" s="21" t="s">
        <v>2105</v>
      </c>
      <c r="M240" s="21" t="s">
        <v>2105</v>
      </c>
      <c r="N240">
        <v>4</v>
      </c>
      <c r="O240">
        <v>224</v>
      </c>
      <c r="P240" t="s">
        <v>5</v>
      </c>
      <c r="Q240" s="2">
        <v>0.9</v>
      </c>
      <c r="R240" t="s">
        <v>16</v>
      </c>
      <c r="S240" s="2">
        <v>0.224684151647466</v>
      </c>
      <c r="T240" t="s">
        <v>23</v>
      </c>
      <c r="U240" s="2">
        <v>0.135430021367521</v>
      </c>
      <c r="V240" t="s">
        <v>6</v>
      </c>
      <c r="W240" s="2">
        <v>0.20948266457777301</v>
      </c>
      <c r="X240" t="s">
        <v>16</v>
      </c>
      <c r="Y240" s="5" t="s">
        <v>2105</v>
      </c>
      <c r="Z240" s="5" t="s">
        <v>2105</v>
      </c>
      <c r="AA240" s="5" t="s">
        <v>2105</v>
      </c>
      <c r="AB240" s="5" t="s">
        <v>2105</v>
      </c>
      <c r="AC240" s="5" t="s">
        <v>2105</v>
      </c>
      <c r="AD240" s="5" t="s">
        <v>2105</v>
      </c>
      <c r="AE240" s="5" t="s">
        <v>2105</v>
      </c>
    </row>
    <row r="241" spans="1:31" x14ac:dyDescent="0.2">
      <c r="A241" s="1">
        <v>4000</v>
      </c>
      <c r="B241">
        <v>180.98099999999999</v>
      </c>
      <c r="C241">
        <v>175.904572</v>
      </c>
      <c r="D241" s="18" t="s">
        <v>1828</v>
      </c>
      <c r="E241" s="13" t="s">
        <v>1829</v>
      </c>
      <c r="F241" s="13" t="s">
        <v>1828</v>
      </c>
      <c r="G241" s="15" t="s">
        <v>1828</v>
      </c>
      <c r="H241" s="18" t="s">
        <v>2105</v>
      </c>
      <c r="I241" s="21" t="s">
        <v>2105</v>
      </c>
      <c r="J241" s="16" t="s">
        <v>2105</v>
      </c>
      <c r="K241" s="21" t="s">
        <v>23</v>
      </c>
      <c r="L241" s="21" t="s">
        <v>2105</v>
      </c>
      <c r="M241" s="21" t="s">
        <v>2105</v>
      </c>
      <c r="N241">
        <v>3</v>
      </c>
      <c r="O241">
        <v>224</v>
      </c>
      <c r="P241" t="s">
        <v>5</v>
      </c>
      <c r="Q241" s="2">
        <v>0.9</v>
      </c>
      <c r="R241" t="s">
        <v>16</v>
      </c>
      <c r="S241" s="2">
        <v>0.224684151647466</v>
      </c>
      <c r="T241" t="s">
        <v>23</v>
      </c>
      <c r="U241" s="2">
        <v>0.135430021367521</v>
      </c>
      <c r="V241" t="s">
        <v>6</v>
      </c>
      <c r="W241" s="2">
        <v>0.20948266457777301</v>
      </c>
      <c r="X241" t="s">
        <v>16</v>
      </c>
      <c r="Y241" s="5" t="s">
        <v>2105</v>
      </c>
      <c r="Z241" s="5" t="s">
        <v>2105</v>
      </c>
      <c r="AA241" s="5" t="s">
        <v>2105</v>
      </c>
      <c r="AB241" s="5" t="s">
        <v>2105</v>
      </c>
      <c r="AC241" s="5" t="s">
        <v>2105</v>
      </c>
      <c r="AD241" s="5" t="s">
        <v>2105</v>
      </c>
      <c r="AE241" s="5" t="s">
        <v>2105</v>
      </c>
    </row>
    <row r="242" spans="1:31" x14ac:dyDescent="0.2">
      <c r="A242" s="1">
        <v>4010</v>
      </c>
      <c r="B242">
        <v>181.06799000000001</v>
      </c>
      <c r="C242">
        <v>143.9991</v>
      </c>
      <c r="D242" s="18" t="s">
        <v>1828</v>
      </c>
      <c r="E242" s="13" t="s">
        <v>1829</v>
      </c>
      <c r="F242" s="13" t="s">
        <v>1829</v>
      </c>
      <c r="G242" s="15" t="s">
        <v>1829</v>
      </c>
      <c r="H242" s="18" t="s">
        <v>16</v>
      </c>
      <c r="I242" s="21" t="s">
        <v>23</v>
      </c>
      <c r="J242" s="16" t="s">
        <v>23</v>
      </c>
      <c r="K242" s="21" t="s">
        <v>23</v>
      </c>
      <c r="L242" s="21" t="s">
        <v>2105</v>
      </c>
      <c r="M242" s="21" t="s">
        <v>16</v>
      </c>
      <c r="N242">
        <v>2</v>
      </c>
      <c r="O242">
        <v>224</v>
      </c>
      <c r="P242" t="s">
        <v>5</v>
      </c>
      <c r="Q242" s="2">
        <v>0.9</v>
      </c>
      <c r="R242" t="s">
        <v>16</v>
      </c>
      <c r="S242" s="2">
        <v>0.224684151647466</v>
      </c>
      <c r="T242" t="s">
        <v>23</v>
      </c>
      <c r="U242" s="2">
        <v>0.135430021367521</v>
      </c>
      <c r="V242" t="s">
        <v>6</v>
      </c>
      <c r="W242" s="2">
        <v>0.20948266457777301</v>
      </c>
      <c r="X242" t="s">
        <v>16</v>
      </c>
      <c r="Y242" s="5" t="s">
        <v>1891</v>
      </c>
      <c r="Z242" s="5" t="s">
        <v>1845</v>
      </c>
      <c r="AA242" s="5" t="s">
        <v>23</v>
      </c>
      <c r="AB242" s="5"/>
      <c r="AC242" s="5"/>
      <c r="AD242" s="5" t="s">
        <v>23</v>
      </c>
      <c r="AE242" s="5" t="s">
        <v>16</v>
      </c>
    </row>
    <row r="243" spans="1:31" x14ac:dyDescent="0.2">
      <c r="A243" s="1">
        <v>4017</v>
      </c>
      <c r="B243">
        <v>181.03799000000001</v>
      </c>
      <c r="C243">
        <v>212.575287</v>
      </c>
      <c r="D243" s="18" t="s">
        <v>1828</v>
      </c>
      <c r="E243" s="13" t="s">
        <v>1829</v>
      </c>
      <c r="F243" s="13" t="s">
        <v>1828</v>
      </c>
      <c r="G243" s="15" t="s">
        <v>1828</v>
      </c>
      <c r="H243" s="18" t="s">
        <v>2105</v>
      </c>
      <c r="I243" s="21" t="s">
        <v>2105</v>
      </c>
      <c r="J243" s="16" t="s">
        <v>2105</v>
      </c>
      <c r="K243" s="21" t="s">
        <v>23</v>
      </c>
      <c r="L243" s="21" t="s">
        <v>2105</v>
      </c>
      <c r="M243" s="21" t="s">
        <v>2105</v>
      </c>
      <c r="N243">
        <v>2</v>
      </c>
      <c r="O243">
        <v>224</v>
      </c>
      <c r="P243" t="s">
        <v>5</v>
      </c>
      <c r="Q243" s="2">
        <v>0.9</v>
      </c>
      <c r="R243" t="s">
        <v>16</v>
      </c>
      <c r="S243" s="2">
        <v>0.224684151647466</v>
      </c>
      <c r="T243" t="s">
        <v>23</v>
      </c>
      <c r="U243" s="2">
        <v>0.135430021367521</v>
      </c>
      <c r="V243" t="s">
        <v>6</v>
      </c>
      <c r="W243" s="2">
        <v>0.20948266457777301</v>
      </c>
      <c r="X243" t="s">
        <v>16</v>
      </c>
      <c r="Y243" s="5" t="s">
        <v>2105</v>
      </c>
      <c r="Z243" s="5" t="s">
        <v>2105</v>
      </c>
      <c r="AA243" s="5" t="s">
        <v>2105</v>
      </c>
      <c r="AB243" s="5" t="s">
        <v>2105</v>
      </c>
      <c r="AC243" s="5" t="s">
        <v>2105</v>
      </c>
      <c r="AD243" s="5" t="s">
        <v>2105</v>
      </c>
      <c r="AE243" s="5" t="s">
        <v>2105</v>
      </c>
    </row>
    <row r="244" spans="1:31" x14ac:dyDescent="0.2">
      <c r="A244" s="1">
        <v>4031</v>
      </c>
      <c r="B244">
        <v>181.071</v>
      </c>
      <c r="C244">
        <v>457.48648100000003</v>
      </c>
      <c r="D244" s="18" t="s">
        <v>1828</v>
      </c>
      <c r="E244" s="13" t="s">
        <v>1829</v>
      </c>
      <c r="F244" s="13" t="s">
        <v>1829</v>
      </c>
      <c r="G244" s="15" t="s">
        <v>1829</v>
      </c>
      <c r="H244" s="18" t="s">
        <v>16</v>
      </c>
      <c r="I244" s="21" t="s">
        <v>23</v>
      </c>
      <c r="J244" s="16" t="s">
        <v>23</v>
      </c>
      <c r="K244" s="21" t="s">
        <v>23</v>
      </c>
      <c r="L244" s="21" t="s">
        <v>2105</v>
      </c>
      <c r="M244" s="21" t="s">
        <v>16</v>
      </c>
      <c r="N244">
        <v>4</v>
      </c>
      <c r="O244">
        <v>224</v>
      </c>
      <c r="P244" t="s">
        <v>5</v>
      </c>
      <c r="Q244" s="2">
        <v>0.9</v>
      </c>
      <c r="R244" t="s">
        <v>16</v>
      </c>
      <c r="S244" s="2">
        <v>0.224684151647466</v>
      </c>
      <c r="T244" t="s">
        <v>23</v>
      </c>
      <c r="U244" s="2">
        <v>0.135430021367521</v>
      </c>
      <c r="V244" t="s">
        <v>6</v>
      </c>
      <c r="W244" s="2">
        <v>0.20948266457777301</v>
      </c>
      <c r="X244" t="s">
        <v>16</v>
      </c>
      <c r="Y244" s="5" t="s">
        <v>1910</v>
      </c>
      <c r="Z244" s="5" t="s">
        <v>1845</v>
      </c>
      <c r="AA244" s="5" t="s">
        <v>1911</v>
      </c>
      <c r="AB244" s="5"/>
      <c r="AC244" s="5" t="s">
        <v>1911</v>
      </c>
      <c r="AD244" s="5" t="s">
        <v>23</v>
      </c>
      <c r="AE244" s="5" t="s">
        <v>16</v>
      </c>
    </row>
    <row r="245" spans="1:31" x14ac:dyDescent="0.2">
      <c r="A245" s="1">
        <v>4054</v>
      </c>
      <c r="B245">
        <v>181.065</v>
      </c>
      <c r="C245">
        <v>1105.7303469999999</v>
      </c>
      <c r="D245" s="18" t="s">
        <v>1828</v>
      </c>
      <c r="E245" s="13" t="s">
        <v>1829</v>
      </c>
      <c r="F245" s="13" t="s">
        <v>1829</v>
      </c>
      <c r="G245" s="15" t="s">
        <v>1829</v>
      </c>
      <c r="H245" s="18" t="s">
        <v>16</v>
      </c>
      <c r="I245" s="21" t="s">
        <v>2105</v>
      </c>
      <c r="J245" s="16" t="s">
        <v>16</v>
      </c>
      <c r="K245" s="21" t="s">
        <v>23</v>
      </c>
      <c r="L245" s="21" t="s">
        <v>2105</v>
      </c>
      <c r="M245" s="21" t="s">
        <v>16</v>
      </c>
      <c r="N245">
        <v>2</v>
      </c>
      <c r="O245">
        <v>224</v>
      </c>
      <c r="P245" t="s">
        <v>5</v>
      </c>
      <c r="Q245" s="2">
        <v>0.9</v>
      </c>
      <c r="R245" t="s">
        <v>16</v>
      </c>
      <c r="S245" s="2">
        <v>0.224684151647466</v>
      </c>
      <c r="T245" t="s">
        <v>23</v>
      </c>
      <c r="U245" s="2">
        <v>0.135430021367521</v>
      </c>
      <c r="V245" t="s">
        <v>6</v>
      </c>
      <c r="W245" s="2">
        <v>0.20948266457777301</v>
      </c>
      <c r="X245" t="s">
        <v>16</v>
      </c>
      <c r="Y245" s="5" t="s">
        <v>1978</v>
      </c>
      <c r="Z245" s="5" t="s">
        <v>1845</v>
      </c>
      <c r="AA245" s="5" t="s">
        <v>16</v>
      </c>
      <c r="AB245" s="5"/>
      <c r="AC245" s="5"/>
      <c r="AD245" s="5"/>
      <c r="AE245" s="5" t="s">
        <v>16</v>
      </c>
    </row>
    <row r="246" spans="1:31" x14ac:dyDescent="0.2">
      <c r="A246" s="1">
        <v>4084</v>
      </c>
      <c r="B246">
        <v>181.10899000000001</v>
      </c>
      <c r="C246">
        <v>143.51300000000001</v>
      </c>
      <c r="D246" s="18" t="s">
        <v>1828</v>
      </c>
      <c r="E246" s="13" t="s">
        <v>1829</v>
      </c>
      <c r="F246" s="13" t="s">
        <v>1829</v>
      </c>
      <c r="G246" s="15" t="s">
        <v>1829</v>
      </c>
      <c r="H246" s="18" t="s">
        <v>16</v>
      </c>
      <c r="I246" s="21" t="s">
        <v>23</v>
      </c>
      <c r="J246" s="16" t="s">
        <v>23</v>
      </c>
      <c r="K246" s="21" t="s">
        <v>23</v>
      </c>
      <c r="L246" s="21" t="s">
        <v>2105</v>
      </c>
      <c r="M246" s="21" t="s">
        <v>16</v>
      </c>
      <c r="N246">
        <v>13</v>
      </c>
      <c r="O246">
        <v>224</v>
      </c>
      <c r="P246" t="s">
        <v>5</v>
      </c>
      <c r="Q246" s="2">
        <v>0.9</v>
      </c>
      <c r="R246" t="s">
        <v>16</v>
      </c>
      <c r="S246" s="2">
        <v>0.224684151647466</v>
      </c>
      <c r="T246" t="s">
        <v>23</v>
      </c>
      <c r="U246" s="2">
        <v>0.135430021367521</v>
      </c>
      <c r="V246" t="s">
        <v>6</v>
      </c>
      <c r="W246" s="2">
        <v>0.20948266457777301</v>
      </c>
      <c r="X246" t="s">
        <v>16</v>
      </c>
      <c r="Y246" s="5" t="s">
        <v>2027</v>
      </c>
      <c r="Z246" s="5" t="s">
        <v>1845</v>
      </c>
      <c r="AA246" s="5" t="s">
        <v>23</v>
      </c>
      <c r="AB246" s="5"/>
      <c r="AC246" s="5"/>
      <c r="AD246" s="5" t="s">
        <v>23</v>
      </c>
      <c r="AE246" s="5" t="s">
        <v>16</v>
      </c>
    </row>
    <row r="247" spans="1:31" x14ac:dyDescent="0.2">
      <c r="A247" s="1">
        <v>4085</v>
      </c>
      <c r="B247">
        <v>181.12299999999999</v>
      </c>
      <c r="C247">
        <v>1676.2890620000001</v>
      </c>
      <c r="D247" s="18" t="s">
        <v>1828</v>
      </c>
      <c r="E247" s="13" t="s">
        <v>1829</v>
      </c>
      <c r="F247" s="13" t="s">
        <v>1829</v>
      </c>
      <c r="G247" s="16" t="s">
        <v>1828</v>
      </c>
      <c r="H247" s="18" t="s">
        <v>2105</v>
      </c>
      <c r="I247" s="21" t="s">
        <v>2105</v>
      </c>
      <c r="J247" s="16" t="s">
        <v>2105</v>
      </c>
      <c r="K247" s="21" t="s">
        <v>23</v>
      </c>
      <c r="L247" s="21" t="s">
        <v>2105</v>
      </c>
      <c r="M247" s="21" t="s">
        <v>15</v>
      </c>
      <c r="N247">
        <v>23</v>
      </c>
      <c r="O247">
        <v>224</v>
      </c>
      <c r="P247" t="s">
        <v>5</v>
      </c>
      <c r="Q247" s="2">
        <v>0.9</v>
      </c>
      <c r="R247" t="s">
        <v>16</v>
      </c>
      <c r="S247" s="2">
        <v>0.224684151647466</v>
      </c>
      <c r="T247" t="s">
        <v>23</v>
      </c>
      <c r="U247" s="2">
        <v>0.135430021367521</v>
      </c>
      <c r="V247" t="s">
        <v>6</v>
      </c>
      <c r="W247" s="2">
        <v>0.20948266457777301</v>
      </c>
      <c r="X247" t="s">
        <v>16</v>
      </c>
      <c r="Y247" s="5" t="s">
        <v>1885</v>
      </c>
      <c r="Z247" s="5" t="s">
        <v>1845</v>
      </c>
      <c r="AA247" s="5" t="s">
        <v>22</v>
      </c>
      <c r="AB247" s="5"/>
      <c r="AC247" s="5"/>
      <c r="AD247" s="5" t="s">
        <v>22</v>
      </c>
      <c r="AE247" s="5" t="s">
        <v>15</v>
      </c>
    </row>
    <row r="248" spans="1:31" x14ac:dyDescent="0.2">
      <c r="A248" s="1">
        <v>4086</v>
      </c>
      <c r="B248">
        <v>181.11301</v>
      </c>
      <c r="C248">
        <v>1742.7523189999999</v>
      </c>
      <c r="D248" s="18" t="s">
        <v>1828</v>
      </c>
      <c r="E248" s="13" t="s">
        <v>1829</v>
      </c>
      <c r="F248" s="13" t="s">
        <v>1829</v>
      </c>
      <c r="G248" s="16" t="s">
        <v>1828</v>
      </c>
      <c r="H248" s="18" t="s">
        <v>2105</v>
      </c>
      <c r="I248" s="21" t="s">
        <v>2105</v>
      </c>
      <c r="J248" s="16" t="s">
        <v>2105</v>
      </c>
      <c r="K248" s="21" t="s">
        <v>23</v>
      </c>
      <c r="L248" s="21" t="s">
        <v>2105</v>
      </c>
      <c r="M248" s="21" t="s">
        <v>17</v>
      </c>
      <c r="N248">
        <v>4</v>
      </c>
      <c r="O248">
        <v>224</v>
      </c>
      <c r="P248" t="s">
        <v>5</v>
      </c>
      <c r="Q248" s="2">
        <v>0.9</v>
      </c>
      <c r="R248" t="s">
        <v>16</v>
      </c>
      <c r="S248" s="2">
        <v>0.224684151647466</v>
      </c>
      <c r="T248" t="s">
        <v>23</v>
      </c>
      <c r="U248" s="2">
        <v>0.135430021367521</v>
      </c>
      <c r="V248" t="s">
        <v>6</v>
      </c>
      <c r="W248" s="2">
        <v>0.20948266457777301</v>
      </c>
      <c r="X248" t="s">
        <v>16</v>
      </c>
      <c r="Y248" s="5" t="s">
        <v>2100</v>
      </c>
      <c r="Z248" s="5" t="s">
        <v>1845</v>
      </c>
      <c r="AA248" s="5" t="s">
        <v>2037</v>
      </c>
      <c r="AB248" s="5"/>
      <c r="AC248" s="5"/>
      <c r="AD248" s="5" t="s">
        <v>2037</v>
      </c>
      <c r="AE248" s="5" t="s">
        <v>17</v>
      </c>
    </row>
    <row r="249" spans="1:31" x14ac:dyDescent="0.2">
      <c r="A249" s="1">
        <v>4087</v>
      </c>
      <c r="B249">
        <v>181.10300000000001</v>
      </c>
      <c r="C249">
        <v>1645.8479</v>
      </c>
      <c r="D249" s="18" t="s">
        <v>1828</v>
      </c>
      <c r="E249" s="13" t="s">
        <v>1829</v>
      </c>
      <c r="F249" s="13" t="s">
        <v>1829</v>
      </c>
      <c r="G249" s="16" t="s">
        <v>1829</v>
      </c>
      <c r="H249" s="18" t="s">
        <v>16</v>
      </c>
      <c r="I249" s="21" t="s">
        <v>23</v>
      </c>
      <c r="J249" s="16" t="s">
        <v>23</v>
      </c>
      <c r="K249" s="21" t="s">
        <v>23</v>
      </c>
      <c r="L249" s="21" t="s">
        <v>2105</v>
      </c>
      <c r="M249" s="21" t="s">
        <v>16</v>
      </c>
      <c r="N249">
        <v>3</v>
      </c>
      <c r="O249">
        <v>224</v>
      </c>
      <c r="P249" t="s">
        <v>5</v>
      </c>
      <c r="Q249" s="2">
        <v>0.9</v>
      </c>
      <c r="R249" t="s">
        <v>16</v>
      </c>
      <c r="S249" s="2">
        <v>0.224684151647466</v>
      </c>
      <c r="T249" t="s">
        <v>23</v>
      </c>
      <c r="U249" s="2">
        <v>0.135430021367521</v>
      </c>
      <c r="V249" t="s">
        <v>6</v>
      </c>
      <c r="W249" s="2">
        <v>0.20948266457777301</v>
      </c>
      <c r="X249" t="s">
        <v>16</v>
      </c>
      <c r="Y249" s="5" t="s">
        <v>1995</v>
      </c>
      <c r="Z249" s="5" t="s">
        <v>1845</v>
      </c>
      <c r="AA249" s="5" t="s">
        <v>1996</v>
      </c>
      <c r="AB249" s="5" t="s">
        <v>1996</v>
      </c>
      <c r="AC249" s="5" t="s">
        <v>1997</v>
      </c>
      <c r="AD249" s="5" t="s">
        <v>23</v>
      </c>
      <c r="AE249" s="5" t="s">
        <v>16</v>
      </c>
    </row>
    <row r="250" spans="1:31" x14ac:dyDescent="0.2">
      <c r="A250" s="1">
        <v>4094</v>
      </c>
      <c r="B250">
        <v>181.12700000000001</v>
      </c>
      <c r="C250">
        <v>140.27156099999999</v>
      </c>
      <c r="D250" s="18" t="s">
        <v>1828</v>
      </c>
      <c r="E250" s="13" t="s">
        <v>1829</v>
      </c>
      <c r="F250" s="13" t="s">
        <v>1829</v>
      </c>
      <c r="G250" s="16" t="s">
        <v>1828</v>
      </c>
      <c r="H250" s="18" t="s">
        <v>2105</v>
      </c>
      <c r="I250" s="21" t="s">
        <v>2105</v>
      </c>
      <c r="J250" s="16" t="s">
        <v>2105</v>
      </c>
      <c r="K250" s="21" t="s">
        <v>23</v>
      </c>
      <c r="L250" s="21" t="s">
        <v>2105</v>
      </c>
      <c r="M250" s="21" t="s">
        <v>1937</v>
      </c>
      <c r="N250">
        <v>9</v>
      </c>
      <c r="O250">
        <v>224</v>
      </c>
      <c r="P250" t="s">
        <v>5</v>
      </c>
      <c r="Q250" s="2">
        <v>0.9</v>
      </c>
      <c r="R250" t="s">
        <v>16</v>
      </c>
      <c r="S250" s="2">
        <v>0.224684151647466</v>
      </c>
      <c r="T250" t="s">
        <v>23</v>
      </c>
      <c r="U250" s="2">
        <v>0.135430021367521</v>
      </c>
      <c r="V250" t="s">
        <v>6</v>
      </c>
      <c r="W250" s="2">
        <v>0.20948266457777301</v>
      </c>
      <c r="X250" t="s">
        <v>16</v>
      </c>
      <c r="Y250" s="5" t="s">
        <v>2065</v>
      </c>
      <c r="Z250" s="5" t="s">
        <v>1845</v>
      </c>
      <c r="AA250" s="5" t="s">
        <v>1937</v>
      </c>
      <c r="AB250" s="5"/>
      <c r="AC250" s="5"/>
      <c r="AD250" s="5"/>
      <c r="AE250" s="5" t="s">
        <v>1937</v>
      </c>
    </row>
    <row r="251" spans="1:31" x14ac:dyDescent="0.2">
      <c r="A251" s="1">
        <v>4101</v>
      </c>
      <c r="B251">
        <v>181.12199000000001</v>
      </c>
      <c r="C251">
        <v>176.40962200000001</v>
      </c>
      <c r="D251" s="18" t="s">
        <v>1828</v>
      </c>
      <c r="E251" s="13" t="s">
        <v>1829</v>
      </c>
      <c r="F251" s="13" t="s">
        <v>1829</v>
      </c>
      <c r="G251" s="16" t="s">
        <v>1828</v>
      </c>
      <c r="H251" s="18" t="s">
        <v>2105</v>
      </c>
      <c r="I251" s="21" t="s">
        <v>2105</v>
      </c>
      <c r="J251" s="16" t="s">
        <v>2105</v>
      </c>
      <c r="K251" s="21" t="s">
        <v>23</v>
      </c>
      <c r="L251" s="21" t="s">
        <v>2105</v>
      </c>
      <c r="M251" s="21" t="s">
        <v>17</v>
      </c>
      <c r="N251">
        <v>4</v>
      </c>
      <c r="O251">
        <v>224</v>
      </c>
      <c r="P251" t="s">
        <v>5</v>
      </c>
      <c r="Q251" s="2">
        <v>0.9</v>
      </c>
      <c r="R251" t="s">
        <v>16</v>
      </c>
      <c r="S251" s="2">
        <v>0.224684151647466</v>
      </c>
      <c r="T251" t="s">
        <v>23</v>
      </c>
      <c r="U251" s="2">
        <v>0.135430021367521</v>
      </c>
      <c r="V251" t="s">
        <v>6</v>
      </c>
      <c r="W251" s="2">
        <v>0.20948266457777301</v>
      </c>
      <c r="X251" t="s">
        <v>16</v>
      </c>
      <c r="Y251" s="5" t="s">
        <v>1885</v>
      </c>
      <c r="Z251" s="5" t="s">
        <v>1845</v>
      </c>
      <c r="AA251" s="5" t="s">
        <v>2087</v>
      </c>
      <c r="AB251" s="5"/>
      <c r="AC251" s="5"/>
      <c r="AD251" s="5" t="s">
        <v>2087</v>
      </c>
      <c r="AE251" s="5" t="s">
        <v>17</v>
      </c>
    </row>
    <row r="252" spans="1:31" x14ac:dyDescent="0.2">
      <c r="A252" s="1">
        <v>4109</v>
      </c>
      <c r="B252">
        <v>181.12899999999999</v>
      </c>
      <c r="C252">
        <v>132.208405</v>
      </c>
      <c r="D252" s="18" t="s">
        <v>1828</v>
      </c>
      <c r="E252" s="13" t="s">
        <v>1829</v>
      </c>
      <c r="F252" s="13" t="s">
        <v>1829</v>
      </c>
      <c r="G252" s="16" t="s">
        <v>1828</v>
      </c>
      <c r="H252" s="18" t="s">
        <v>2105</v>
      </c>
      <c r="I252" s="21" t="s">
        <v>2105</v>
      </c>
      <c r="J252" s="16" t="s">
        <v>2105</v>
      </c>
      <c r="K252" s="21" t="s">
        <v>23</v>
      </c>
      <c r="L252" s="21" t="s">
        <v>2105</v>
      </c>
      <c r="M252" s="21" t="s">
        <v>1955</v>
      </c>
      <c r="N252">
        <v>26</v>
      </c>
      <c r="O252">
        <v>224</v>
      </c>
      <c r="P252" t="s">
        <v>5</v>
      </c>
      <c r="Q252" s="2">
        <v>0.9</v>
      </c>
      <c r="R252" t="s">
        <v>16</v>
      </c>
      <c r="S252" s="2">
        <v>0.224684151647466</v>
      </c>
      <c r="T252" t="s">
        <v>23</v>
      </c>
      <c r="U252" s="2">
        <v>0.135430021367521</v>
      </c>
      <c r="V252" t="s">
        <v>6</v>
      </c>
      <c r="W252" s="2">
        <v>0.20948266457777301</v>
      </c>
      <c r="X252" t="s">
        <v>16</v>
      </c>
      <c r="Y252" s="5" t="s">
        <v>1971</v>
      </c>
      <c r="Z252" s="5" t="s">
        <v>1845</v>
      </c>
      <c r="AA252" s="5" t="s">
        <v>1952</v>
      </c>
      <c r="AB252" s="5" t="s">
        <v>1952</v>
      </c>
      <c r="AC252" s="5" t="s">
        <v>1953</v>
      </c>
      <c r="AD252" s="5" t="s">
        <v>1954</v>
      </c>
      <c r="AE252" s="5" t="s">
        <v>1955</v>
      </c>
    </row>
    <row r="253" spans="1:31" x14ac:dyDescent="0.2">
      <c r="A253" s="1">
        <v>4114</v>
      </c>
      <c r="B253">
        <v>181.11600000000001</v>
      </c>
      <c r="C253">
        <v>1604.418823</v>
      </c>
      <c r="D253" s="18" t="s">
        <v>1828</v>
      </c>
      <c r="E253" s="13" t="s">
        <v>1829</v>
      </c>
      <c r="F253" s="13" t="s">
        <v>1829</v>
      </c>
      <c r="G253" s="16" t="s">
        <v>1828</v>
      </c>
      <c r="H253" s="18" t="s">
        <v>2105</v>
      </c>
      <c r="I253" s="21" t="s">
        <v>2105</v>
      </c>
      <c r="J253" s="16" t="s">
        <v>2105</v>
      </c>
      <c r="K253" s="21" t="s">
        <v>23</v>
      </c>
      <c r="L253" s="21" t="s">
        <v>2105</v>
      </c>
      <c r="M253" s="21" t="s">
        <v>1937</v>
      </c>
      <c r="N253">
        <v>2</v>
      </c>
      <c r="O253">
        <v>224</v>
      </c>
      <c r="P253" t="s">
        <v>5</v>
      </c>
      <c r="Q253" s="2">
        <v>0.9</v>
      </c>
      <c r="R253" t="s">
        <v>16</v>
      </c>
      <c r="S253" s="2">
        <v>0.224684151647466</v>
      </c>
      <c r="T253" t="s">
        <v>23</v>
      </c>
      <c r="U253" s="2">
        <v>0.135430021367521</v>
      </c>
      <c r="V253" t="s">
        <v>6</v>
      </c>
      <c r="W253" s="2">
        <v>0.20948266457777301</v>
      </c>
      <c r="X253" t="s">
        <v>16</v>
      </c>
      <c r="Y253" s="5" t="s">
        <v>1936</v>
      </c>
      <c r="Z253" s="5" t="s">
        <v>1845</v>
      </c>
      <c r="AA253" s="5" t="s">
        <v>1937</v>
      </c>
      <c r="AB253" s="5"/>
      <c r="AC253" s="5"/>
      <c r="AD253" s="5"/>
      <c r="AE253" s="5" t="s">
        <v>1937</v>
      </c>
    </row>
    <row r="254" spans="1:31" x14ac:dyDescent="0.2">
      <c r="A254" s="1">
        <v>4118</v>
      </c>
      <c r="B254">
        <v>181.13399999999999</v>
      </c>
      <c r="C254">
        <v>196.47601299999999</v>
      </c>
      <c r="D254" s="18" t="s">
        <v>1828</v>
      </c>
      <c r="E254" s="13" t="s">
        <v>1829</v>
      </c>
      <c r="F254" s="13" t="s">
        <v>1829</v>
      </c>
      <c r="G254" s="16" t="s">
        <v>1828</v>
      </c>
      <c r="H254" s="18" t="s">
        <v>2105</v>
      </c>
      <c r="I254" s="21" t="s">
        <v>2105</v>
      </c>
      <c r="J254" s="16" t="s">
        <v>2105</v>
      </c>
      <c r="K254" s="21" t="s">
        <v>23</v>
      </c>
      <c r="L254" s="21" t="s">
        <v>2105</v>
      </c>
      <c r="M254" s="21" t="s">
        <v>1890</v>
      </c>
      <c r="N254">
        <v>4</v>
      </c>
      <c r="O254">
        <v>224</v>
      </c>
      <c r="P254" t="s">
        <v>5</v>
      </c>
      <c r="Q254" s="2">
        <v>0.9</v>
      </c>
      <c r="R254" t="s">
        <v>16</v>
      </c>
      <c r="S254" s="2">
        <v>0.224684151647466</v>
      </c>
      <c r="T254" t="s">
        <v>23</v>
      </c>
      <c r="U254" s="2">
        <v>0.135430021367521</v>
      </c>
      <c r="V254" t="s">
        <v>6</v>
      </c>
      <c r="W254" s="2">
        <v>0.20948266457777301</v>
      </c>
      <c r="X254" t="s">
        <v>16</v>
      </c>
      <c r="Y254" s="5" t="s">
        <v>2083</v>
      </c>
      <c r="Z254" s="5" t="s">
        <v>1845</v>
      </c>
      <c r="AA254" s="5" t="s">
        <v>1889</v>
      </c>
      <c r="AB254" s="5"/>
      <c r="AC254" s="5" t="s">
        <v>1889</v>
      </c>
      <c r="AD254" s="5" t="s">
        <v>24</v>
      </c>
      <c r="AE254" s="5" t="s">
        <v>1890</v>
      </c>
    </row>
    <row r="255" spans="1:31" x14ac:dyDescent="0.2">
      <c r="A255" s="1">
        <v>4121</v>
      </c>
      <c r="B255">
        <v>181.10499999999999</v>
      </c>
      <c r="C255">
        <v>1767.602539</v>
      </c>
      <c r="D255" s="18" t="s">
        <v>1828</v>
      </c>
      <c r="E255" s="13" t="s">
        <v>1829</v>
      </c>
      <c r="F255" s="13" t="s">
        <v>1829</v>
      </c>
      <c r="G255" s="16" t="s">
        <v>1828</v>
      </c>
      <c r="H255" s="18" t="s">
        <v>2105</v>
      </c>
      <c r="I255" s="21" t="s">
        <v>2105</v>
      </c>
      <c r="J255" s="16" t="s">
        <v>2105</v>
      </c>
      <c r="K255" s="21" t="s">
        <v>23</v>
      </c>
      <c r="L255" s="21" t="s">
        <v>2105</v>
      </c>
      <c r="M255" s="21" t="s">
        <v>1890</v>
      </c>
      <c r="N255">
        <v>2</v>
      </c>
      <c r="O255">
        <v>224</v>
      </c>
      <c r="P255" t="s">
        <v>5</v>
      </c>
      <c r="Q255" s="2">
        <v>0.9</v>
      </c>
      <c r="R255" t="s">
        <v>16</v>
      </c>
      <c r="S255" s="2">
        <v>0.224684151647466</v>
      </c>
      <c r="T255" t="s">
        <v>23</v>
      </c>
      <c r="U255" s="2">
        <v>0.135430021367521</v>
      </c>
      <c r="V255" t="s">
        <v>6</v>
      </c>
      <c r="W255" s="2">
        <v>0.20948266457777301</v>
      </c>
      <c r="X255" t="s">
        <v>16</v>
      </c>
      <c r="Y255" s="5" t="s">
        <v>2003</v>
      </c>
      <c r="Z255" s="5" t="s">
        <v>1845</v>
      </c>
      <c r="AA255" s="5" t="s">
        <v>1906</v>
      </c>
      <c r="AB255" s="5"/>
      <c r="AC255" s="5" t="s">
        <v>1906</v>
      </c>
      <c r="AD255" s="5" t="s">
        <v>24</v>
      </c>
      <c r="AE255" s="5" t="s">
        <v>1890</v>
      </c>
    </row>
    <row r="256" spans="1:31" x14ac:dyDescent="0.2">
      <c r="A256" s="1">
        <v>4122</v>
      </c>
      <c r="B256">
        <v>181.125</v>
      </c>
      <c r="C256">
        <v>165.91876199999999</v>
      </c>
      <c r="D256" s="18" t="s">
        <v>1828</v>
      </c>
      <c r="E256" s="13" t="s">
        <v>1829</v>
      </c>
      <c r="F256" s="13" t="s">
        <v>1829</v>
      </c>
      <c r="G256" s="16" t="s">
        <v>1829</v>
      </c>
      <c r="H256" s="18" t="s">
        <v>16</v>
      </c>
      <c r="I256" s="21" t="s">
        <v>23</v>
      </c>
      <c r="J256" s="16" t="s">
        <v>23</v>
      </c>
      <c r="K256" s="21" t="s">
        <v>23</v>
      </c>
      <c r="L256" s="21" t="s">
        <v>2105</v>
      </c>
      <c r="M256" s="21" t="s">
        <v>16</v>
      </c>
      <c r="N256">
        <v>6</v>
      </c>
      <c r="O256">
        <v>224</v>
      </c>
      <c r="P256" t="s">
        <v>5</v>
      </c>
      <c r="Q256" s="2">
        <v>0.9</v>
      </c>
      <c r="R256" t="s">
        <v>16</v>
      </c>
      <c r="S256" s="2">
        <v>0.224684151647466</v>
      </c>
      <c r="T256" t="s">
        <v>23</v>
      </c>
      <c r="U256" s="2">
        <v>0.135430021367521</v>
      </c>
      <c r="V256" t="s">
        <v>6</v>
      </c>
      <c r="W256" s="2">
        <v>0.20948266457777301</v>
      </c>
      <c r="X256" t="s">
        <v>16</v>
      </c>
      <c r="Y256" s="5" t="s">
        <v>1869</v>
      </c>
      <c r="Z256" s="5" t="s">
        <v>1845</v>
      </c>
      <c r="AA256" s="5" t="s">
        <v>23</v>
      </c>
      <c r="AB256" s="5"/>
      <c r="AC256" s="5"/>
      <c r="AD256" s="5" t="s">
        <v>23</v>
      </c>
      <c r="AE256" s="5" t="s">
        <v>16</v>
      </c>
    </row>
    <row r="257" spans="1:31" x14ac:dyDescent="0.2">
      <c r="A257" s="1">
        <v>4147</v>
      </c>
      <c r="B257">
        <v>181.12199000000001</v>
      </c>
      <c r="C257">
        <v>1731.2578120000001</v>
      </c>
      <c r="D257" s="18" t="s">
        <v>1828</v>
      </c>
      <c r="E257" s="13" t="s">
        <v>1829</v>
      </c>
      <c r="F257" s="13" t="s">
        <v>1829</v>
      </c>
      <c r="G257" s="16" t="s">
        <v>1828</v>
      </c>
      <c r="H257" s="18" t="s">
        <v>2105</v>
      </c>
      <c r="I257" s="21" t="s">
        <v>2105</v>
      </c>
      <c r="J257" s="16" t="s">
        <v>2105</v>
      </c>
      <c r="K257" s="21" t="s">
        <v>23</v>
      </c>
      <c r="L257" s="21" t="s">
        <v>2105</v>
      </c>
      <c r="M257" s="21" t="s">
        <v>15</v>
      </c>
      <c r="N257">
        <v>2</v>
      </c>
      <c r="O257">
        <v>224</v>
      </c>
      <c r="P257" t="s">
        <v>5</v>
      </c>
      <c r="Q257" s="2">
        <v>0.9</v>
      </c>
      <c r="R257" t="s">
        <v>16</v>
      </c>
      <c r="S257" s="2">
        <v>0.224684151647466</v>
      </c>
      <c r="T257" t="s">
        <v>23</v>
      </c>
      <c r="U257" s="2">
        <v>0.135430021367521</v>
      </c>
      <c r="V257" t="s">
        <v>6</v>
      </c>
      <c r="W257" s="2">
        <v>0.20948266457777301</v>
      </c>
      <c r="X257" t="s">
        <v>16</v>
      </c>
      <c r="Y257" s="5" t="s">
        <v>1885</v>
      </c>
      <c r="Z257" s="5" t="s">
        <v>1845</v>
      </c>
      <c r="AA257" s="5" t="s">
        <v>22</v>
      </c>
      <c r="AB257" s="5"/>
      <c r="AC257" s="5"/>
      <c r="AD257" s="5" t="s">
        <v>22</v>
      </c>
      <c r="AE257" s="5" t="s">
        <v>15</v>
      </c>
    </row>
    <row r="258" spans="1:31" x14ac:dyDescent="0.2">
      <c r="A258" s="1">
        <v>4178</v>
      </c>
      <c r="B258">
        <v>181.12199000000001</v>
      </c>
      <c r="C258">
        <v>1759.5660399999999</v>
      </c>
      <c r="D258" s="18" t="s">
        <v>1828</v>
      </c>
      <c r="E258" s="13" t="s">
        <v>1829</v>
      </c>
      <c r="F258" s="13" t="s">
        <v>1829</v>
      </c>
      <c r="G258" s="16" t="s">
        <v>1828</v>
      </c>
      <c r="H258" s="18" t="s">
        <v>2105</v>
      </c>
      <c r="I258" s="21" t="s">
        <v>2105</v>
      </c>
      <c r="J258" s="16" t="s">
        <v>2105</v>
      </c>
      <c r="K258" s="21" t="s">
        <v>23</v>
      </c>
      <c r="L258" s="21" t="s">
        <v>2105</v>
      </c>
      <c r="M258" s="21" t="s">
        <v>1890</v>
      </c>
      <c r="N258">
        <v>3</v>
      </c>
      <c r="O258">
        <v>224</v>
      </c>
      <c r="P258" t="s">
        <v>5</v>
      </c>
      <c r="Q258" s="2">
        <v>0.9</v>
      </c>
      <c r="R258" t="s">
        <v>16</v>
      </c>
      <c r="S258" s="2">
        <v>0.224684151647466</v>
      </c>
      <c r="T258" t="s">
        <v>23</v>
      </c>
      <c r="U258" s="2">
        <v>0.135430021367521</v>
      </c>
      <c r="V258" t="s">
        <v>6</v>
      </c>
      <c r="W258" s="2">
        <v>0.20948266457777301</v>
      </c>
      <c r="X258" t="s">
        <v>16</v>
      </c>
      <c r="Y258" s="5" t="s">
        <v>1885</v>
      </c>
      <c r="Z258" s="5" t="s">
        <v>1845</v>
      </c>
      <c r="AA258" s="5" t="s">
        <v>1888</v>
      </c>
      <c r="AB258" s="5" t="s">
        <v>1888</v>
      </c>
      <c r="AC258" s="5" t="s">
        <v>1889</v>
      </c>
      <c r="AD258" s="5" t="s">
        <v>24</v>
      </c>
      <c r="AE258" s="5" t="s">
        <v>1890</v>
      </c>
    </row>
    <row r="259" spans="1:31" x14ac:dyDescent="0.2">
      <c r="A259" s="1">
        <v>4205</v>
      </c>
      <c r="B259">
        <v>181.12601000000001</v>
      </c>
      <c r="C259">
        <v>1710.0042719999999</v>
      </c>
      <c r="D259" s="18" t="s">
        <v>1828</v>
      </c>
      <c r="E259" s="13" t="s">
        <v>1829</v>
      </c>
      <c r="F259" s="13" t="s">
        <v>1829</v>
      </c>
      <c r="G259" s="16" t="s">
        <v>1828</v>
      </c>
      <c r="H259" s="18" t="s">
        <v>2105</v>
      </c>
      <c r="I259" s="21" t="s">
        <v>2105</v>
      </c>
      <c r="J259" s="16" t="s">
        <v>2105</v>
      </c>
      <c r="K259" s="21" t="s">
        <v>23</v>
      </c>
      <c r="L259" s="21" t="s">
        <v>2105</v>
      </c>
      <c r="M259" s="21" t="s">
        <v>15</v>
      </c>
      <c r="N259">
        <v>5</v>
      </c>
      <c r="O259">
        <v>224</v>
      </c>
      <c r="P259" t="s">
        <v>5</v>
      </c>
      <c r="Q259" s="2">
        <v>0.9</v>
      </c>
      <c r="R259" t="s">
        <v>16</v>
      </c>
      <c r="S259" s="2">
        <v>0.224684151647466</v>
      </c>
      <c r="T259" t="s">
        <v>23</v>
      </c>
      <c r="U259" s="2">
        <v>0.135430021367521</v>
      </c>
      <c r="V259" t="s">
        <v>6</v>
      </c>
      <c r="W259" s="2">
        <v>0.20948266457777301</v>
      </c>
      <c r="X259" t="s">
        <v>16</v>
      </c>
      <c r="Y259" s="5" t="s">
        <v>1869</v>
      </c>
      <c r="Z259" s="5" t="s">
        <v>1845</v>
      </c>
      <c r="AA259" s="5" t="s">
        <v>22</v>
      </c>
      <c r="AB259" s="5"/>
      <c r="AC259" s="5"/>
      <c r="AD259" s="5" t="s">
        <v>22</v>
      </c>
      <c r="AE259" s="5" t="s">
        <v>15</v>
      </c>
    </row>
    <row r="260" spans="1:31" x14ac:dyDescent="0.2">
      <c r="A260" s="1">
        <v>4220</v>
      </c>
      <c r="B260">
        <v>181.12398999999999</v>
      </c>
      <c r="C260">
        <v>143.90458699999999</v>
      </c>
      <c r="D260" s="18" t="s">
        <v>1828</v>
      </c>
      <c r="E260" s="13" t="s">
        <v>1829</v>
      </c>
      <c r="F260" s="13" t="s">
        <v>1829</v>
      </c>
      <c r="G260" s="16" t="s">
        <v>1828</v>
      </c>
      <c r="H260" s="18" t="s">
        <v>2105</v>
      </c>
      <c r="I260" s="21" t="s">
        <v>2105</v>
      </c>
      <c r="J260" s="16" t="s">
        <v>2105</v>
      </c>
      <c r="K260" s="21" t="s">
        <v>23</v>
      </c>
      <c r="L260" s="21" t="s">
        <v>2105</v>
      </c>
      <c r="M260" s="21" t="s">
        <v>1890</v>
      </c>
      <c r="N260">
        <v>4</v>
      </c>
      <c r="O260">
        <v>224</v>
      </c>
      <c r="P260" t="s">
        <v>5</v>
      </c>
      <c r="Q260" s="2">
        <v>0.9</v>
      </c>
      <c r="R260" t="s">
        <v>16</v>
      </c>
      <c r="S260" s="2">
        <v>0.224684151647466</v>
      </c>
      <c r="T260" t="s">
        <v>23</v>
      </c>
      <c r="U260" s="2">
        <v>0.135430021367521</v>
      </c>
      <c r="V260" t="s">
        <v>6</v>
      </c>
      <c r="W260" s="2">
        <v>0.20948266457777301</v>
      </c>
      <c r="X260" t="s">
        <v>16</v>
      </c>
      <c r="Y260" s="5" t="s">
        <v>1904</v>
      </c>
      <c r="Z260" s="5" t="s">
        <v>1845</v>
      </c>
      <c r="AA260" s="5" t="s">
        <v>1905</v>
      </c>
      <c r="AB260" s="5" t="s">
        <v>1905</v>
      </c>
      <c r="AC260" s="5" t="s">
        <v>1906</v>
      </c>
      <c r="AD260" s="5" t="s">
        <v>24</v>
      </c>
      <c r="AE260" s="5" t="s">
        <v>1890</v>
      </c>
    </row>
    <row r="261" spans="1:31" x14ac:dyDescent="0.2">
      <c r="A261" s="1">
        <v>4304</v>
      </c>
      <c r="B261">
        <v>181.14400000000001</v>
      </c>
      <c r="C261">
        <v>1636.529053</v>
      </c>
      <c r="D261" s="18" t="s">
        <v>1828</v>
      </c>
      <c r="E261" s="13" t="s">
        <v>1829</v>
      </c>
      <c r="F261" s="13" t="s">
        <v>1829</v>
      </c>
      <c r="G261" s="16" t="s">
        <v>1828</v>
      </c>
      <c r="H261" s="18" t="s">
        <v>2105</v>
      </c>
      <c r="I261" s="21" t="s">
        <v>2105</v>
      </c>
      <c r="J261" s="16" t="s">
        <v>2105</v>
      </c>
      <c r="K261" s="21" t="s">
        <v>23</v>
      </c>
      <c r="L261" s="21" t="s">
        <v>2105</v>
      </c>
      <c r="M261" s="21" t="s">
        <v>17</v>
      </c>
      <c r="N261">
        <v>2</v>
      </c>
      <c r="O261">
        <v>224</v>
      </c>
      <c r="P261" t="s">
        <v>5</v>
      </c>
      <c r="Q261" s="2">
        <v>0.9</v>
      </c>
      <c r="R261" t="s">
        <v>16</v>
      </c>
      <c r="S261" s="2">
        <v>0.224684151647466</v>
      </c>
      <c r="T261" t="s">
        <v>23</v>
      </c>
      <c r="U261" s="2">
        <v>0.135430021367521</v>
      </c>
      <c r="V261" t="s">
        <v>6</v>
      </c>
      <c r="W261" s="2">
        <v>0.20948266457777301</v>
      </c>
      <c r="X261" t="s">
        <v>16</v>
      </c>
      <c r="Y261" s="5" t="s">
        <v>1886</v>
      </c>
      <c r="Z261" s="5" t="s">
        <v>1845</v>
      </c>
      <c r="AA261" s="5" t="s">
        <v>1873</v>
      </c>
      <c r="AB261" s="5"/>
      <c r="AC261" s="5"/>
      <c r="AD261" s="5" t="s">
        <v>1873</v>
      </c>
      <c r="AE261" s="5" t="s">
        <v>17</v>
      </c>
    </row>
    <row r="262" spans="1:31" x14ac:dyDescent="0.2">
      <c r="A262" s="1">
        <v>4337</v>
      </c>
      <c r="B262">
        <v>181.14301</v>
      </c>
      <c r="C262">
        <v>1744.8870850000001</v>
      </c>
      <c r="D262" s="18" t="s">
        <v>1828</v>
      </c>
      <c r="E262" s="13" t="s">
        <v>1829</v>
      </c>
      <c r="F262" s="13" t="s">
        <v>1829</v>
      </c>
      <c r="G262" s="16" t="s">
        <v>1828</v>
      </c>
      <c r="H262" s="18" t="s">
        <v>2105</v>
      </c>
      <c r="I262" s="21" t="s">
        <v>2105</v>
      </c>
      <c r="J262" s="16" t="s">
        <v>2105</v>
      </c>
      <c r="K262" s="21" t="s">
        <v>23</v>
      </c>
      <c r="L262" s="21" t="s">
        <v>2105</v>
      </c>
      <c r="M262" s="21" t="s">
        <v>1949</v>
      </c>
      <c r="N262">
        <v>2</v>
      </c>
      <c r="O262">
        <v>224</v>
      </c>
      <c r="P262" t="s">
        <v>5</v>
      </c>
      <c r="Q262" s="2">
        <v>0.9</v>
      </c>
      <c r="R262" t="s">
        <v>16</v>
      </c>
      <c r="S262" s="2">
        <v>0.224684151647466</v>
      </c>
      <c r="T262" t="s">
        <v>23</v>
      </c>
      <c r="U262" s="2">
        <v>0.135430021367521</v>
      </c>
      <c r="V262" t="s">
        <v>6</v>
      </c>
      <c r="W262" s="2">
        <v>0.20948266457777301</v>
      </c>
      <c r="X262" t="s">
        <v>16</v>
      </c>
      <c r="Y262" s="5" t="s">
        <v>1974</v>
      </c>
      <c r="Z262" s="5" t="s">
        <v>1880</v>
      </c>
      <c r="AA262" s="5" t="s">
        <v>1948</v>
      </c>
      <c r="AB262" s="5"/>
      <c r="AC262" s="5"/>
      <c r="AD262" s="5" t="s">
        <v>1948</v>
      </c>
      <c r="AE262" s="5" t="s">
        <v>1949</v>
      </c>
    </row>
    <row r="263" spans="1:31" x14ac:dyDescent="0.2">
      <c r="A263" s="1">
        <v>4356</v>
      </c>
      <c r="B263">
        <v>181.12199000000001</v>
      </c>
      <c r="C263">
        <v>1773.970337</v>
      </c>
      <c r="D263" s="18" t="s">
        <v>1828</v>
      </c>
      <c r="E263" s="13" t="s">
        <v>1829</v>
      </c>
      <c r="F263" s="13" t="s">
        <v>1829</v>
      </c>
      <c r="G263" s="16" t="s">
        <v>1828</v>
      </c>
      <c r="H263" s="18" t="s">
        <v>2105</v>
      </c>
      <c r="I263" s="21" t="s">
        <v>2105</v>
      </c>
      <c r="J263" s="16" t="s">
        <v>2105</v>
      </c>
      <c r="K263" s="21" t="s">
        <v>23</v>
      </c>
      <c r="L263" s="21" t="s">
        <v>2105</v>
      </c>
      <c r="M263" s="21" t="s">
        <v>15</v>
      </c>
      <c r="N263">
        <v>2</v>
      </c>
      <c r="O263">
        <v>224</v>
      </c>
      <c r="P263" t="s">
        <v>5</v>
      </c>
      <c r="Q263" s="2">
        <v>0.9</v>
      </c>
      <c r="R263" t="s">
        <v>16</v>
      </c>
      <c r="S263" s="2">
        <v>0.224684151647466</v>
      </c>
      <c r="T263" t="s">
        <v>23</v>
      </c>
      <c r="U263" s="2">
        <v>0.135430021367521</v>
      </c>
      <c r="V263" t="s">
        <v>6</v>
      </c>
      <c r="W263" s="2">
        <v>0.20948266457777301</v>
      </c>
      <c r="X263" t="s">
        <v>16</v>
      </c>
      <c r="Y263" s="5" t="s">
        <v>1885</v>
      </c>
      <c r="Z263" s="5" t="s">
        <v>1845</v>
      </c>
      <c r="AA263" s="5" t="s">
        <v>22</v>
      </c>
      <c r="AB263" s="5"/>
      <c r="AC263" s="5"/>
      <c r="AD263" s="5" t="s">
        <v>22</v>
      </c>
      <c r="AE263" s="5" t="s">
        <v>15</v>
      </c>
    </row>
    <row r="264" spans="1:31" x14ac:dyDescent="0.2">
      <c r="A264" s="1">
        <v>4362</v>
      </c>
      <c r="B264">
        <v>181.14</v>
      </c>
      <c r="C264">
        <v>1747.9884030000001</v>
      </c>
      <c r="D264" s="18" t="s">
        <v>1828</v>
      </c>
      <c r="E264" s="13" t="s">
        <v>1829</v>
      </c>
      <c r="F264" s="13" t="s">
        <v>1829</v>
      </c>
      <c r="G264" s="16" t="s">
        <v>1828</v>
      </c>
      <c r="H264" s="18" t="s">
        <v>2105</v>
      </c>
      <c r="I264" s="21" t="s">
        <v>2105</v>
      </c>
      <c r="J264" s="16" t="s">
        <v>2105</v>
      </c>
      <c r="K264" s="21" t="s">
        <v>23</v>
      </c>
      <c r="L264" s="21" t="s">
        <v>2105</v>
      </c>
      <c r="M264" s="21" t="s">
        <v>1890</v>
      </c>
      <c r="N264">
        <v>2</v>
      </c>
      <c r="O264">
        <v>224</v>
      </c>
      <c r="P264" t="s">
        <v>5</v>
      </c>
      <c r="Q264" s="2">
        <v>0.9</v>
      </c>
      <c r="R264" t="s">
        <v>16</v>
      </c>
      <c r="S264" s="2">
        <v>0.224684151647466</v>
      </c>
      <c r="T264" t="s">
        <v>23</v>
      </c>
      <c r="U264" s="2">
        <v>0.135430021367521</v>
      </c>
      <c r="V264" t="s">
        <v>6</v>
      </c>
      <c r="W264" s="2">
        <v>0.20948266457777301</v>
      </c>
      <c r="X264" t="s">
        <v>16</v>
      </c>
      <c r="Y264" s="5" t="s">
        <v>2026</v>
      </c>
      <c r="Z264" s="5" t="s">
        <v>1845</v>
      </c>
      <c r="AA264" s="5" t="s">
        <v>1905</v>
      </c>
      <c r="AB264" s="5" t="s">
        <v>1905</v>
      </c>
      <c r="AC264" s="5" t="s">
        <v>1906</v>
      </c>
      <c r="AD264" s="5" t="s">
        <v>24</v>
      </c>
      <c r="AE264" s="5" t="s">
        <v>1890</v>
      </c>
    </row>
    <row r="265" spans="1:31" x14ac:dyDescent="0.2">
      <c r="A265" s="1">
        <v>4367</v>
      </c>
      <c r="B265">
        <v>181.12199000000001</v>
      </c>
      <c r="C265">
        <v>1605.8294679999999</v>
      </c>
      <c r="D265" s="18" t="s">
        <v>1828</v>
      </c>
      <c r="E265" s="13" t="s">
        <v>1829</v>
      </c>
      <c r="F265" s="13" t="s">
        <v>1829</v>
      </c>
      <c r="G265" s="16" t="s">
        <v>1828</v>
      </c>
      <c r="H265" s="18" t="s">
        <v>2105</v>
      </c>
      <c r="I265" s="21" t="s">
        <v>2105</v>
      </c>
      <c r="J265" s="16" t="s">
        <v>2105</v>
      </c>
      <c r="K265" s="21" t="s">
        <v>23</v>
      </c>
      <c r="L265" s="21" t="s">
        <v>2105</v>
      </c>
      <c r="M265" s="21" t="s">
        <v>1890</v>
      </c>
      <c r="N265">
        <v>2</v>
      </c>
      <c r="O265">
        <v>224</v>
      </c>
      <c r="P265" t="s">
        <v>5</v>
      </c>
      <c r="Q265" s="2">
        <v>0.9</v>
      </c>
      <c r="R265" t="s">
        <v>16</v>
      </c>
      <c r="S265" s="2">
        <v>0.224684151647466</v>
      </c>
      <c r="T265" t="s">
        <v>23</v>
      </c>
      <c r="U265" s="2">
        <v>0.135430021367521</v>
      </c>
      <c r="V265" t="s">
        <v>6</v>
      </c>
      <c r="W265" s="2">
        <v>0.20948266457777301</v>
      </c>
      <c r="X265" t="s">
        <v>16</v>
      </c>
      <c r="Y265" s="5" t="s">
        <v>1885</v>
      </c>
      <c r="Z265" s="5" t="s">
        <v>1845</v>
      </c>
      <c r="AA265" s="5" t="s">
        <v>1888</v>
      </c>
      <c r="AB265" s="5" t="s">
        <v>1888</v>
      </c>
      <c r="AC265" s="5" t="s">
        <v>1889</v>
      </c>
      <c r="AD265" s="5" t="s">
        <v>24</v>
      </c>
      <c r="AE265" s="5" t="s">
        <v>1890</v>
      </c>
    </row>
    <row r="266" spans="1:31" x14ac:dyDescent="0.2">
      <c r="A266" s="1">
        <v>4438</v>
      </c>
      <c r="B266">
        <v>181.14699999999999</v>
      </c>
      <c r="C266">
        <v>176.473984</v>
      </c>
      <c r="D266" s="18" t="s">
        <v>1828</v>
      </c>
      <c r="E266" s="13" t="s">
        <v>1829</v>
      </c>
      <c r="F266" s="13" t="s">
        <v>1829</v>
      </c>
      <c r="G266" s="16" t="s">
        <v>1828</v>
      </c>
      <c r="H266" s="18" t="s">
        <v>2105</v>
      </c>
      <c r="I266" s="21" t="s">
        <v>2105</v>
      </c>
      <c r="J266" s="16" t="s">
        <v>2105</v>
      </c>
      <c r="K266" s="21" t="s">
        <v>23</v>
      </c>
      <c r="L266" s="21" t="s">
        <v>2105</v>
      </c>
      <c r="M266" s="21" t="s">
        <v>1949</v>
      </c>
      <c r="N266">
        <v>3</v>
      </c>
      <c r="O266">
        <v>224</v>
      </c>
      <c r="P266" t="s">
        <v>5</v>
      </c>
      <c r="Q266" s="2">
        <v>0.9</v>
      </c>
      <c r="R266" t="s">
        <v>16</v>
      </c>
      <c r="S266" s="2">
        <v>0.224684151647466</v>
      </c>
      <c r="T266" t="s">
        <v>23</v>
      </c>
      <c r="U266" s="2">
        <v>0.135430021367521</v>
      </c>
      <c r="V266" t="s">
        <v>6</v>
      </c>
      <c r="W266" s="2">
        <v>0.20948266457777301</v>
      </c>
      <c r="X266" t="s">
        <v>16</v>
      </c>
      <c r="Y266" s="5" t="s">
        <v>1947</v>
      </c>
      <c r="Z266" s="5" t="s">
        <v>1845</v>
      </c>
      <c r="AA266" s="5" t="s">
        <v>1948</v>
      </c>
      <c r="AB266" s="5"/>
      <c r="AC266" s="5"/>
      <c r="AD266" s="5" t="s">
        <v>1948</v>
      </c>
      <c r="AE266" s="5" t="s">
        <v>1949</v>
      </c>
    </row>
    <row r="267" spans="1:31" x14ac:dyDescent="0.2">
      <c r="A267" s="1">
        <v>4477</v>
      </c>
      <c r="B267">
        <v>181.14301</v>
      </c>
      <c r="C267">
        <v>142.18232699999999</v>
      </c>
      <c r="D267" s="18" t="s">
        <v>1828</v>
      </c>
      <c r="E267" s="13" t="s">
        <v>1829</v>
      </c>
      <c r="F267" s="13" t="s">
        <v>1829</v>
      </c>
      <c r="G267" s="16" t="s">
        <v>1828</v>
      </c>
      <c r="H267" s="18" t="s">
        <v>2105</v>
      </c>
      <c r="I267" s="21" t="s">
        <v>2105</v>
      </c>
      <c r="J267" s="16" t="s">
        <v>2105</v>
      </c>
      <c r="K267" s="21" t="s">
        <v>23</v>
      </c>
      <c r="L267" s="21" t="s">
        <v>2105</v>
      </c>
      <c r="M267" s="21" t="s">
        <v>1949</v>
      </c>
      <c r="N267">
        <v>3</v>
      </c>
      <c r="O267">
        <v>224</v>
      </c>
      <c r="P267" t="s">
        <v>5</v>
      </c>
      <c r="Q267" s="2">
        <v>0.9</v>
      </c>
      <c r="R267" t="s">
        <v>16</v>
      </c>
      <c r="S267" s="2">
        <v>0.224684151647466</v>
      </c>
      <c r="T267" t="s">
        <v>23</v>
      </c>
      <c r="U267" s="2">
        <v>0.135430021367521</v>
      </c>
      <c r="V267" t="s">
        <v>6</v>
      </c>
      <c r="W267" s="2">
        <v>0.20948266457777301</v>
      </c>
      <c r="X267" t="s">
        <v>16</v>
      </c>
      <c r="Y267" s="5" t="s">
        <v>1974</v>
      </c>
      <c r="Z267" s="5" t="s">
        <v>1880</v>
      </c>
      <c r="AA267" s="5" t="s">
        <v>1948</v>
      </c>
      <c r="AB267" s="5"/>
      <c r="AC267" s="5"/>
      <c r="AD267" s="5" t="s">
        <v>1948</v>
      </c>
      <c r="AE267" s="5" t="s">
        <v>1949</v>
      </c>
    </row>
    <row r="268" spans="1:31" x14ac:dyDescent="0.2">
      <c r="A268" s="1">
        <v>4623</v>
      </c>
      <c r="B268">
        <v>181.15899999999999</v>
      </c>
      <c r="C268">
        <v>210.18899500000001</v>
      </c>
      <c r="D268" s="18" t="s">
        <v>1828</v>
      </c>
      <c r="E268" s="13" t="s">
        <v>1829</v>
      </c>
      <c r="F268" s="13" t="s">
        <v>1829</v>
      </c>
      <c r="G268" s="16" t="s">
        <v>1828</v>
      </c>
      <c r="H268" s="18" t="s">
        <v>2105</v>
      </c>
      <c r="I268" s="21" t="s">
        <v>2105</v>
      </c>
      <c r="J268" s="16" t="s">
        <v>2105</v>
      </c>
      <c r="K268" s="21" t="s">
        <v>23</v>
      </c>
      <c r="L268" s="21" t="s">
        <v>2105</v>
      </c>
      <c r="M268" s="21" t="s">
        <v>1890</v>
      </c>
      <c r="N268">
        <v>2</v>
      </c>
      <c r="O268">
        <v>224</v>
      </c>
      <c r="P268" t="s">
        <v>5</v>
      </c>
      <c r="Q268" s="2">
        <v>0.9</v>
      </c>
      <c r="R268" t="s">
        <v>16</v>
      </c>
      <c r="S268" s="2">
        <v>0.224684151647466</v>
      </c>
      <c r="T268" t="s">
        <v>23</v>
      </c>
      <c r="U268" s="2">
        <v>0.135430021367521</v>
      </c>
      <c r="V268" t="s">
        <v>6</v>
      </c>
      <c r="W268" s="2">
        <v>0.20948266457777301</v>
      </c>
      <c r="X268" t="s">
        <v>16</v>
      </c>
      <c r="Y268" s="5" t="s">
        <v>1887</v>
      </c>
      <c r="Z268" s="5" t="s">
        <v>1845</v>
      </c>
      <c r="AA268" s="5" t="s">
        <v>1888</v>
      </c>
      <c r="AB268" s="5" t="s">
        <v>1888</v>
      </c>
      <c r="AC268" s="5" t="s">
        <v>1889</v>
      </c>
      <c r="AD268" s="5" t="s">
        <v>24</v>
      </c>
      <c r="AE268" s="5" t="s">
        <v>1890</v>
      </c>
    </row>
    <row r="269" spans="1:31" x14ac:dyDescent="0.2">
      <c r="A269" s="1">
        <v>4702</v>
      </c>
      <c r="B269">
        <v>181.15899999999999</v>
      </c>
      <c r="C269">
        <v>144.41978499999999</v>
      </c>
      <c r="D269" s="18" t="s">
        <v>1828</v>
      </c>
      <c r="E269" s="13" t="s">
        <v>1829</v>
      </c>
      <c r="F269" s="13" t="s">
        <v>1829</v>
      </c>
      <c r="G269" s="16" t="s">
        <v>1828</v>
      </c>
      <c r="H269" s="18" t="s">
        <v>2105</v>
      </c>
      <c r="I269" s="21" t="s">
        <v>2105</v>
      </c>
      <c r="J269" s="16" t="s">
        <v>2105</v>
      </c>
      <c r="K269" s="21" t="s">
        <v>23</v>
      </c>
      <c r="L269" s="21" t="s">
        <v>2105</v>
      </c>
      <c r="M269" s="21" t="s">
        <v>1890</v>
      </c>
      <c r="N269">
        <v>2</v>
      </c>
      <c r="O269">
        <v>224</v>
      </c>
      <c r="P269" t="s">
        <v>5</v>
      </c>
      <c r="Q269" s="2">
        <v>0.9</v>
      </c>
      <c r="R269" t="s">
        <v>16</v>
      </c>
      <c r="S269" s="2">
        <v>0.224684151647466</v>
      </c>
      <c r="T269" t="s">
        <v>23</v>
      </c>
      <c r="U269" s="2">
        <v>0.135430021367521</v>
      </c>
      <c r="V269" t="s">
        <v>6</v>
      </c>
      <c r="W269" s="2">
        <v>0.20948266457777301</v>
      </c>
      <c r="X269" t="s">
        <v>16</v>
      </c>
      <c r="Y269" s="5" t="s">
        <v>1887</v>
      </c>
      <c r="Z269" s="5" t="s">
        <v>1845</v>
      </c>
      <c r="AA269" s="5" t="s">
        <v>1888</v>
      </c>
      <c r="AB269" s="5" t="s">
        <v>1888</v>
      </c>
      <c r="AC269" s="5" t="s">
        <v>1889</v>
      </c>
      <c r="AD269" s="5" t="s">
        <v>24</v>
      </c>
      <c r="AE269" s="5" t="s">
        <v>1890</v>
      </c>
    </row>
    <row r="270" spans="1:31" x14ac:dyDescent="0.2">
      <c r="A270" s="1">
        <v>36110</v>
      </c>
      <c r="B270">
        <v>221.13300000000001</v>
      </c>
      <c r="C270">
        <v>1136.4235839999999</v>
      </c>
      <c r="D270" s="18" t="s">
        <v>1828</v>
      </c>
      <c r="E270" s="13" t="s">
        <v>1829</v>
      </c>
      <c r="F270" s="13" t="s">
        <v>1829</v>
      </c>
      <c r="G270" s="16" t="s">
        <v>1828</v>
      </c>
      <c r="H270" s="18" t="s">
        <v>2105</v>
      </c>
      <c r="I270" s="21" t="s">
        <v>2105</v>
      </c>
      <c r="J270" s="15" t="s">
        <v>2105</v>
      </c>
      <c r="K270" s="21" t="s">
        <v>23</v>
      </c>
      <c r="L270" s="21" t="s">
        <v>2105</v>
      </c>
      <c r="M270" s="21" t="s">
        <v>18</v>
      </c>
      <c r="N270">
        <v>60</v>
      </c>
      <c r="O270">
        <v>224</v>
      </c>
      <c r="P270" t="s">
        <v>5</v>
      </c>
      <c r="Q270" s="2">
        <v>0.9</v>
      </c>
      <c r="R270" t="s">
        <v>16</v>
      </c>
      <c r="S270" s="2">
        <v>0.224684151647466</v>
      </c>
      <c r="T270" t="s">
        <v>23</v>
      </c>
      <c r="U270" s="2">
        <v>0.135430021367521</v>
      </c>
      <c r="W270" s="2">
        <v>0.20948266457777301</v>
      </c>
      <c r="X270" t="s">
        <v>16</v>
      </c>
      <c r="Y270" s="5" t="s">
        <v>2062</v>
      </c>
      <c r="Z270" s="5" t="s">
        <v>1845</v>
      </c>
      <c r="AA270" s="5" t="s">
        <v>2063</v>
      </c>
      <c r="AB270" s="5" t="s">
        <v>1860</v>
      </c>
      <c r="AC270" s="5" t="s">
        <v>32</v>
      </c>
      <c r="AD270" s="5" t="s">
        <v>26</v>
      </c>
      <c r="AE270" s="5" t="s">
        <v>18</v>
      </c>
    </row>
    <row r="271" spans="1:31" x14ac:dyDescent="0.2">
      <c r="A271" s="1">
        <v>36112</v>
      </c>
      <c r="B271">
        <v>221.12100000000001</v>
      </c>
      <c r="C271">
        <v>1124.8133539999999</v>
      </c>
      <c r="D271" s="18" t="s">
        <v>1828</v>
      </c>
      <c r="E271" s="13" t="s">
        <v>1829</v>
      </c>
      <c r="F271" s="13" t="s">
        <v>1829</v>
      </c>
      <c r="G271" s="16" t="s">
        <v>1828</v>
      </c>
      <c r="H271" s="18" t="s">
        <v>2105</v>
      </c>
      <c r="I271" s="21" t="s">
        <v>2105</v>
      </c>
      <c r="J271" s="15" t="s">
        <v>2105</v>
      </c>
      <c r="K271" s="21" t="s">
        <v>23</v>
      </c>
      <c r="L271" s="21" t="s">
        <v>2105</v>
      </c>
      <c r="M271" s="21" t="s">
        <v>15</v>
      </c>
      <c r="N271">
        <v>20</v>
      </c>
      <c r="O271">
        <v>224</v>
      </c>
      <c r="P271" t="s">
        <v>5</v>
      </c>
      <c r="Q271" s="2">
        <v>0.9</v>
      </c>
      <c r="R271" t="s">
        <v>16</v>
      </c>
      <c r="S271" s="2">
        <v>0.224684151647466</v>
      </c>
      <c r="T271" t="s">
        <v>23</v>
      </c>
      <c r="U271" s="2">
        <v>0.135430021367521</v>
      </c>
      <c r="W271" s="2">
        <v>0.20948266457777301</v>
      </c>
      <c r="X271" t="s">
        <v>16</v>
      </c>
      <c r="Y271" s="5" t="s">
        <v>2054</v>
      </c>
      <c r="Z271" s="5" t="s">
        <v>1845</v>
      </c>
      <c r="AA271" s="5" t="s">
        <v>30</v>
      </c>
      <c r="AB271" s="5"/>
      <c r="AC271" s="5" t="s">
        <v>30</v>
      </c>
      <c r="AD271" s="5" t="s">
        <v>22</v>
      </c>
      <c r="AE271" s="5" t="s">
        <v>15</v>
      </c>
    </row>
    <row r="272" spans="1:31" x14ac:dyDescent="0.2">
      <c r="A272" s="1">
        <v>36113</v>
      </c>
      <c r="B272">
        <v>221.13699</v>
      </c>
      <c r="C272">
        <v>1147.6625979999999</v>
      </c>
      <c r="D272" s="18" t="s">
        <v>1828</v>
      </c>
      <c r="E272" s="13" t="s">
        <v>1829</v>
      </c>
      <c r="F272" s="13" t="s">
        <v>1829</v>
      </c>
      <c r="G272" s="16" t="s">
        <v>1829</v>
      </c>
      <c r="H272" s="18" t="s">
        <v>16</v>
      </c>
      <c r="I272" s="21" t="s">
        <v>23</v>
      </c>
      <c r="J272" s="16" t="s">
        <v>23</v>
      </c>
      <c r="K272" s="21" t="s">
        <v>23</v>
      </c>
      <c r="L272" s="21" t="s">
        <v>2105</v>
      </c>
      <c r="M272" s="21" t="s">
        <v>16</v>
      </c>
      <c r="N272">
        <v>26</v>
      </c>
      <c r="O272">
        <v>224</v>
      </c>
      <c r="P272" t="s">
        <v>5</v>
      </c>
      <c r="Q272" s="2">
        <v>0.9</v>
      </c>
      <c r="R272" t="s">
        <v>16</v>
      </c>
      <c r="S272" s="2">
        <v>0.224684151647466</v>
      </c>
      <c r="T272" t="s">
        <v>23</v>
      </c>
      <c r="U272" s="2">
        <v>0.135430021367521</v>
      </c>
      <c r="W272" s="2">
        <v>0.20948266457777301</v>
      </c>
      <c r="X272" t="s">
        <v>16</v>
      </c>
      <c r="Y272" s="5" t="s">
        <v>2010</v>
      </c>
      <c r="Z272" s="5" t="s">
        <v>1845</v>
      </c>
      <c r="AA272" s="5" t="s">
        <v>23</v>
      </c>
      <c r="AB272" s="5"/>
      <c r="AC272" s="5"/>
      <c r="AD272" s="5" t="s">
        <v>23</v>
      </c>
      <c r="AE272" s="5" t="s">
        <v>16</v>
      </c>
    </row>
    <row r="273" spans="1:31" x14ac:dyDescent="0.2">
      <c r="A273" s="1">
        <v>36115</v>
      </c>
      <c r="B273">
        <v>221.12700000000001</v>
      </c>
      <c r="C273">
        <v>1131.8470460000001</v>
      </c>
      <c r="D273" s="18" t="s">
        <v>1828</v>
      </c>
      <c r="E273" s="13" t="s">
        <v>1829</v>
      </c>
      <c r="F273" s="13" t="s">
        <v>1829</v>
      </c>
      <c r="G273" s="16" t="s">
        <v>1829</v>
      </c>
      <c r="H273" s="18" t="s">
        <v>16</v>
      </c>
      <c r="I273" s="21" t="s">
        <v>23</v>
      </c>
      <c r="J273" s="16" t="s">
        <v>23</v>
      </c>
      <c r="K273" s="21" t="s">
        <v>23</v>
      </c>
      <c r="L273" s="21" t="s">
        <v>2105</v>
      </c>
      <c r="M273" s="21" t="s">
        <v>16</v>
      </c>
      <c r="N273">
        <v>9</v>
      </c>
      <c r="O273">
        <v>224</v>
      </c>
      <c r="P273" t="s">
        <v>5</v>
      </c>
      <c r="Q273" s="2">
        <v>0.9</v>
      </c>
      <c r="R273" t="s">
        <v>16</v>
      </c>
      <c r="S273" s="2">
        <v>0.224684151647466</v>
      </c>
      <c r="T273" t="s">
        <v>23</v>
      </c>
      <c r="U273" s="2">
        <v>0.135430021367521</v>
      </c>
      <c r="W273" s="2">
        <v>0.20948266457777301</v>
      </c>
      <c r="X273" t="s">
        <v>16</v>
      </c>
      <c r="Y273" s="5" t="s">
        <v>1879</v>
      </c>
      <c r="Z273" s="5" t="s">
        <v>1880</v>
      </c>
      <c r="AA273" s="5" t="s">
        <v>23</v>
      </c>
      <c r="AB273" s="5"/>
      <c r="AC273" s="5"/>
      <c r="AD273" s="5" t="s">
        <v>23</v>
      </c>
      <c r="AE273" s="5" t="s">
        <v>16</v>
      </c>
    </row>
    <row r="274" spans="1:31" x14ac:dyDescent="0.2">
      <c r="A274" s="1">
        <v>36117</v>
      </c>
      <c r="B274">
        <v>221.136</v>
      </c>
      <c r="C274">
        <v>1126.6362300000001</v>
      </c>
      <c r="D274" s="18" t="s">
        <v>1828</v>
      </c>
      <c r="E274" s="13" t="s">
        <v>1829</v>
      </c>
      <c r="F274" s="13" t="s">
        <v>1829</v>
      </c>
      <c r="G274" s="16" t="s">
        <v>1829</v>
      </c>
      <c r="H274" s="18" t="s">
        <v>16</v>
      </c>
      <c r="I274" s="21" t="s">
        <v>23</v>
      </c>
      <c r="J274" s="16" t="s">
        <v>1884</v>
      </c>
      <c r="K274" s="21" t="s">
        <v>1884</v>
      </c>
      <c r="L274" s="21" t="s">
        <v>2105</v>
      </c>
      <c r="M274" s="21" t="s">
        <v>16</v>
      </c>
      <c r="N274">
        <v>6</v>
      </c>
      <c r="O274">
        <v>224</v>
      </c>
      <c r="P274" t="s">
        <v>5</v>
      </c>
      <c r="Q274" s="2">
        <v>0.9</v>
      </c>
      <c r="R274" t="s">
        <v>16</v>
      </c>
      <c r="S274" s="2">
        <v>0.224684151647466</v>
      </c>
      <c r="T274" t="s">
        <v>23</v>
      </c>
      <c r="U274" s="2">
        <v>0.135430021367521</v>
      </c>
      <c r="W274" s="2">
        <v>0.20948266457777301</v>
      </c>
      <c r="X274" t="s">
        <v>16</v>
      </c>
      <c r="Y274" s="5" t="s">
        <v>2015</v>
      </c>
      <c r="Z274" s="5" t="s">
        <v>1845</v>
      </c>
      <c r="AA274" s="5" t="s">
        <v>1884</v>
      </c>
      <c r="AB274" s="5"/>
      <c r="AC274" s="5" t="s">
        <v>1884</v>
      </c>
      <c r="AD274" s="5" t="s">
        <v>23</v>
      </c>
      <c r="AE274" s="5" t="s">
        <v>16</v>
      </c>
    </row>
    <row r="275" spans="1:31" x14ac:dyDescent="0.2">
      <c r="A275" s="1">
        <v>36120</v>
      </c>
      <c r="B275">
        <v>221.12700000000001</v>
      </c>
      <c r="C275">
        <v>1083.0557859999999</v>
      </c>
      <c r="D275" s="18" t="s">
        <v>1828</v>
      </c>
      <c r="E275" s="13" t="s">
        <v>1829</v>
      </c>
      <c r="F275" s="13" t="s">
        <v>1829</v>
      </c>
      <c r="G275" s="16" t="s">
        <v>1829</v>
      </c>
      <c r="H275" s="18" t="s">
        <v>16</v>
      </c>
      <c r="I275" s="21" t="s">
        <v>23</v>
      </c>
      <c r="J275" s="16" t="s">
        <v>23</v>
      </c>
      <c r="K275" s="21" t="s">
        <v>23</v>
      </c>
      <c r="L275" s="21" t="s">
        <v>2105</v>
      </c>
      <c r="M275" s="21" t="s">
        <v>16</v>
      </c>
      <c r="N275">
        <v>2</v>
      </c>
      <c r="O275">
        <v>224</v>
      </c>
      <c r="P275" t="s">
        <v>5</v>
      </c>
      <c r="Q275" s="2">
        <v>0.9</v>
      </c>
      <c r="R275" t="s">
        <v>16</v>
      </c>
      <c r="S275" s="2">
        <v>0.224684151647466</v>
      </c>
      <c r="T275" t="s">
        <v>23</v>
      </c>
      <c r="U275" s="2">
        <v>0.135430021367521</v>
      </c>
      <c r="W275" s="2">
        <v>0.20948266457777301</v>
      </c>
      <c r="X275" t="s">
        <v>16</v>
      </c>
      <c r="Y275" s="5" t="s">
        <v>1879</v>
      </c>
      <c r="Z275" s="5" t="s">
        <v>1880</v>
      </c>
      <c r="AA275" s="5" t="s">
        <v>23</v>
      </c>
      <c r="AB275" s="5"/>
      <c r="AC275" s="5"/>
      <c r="AD275" s="5" t="s">
        <v>23</v>
      </c>
      <c r="AE275" s="5" t="s">
        <v>16</v>
      </c>
    </row>
    <row r="276" spans="1:31" x14ac:dyDescent="0.2">
      <c r="A276" s="1">
        <v>36123</v>
      </c>
      <c r="B276">
        <v>221.12700000000001</v>
      </c>
      <c r="C276">
        <v>1115.103149</v>
      </c>
      <c r="D276" s="18" t="s">
        <v>1828</v>
      </c>
      <c r="E276" s="13" t="s">
        <v>1829</v>
      </c>
      <c r="F276" s="13" t="s">
        <v>1829</v>
      </c>
      <c r="G276" s="16" t="s">
        <v>1829</v>
      </c>
      <c r="H276" s="18" t="s">
        <v>16</v>
      </c>
      <c r="I276" s="21" t="s">
        <v>23</v>
      </c>
      <c r="J276" s="16" t="s">
        <v>23</v>
      </c>
      <c r="K276" s="21" t="s">
        <v>23</v>
      </c>
      <c r="L276" s="21" t="s">
        <v>2105</v>
      </c>
      <c r="M276" s="21" t="s">
        <v>16</v>
      </c>
      <c r="N276">
        <v>3</v>
      </c>
      <c r="O276">
        <v>224</v>
      </c>
      <c r="P276" t="s">
        <v>5</v>
      </c>
      <c r="Q276" s="2">
        <v>0.9</v>
      </c>
      <c r="R276" t="s">
        <v>16</v>
      </c>
      <c r="S276" s="2">
        <v>0.224684151647466</v>
      </c>
      <c r="T276" t="s">
        <v>23</v>
      </c>
      <c r="U276" s="2">
        <v>0.135430021367521</v>
      </c>
      <c r="W276" s="2">
        <v>0.20948266457777301</v>
      </c>
      <c r="X276" t="s">
        <v>16</v>
      </c>
      <c r="Y276" s="5" t="s">
        <v>1879</v>
      </c>
      <c r="Z276" s="5" t="s">
        <v>1880</v>
      </c>
      <c r="AA276" s="5" t="s">
        <v>23</v>
      </c>
      <c r="AB276" s="5"/>
      <c r="AC276" s="5"/>
      <c r="AD276" s="5" t="s">
        <v>23</v>
      </c>
      <c r="AE276" s="5" t="s">
        <v>16</v>
      </c>
    </row>
    <row r="277" spans="1:31" x14ac:dyDescent="0.2">
      <c r="A277" s="1">
        <v>36256</v>
      </c>
      <c r="B277">
        <v>221.15401</v>
      </c>
      <c r="C277">
        <v>1140.6479489999999</v>
      </c>
      <c r="D277" s="18" t="s">
        <v>1828</v>
      </c>
      <c r="E277" s="13" t="s">
        <v>1829</v>
      </c>
      <c r="F277" s="13" t="s">
        <v>1829</v>
      </c>
      <c r="G277" s="16" t="s">
        <v>1829</v>
      </c>
      <c r="H277" s="18" t="s">
        <v>16</v>
      </c>
      <c r="I277" s="21" t="s">
        <v>23</v>
      </c>
      <c r="J277" s="16" t="s">
        <v>23</v>
      </c>
      <c r="K277" s="21" t="s">
        <v>23</v>
      </c>
      <c r="L277" s="21" t="s">
        <v>2105</v>
      </c>
      <c r="M277" s="21" t="s">
        <v>16</v>
      </c>
      <c r="N277">
        <v>2</v>
      </c>
      <c r="O277">
        <v>224</v>
      </c>
      <c r="P277" t="s">
        <v>5</v>
      </c>
      <c r="Q277" s="2">
        <v>0.9</v>
      </c>
      <c r="R277" t="s">
        <v>16</v>
      </c>
      <c r="S277" s="2">
        <v>0.224684151647466</v>
      </c>
      <c r="T277" t="s">
        <v>23</v>
      </c>
      <c r="U277" s="2">
        <v>0.135430021367521</v>
      </c>
      <c r="W277" s="2">
        <v>0.20948266457777301</v>
      </c>
      <c r="X277" t="s">
        <v>16</v>
      </c>
      <c r="Y277" s="5" t="s">
        <v>1972</v>
      </c>
      <c r="Z277" s="5" t="s">
        <v>1845</v>
      </c>
      <c r="AA277" s="5" t="s">
        <v>23</v>
      </c>
      <c r="AB277" s="5"/>
      <c r="AC277" s="5"/>
      <c r="AD277" s="5" t="s">
        <v>23</v>
      </c>
      <c r="AE277" s="5" t="s">
        <v>16</v>
      </c>
    </row>
    <row r="278" spans="1:31" x14ac:dyDescent="0.2">
      <c r="A278" s="1">
        <v>137877</v>
      </c>
      <c r="B278">
        <v>519.37097000000006</v>
      </c>
      <c r="C278">
        <v>933.97827099999995</v>
      </c>
      <c r="D278" s="18" t="s">
        <v>1828</v>
      </c>
      <c r="E278" s="13" t="s">
        <v>1829</v>
      </c>
      <c r="F278" s="13" t="s">
        <v>1829</v>
      </c>
      <c r="G278" s="16" t="s">
        <v>1829</v>
      </c>
      <c r="H278" s="18" t="s">
        <v>15</v>
      </c>
      <c r="I278" s="21" t="s">
        <v>2105</v>
      </c>
      <c r="J278" s="15" t="s">
        <v>15</v>
      </c>
      <c r="K278" s="21" t="s">
        <v>22</v>
      </c>
      <c r="L278" s="21" t="s">
        <v>15</v>
      </c>
      <c r="M278" s="21" t="s">
        <v>15</v>
      </c>
      <c r="N278">
        <v>4</v>
      </c>
      <c r="O278">
        <v>273</v>
      </c>
      <c r="P278" t="s">
        <v>5</v>
      </c>
      <c r="Q278" s="2">
        <v>1</v>
      </c>
      <c r="R278" t="s">
        <v>15</v>
      </c>
      <c r="S278" s="2">
        <v>0.75</v>
      </c>
      <c r="T278" t="s">
        <v>22</v>
      </c>
      <c r="U278" s="2">
        <v>0.60714285714285698</v>
      </c>
      <c r="V278" t="s">
        <v>31</v>
      </c>
      <c r="W278" s="2">
        <v>0.53571428571428503</v>
      </c>
      <c r="X278" t="s">
        <v>31</v>
      </c>
      <c r="Y278" s="5" t="s">
        <v>1919</v>
      </c>
      <c r="Z278" s="5" t="s">
        <v>1845</v>
      </c>
      <c r="AA278" s="5" t="s">
        <v>1866</v>
      </c>
      <c r="AB278" s="5"/>
      <c r="AC278" s="5"/>
      <c r="AD278" s="5" t="s">
        <v>1866</v>
      </c>
      <c r="AE278" s="5" t="s">
        <v>15</v>
      </c>
    </row>
    <row r="279" spans="1:31" x14ac:dyDescent="0.2">
      <c r="A279" s="1">
        <v>137878</v>
      </c>
      <c r="B279">
        <v>519.37201000000005</v>
      </c>
      <c r="C279">
        <v>938.01812700000005</v>
      </c>
      <c r="D279" s="18" t="s">
        <v>1828</v>
      </c>
      <c r="E279" s="13" t="s">
        <v>1829</v>
      </c>
      <c r="F279" s="13" t="s">
        <v>1829</v>
      </c>
      <c r="G279" s="16" t="s">
        <v>1828</v>
      </c>
      <c r="H279" s="18" t="s">
        <v>2105</v>
      </c>
      <c r="I279" s="21" t="s">
        <v>2105</v>
      </c>
      <c r="J279" s="15" t="s">
        <v>2105</v>
      </c>
      <c r="K279" s="21" t="s">
        <v>22</v>
      </c>
      <c r="L279" s="21" t="s">
        <v>15</v>
      </c>
      <c r="M279" s="21" t="s">
        <v>15</v>
      </c>
      <c r="N279">
        <v>6</v>
      </c>
      <c r="O279">
        <v>273</v>
      </c>
      <c r="P279" t="s">
        <v>5</v>
      </c>
      <c r="Q279" s="2">
        <v>1</v>
      </c>
      <c r="R279" t="s">
        <v>15</v>
      </c>
      <c r="S279" s="2">
        <v>0.75</v>
      </c>
      <c r="T279" t="s">
        <v>22</v>
      </c>
      <c r="U279" s="2">
        <v>0.60714285714285698</v>
      </c>
      <c r="V279" t="s">
        <v>31</v>
      </c>
      <c r="W279" s="2">
        <v>0.53571428571428503</v>
      </c>
      <c r="X279" t="s">
        <v>31</v>
      </c>
      <c r="Y279" s="5" t="s">
        <v>2046</v>
      </c>
      <c r="Z279" s="5" t="s">
        <v>1845</v>
      </c>
      <c r="AA279" s="5" t="s">
        <v>2047</v>
      </c>
      <c r="AB279" s="5" t="s">
        <v>1860</v>
      </c>
      <c r="AC279" s="5" t="s">
        <v>32</v>
      </c>
      <c r="AD279" s="5" t="s">
        <v>26</v>
      </c>
      <c r="AE279" s="5" t="s">
        <v>18</v>
      </c>
    </row>
    <row r="280" spans="1:31" x14ac:dyDescent="0.2">
      <c r="A280" s="1">
        <v>79907</v>
      </c>
      <c r="B280">
        <v>291.18301000000002</v>
      </c>
      <c r="C280">
        <v>937.61840800000004</v>
      </c>
      <c r="D280" s="18" t="s">
        <v>1828</v>
      </c>
      <c r="E280" s="13" t="s">
        <v>1829</v>
      </c>
      <c r="F280" s="13" t="s">
        <v>1829</v>
      </c>
      <c r="G280" s="16" t="s">
        <v>1828</v>
      </c>
      <c r="H280" s="18" t="s">
        <v>2105</v>
      </c>
      <c r="I280" s="21" t="s">
        <v>2105</v>
      </c>
      <c r="J280" s="16" t="s">
        <v>2105</v>
      </c>
      <c r="K280" s="21" t="s">
        <v>15</v>
      </c>
      <c r="L280" s="21" t="s">
        <v>15</v>
      </c>
      <c r="M280" s="21" t="s">
        <v>15</v>
      </c>
      <c r="N280">
        <v>73</v>
      </c>
      <c r="O280">
        <v>292</v>
      </c>
      <c r="P280" t="s">
        <v>5</v>
      </c>
      <c r="Q280" s="2">
        <v>1</v>
      </c>
      <c r="R280" t="s">
        <v>15</v>
      </c>
      <c r="S280" s="2">
        <v>0.53792897043790799</v>
      </c>
      <c r="T280" t="s">
        <v>22</v>
      </c>
      <c r="U280" s="2">
        <v>0.24215180576268699</v>
      </c>
      <c r="W280" s="2">
        <v>0.15528417898507199</v>
      </c>
      <c r="X280" t="s">
        <v>15</v>
      </c>
      <c r="Y280" s="5" t="s">
        <v>2081</v>
      </c>
      <c r="Z280" s="5" t="s">
        <v>1845</v>
      </c>
      <c r="AA280" s="5" t="s">
        <v>1902</v>
      </c>
      <c r="AB280" s="5"/>
      <c r="AC280" s="5" t="s">
        <v>1902</v>
      </c>
      <c r="AD280" s="5" t="s">
        <v>1903</v>
      </c>
      <c r="AE280" s="5" t="s">
        <v>1878</v>
      </c>
    </row>
    <row r="281" spans="1:31" x14ac:dyDescent="0.2">
      <c r="A281" s="1">
        <v>82828</v>
      </c>
      <c r="B281">
        <v>299.19699000000003</v>
      </c>
      <c r="C281">
        <v>1024.918091</v>
      </c>
      <c r="D281" s="18" t="s">
        <v>1828</v>
      </c>
      <c r="E281" s="13" t="s">
        <v>1829</v>
      </c>
      <c r="F281" s="13" t="s">
        <v>1829</v>
      </c>
      <c r="G281" s="16" t="s">
        <v>1828</v>
      </c>
      <c r="H281" s="18" t="s">
        <v>2105</v>
      </c>
      <c r="I281" s="21" t="s">
        <v>2105</v>
      </c>
      <c r="J281" s="16" t="s">
        <v>2105</v>
      </c>
      <c r="K281" s="21" t="s">
        <v>15</v>
      </c>
      <c r="L281" s="21" t="s">
        <v>15</v>
      </c>
      <c r="M281" s="21" t="s">
        <v>15</v>
      </c>
      <c r="N281">
        <v>56</v>
      </c>
      <c r="O281">
        <v>292</v>
      </c>
      <c r="P281" t="s">
        <v>5</v>
      </c>
      <c r="Q281" s="2">
        <v>1</v>
      </c>
      <c r="R281" t="s">
        <v>15</v>
      </c>
      <c r="S281" s="2">
        <v>0.53792897043790799</v>
      </c>
      <c r="T281" t="s">
        <v>22</v>
      </c>
      <c r="U281" s="2">
        <v>0.24215180576268699</v>
      </c>
      <c r="W281" s="2">
        <v>0.15528417898507199</v>
      </c>
      <c r="X281" t="s">
        <v>15</v>
      </c>
      <c r="Y281" s="5" t="s">
        <v>2079</v>
      </c>
      <c r="Z281" s="5" t="s">
        <v>1845</v>
      </c>
      <c r="AA281" s="5" t="s">
        <v>1986</v>
      </c>
      <c r="AB281" s="5"/>
      <c r="AC281" s="5"/>
      <c r="AD281" s="5" t="s">
        <v>1986</v>
      </c>
      <c r="AE281" s="5" t="s">
        <v>18</v>
      </c>
    </row>
    <row r="282" spans="1:31" x14ac:dyDescent="0.2">
      <c r="A282" s="1">
        <v>85845</v>
      </c>
      <c r="B282">
        <v>309.20499000000001</v>
      </c>
      <c r="C282">
        <v>900.54656999999997</v>
      </c>
      <c r="D282" s="18" t="s">
        <v>1828</v>
      </c>
      <c r="E282" s="13" t="s">
        <v>1829</v>
      </c>
      <c r="F282" s="13" t="s">
        <v>1829</v>
      </c>
      <c r="G282" s="16" t="s">
        <v>1829</v>
      </c>
      <c r="H282" s="18" t="s">
        <v>15</v>
      </c>
      <c r="I282" s="21" t="s">
        <v>2105</v>
      </c>
      <c r="J282" s="15" t="s">
        <v>15</v>
      </c>
      <c r="K282" s="21" t="s">
        <v>15</v>
      </c>
      <c r="L282" s="21" t="s">
        <v>15</v>
      </c>
      <c r="M282" s="21" t="s">
        <v>15</v>
      </c>
      <c r="N282">
        <v>32</v>
      </c>
      <c r="O282">
        <v>292</v>
      </c>
      <c r="P282" t="s">
        <v>5</v>
      </c>
      <c r="Q282" s="2">
        <v>1</v>
      </c>
      <c r="R282" t="s">
        <v>15</v>
      </c>
      <c r="S282" s="2">
        <v>0.53792897043790799</v>
      </c>
      <c r="T282" t="s">
        <v>22</v>
      </c>
      <c r="U282" s="2">
        <v>0.24215180576268699</v>
      </c>
      <c r="W282" s="2">
        <v>0.15528417898507199</v>
      </c>
      <c r="X282" t="s">
        <v>15</v>
      </c>
      <c r="Y282" s="5" t="s">
        <v>1958</v>
      </c>
      <c r="Z282" s="5" t="s">
        <v>1845</v>
      </c>
      <c r="AA282" s="5" t="s">
        <v>1959</v>
      </c>
      <c r="AB282" s="5" t="s">
        <v>1959</v>
      </c>
      <c r="AC282" s="5" t="s">
        <v>1960</v>
      </c>
      <c r="AD282" s="5" t="s">
        <v>21</v>
      </c>
      <c r="AE282" s="5" t="s">
        <v>15</v>
      </c>
    </row>
    <row r="283" spans="1:31" x14ac:dyDescent="0.2">
      <c r="A283" s="1">
        <v>85884</v>
      </c>
      <c r="B283">
        <v>309.20598999999999</v>
      </c>
      <c r="C283">
        <v>933.37438999999995</v>
      </c>
      <c r="D283" s="18" t="s">
        <v>1828</v>
      </c>
      <c r="E283" s="13" t="s">
        <v>1829</v>
      </c>
      <c r="F283" s="13" t="s">
        <v>1829</v>
      </c>
      <c r="G283" s="16" t="s">
        <v>1829</v>
      </c>
      <c r="H283" s="18" t="s">
        <v>15</v>
      </c>
      <c r="I283" s="21" t="s">
        <v>2105</v>
      </c>
      <c r="J283" s="15" t="s">
        <v>15</v>
      </c>
      <c r="K283" s="21" t="s">
        <v>15</v>
      </c>
      <c r="L283" s="21" t="s">
        <v>15</v>
      </c>
      <c r="M283" s="21" t="s">
        <v>15</v>
      </c>
      <c r="N283">
        <v>53</v>
      </c>
      <c r="O283">
        <v>292</v>
      </c>
      <c r="P283" t="s">
        <v>5</v>
      </c>
      <c r="Q283" s="2">
        <v>1</v>
      </c>
      <c r="R283" t="s">
        <v>15</v>
      </c>
      <c r="S283" s="2">
        <v>0.53792897043790799</v>
      </c>
      <c r="T283" t="s">
        <v>22</v>
      </c>
      <c r="U283" s="2">
        <v>0.24215180576268699</v>
      </c>
      <c r="W283" s="2">
        <v>0.15528417898507199</v>
      </c>
      <c r="X283" t="s">
        <v>15</v>
      </c>
      <c r="Y283" s="5" t="s">
        <v>1958</v>
      </c>
      <c r="Z283" s="5" t="s">
        <v>1845</v>
      </c>
      <c r="AA283" s="5" t="s">
        <v>1959</v>
      </c>
      <c r="AB283" s="5" t="s">
        <v>1959</v>
      </c>
      <c r="AC283" s="5" t="s">
        <v>1960</v>
      </c>
      <c r="AD283" s="5" t="s">
        <v>21</v>
      </c>
      <c r="AE283" s="5" t="s">
        <v>15</v>
      </c>
    </row>
    <row r="284" spans="1:31" x14ac:dyDescent="0.2">
      <c r="A284" s="1">
        <v>86903</v>
      </c>
      <c r="B284">
        <v>313.23000999999999</v>
      </c>
      <c r="C284">
        <v>1078.889038</v>
      </c>
      <c r="D284" s="18" t="s">
        <v>1828</v>
      </c>
      <c r="E284" s="13" t="s">
        <v>1829</v>
      </c>
      <c r="F284" s="13" t="s">
        <v>1829</v>
      </c>
      <c r="G284" s="16" t="s">
        <v>1828</v>
      </c>
      <c r="H284" s="18" t="s">
        <v>2105</v>
      </c>
      <c r="I284" s="21" t="s">
        <v>2105</v>
      </c>
      <c r="J284" s="15" t="s">
        <v>2105</v>
      </c>
      <c r="K284" s="21" t="s">
        <v>15</v>
      </c>
      <c r="L284" s="21" t="s">
        <v>15</v>
      </c>
      <c r="M284" s="21" t="s">
        <v>15</v>
      </c>
      <c r="N284">
        <v>11</v>
      </c>
      <c r="O284">
        <v>292</v>
      </c>
      <c r="P284" t="s">
        <v>5</v>
      </c>
      <c r="Q284" s="2">
        <v>1</v>
      </c>
      <c r="R284" t="s">
        <v>15</v>
      </c>
      <c r="S284" s="2">
        <v>0.53792897043790799</v>
      </c>
      <c r="T284" t="s">
        <v>22</v>
      </c>
      <c r="U284" s="2">
        <v>0.24215180576268699</v>
      </c>
      <c r="W284" s="2">
        <v>0.15528417898507199</v>
      </c>
      <c r="X284" t="s">
        <v>15</v>
      </c>
      <c r="Y284" s="5" t="s">
        <v>2025</v>
      </c>
      <c r="Z284" s="5" t="s">
        <v>1845</v>
      </c>
      <c r="AA284" s="5" t="s">
        <v>1915</v>
      </c>
      <c r="AB284" s="5" t="s">
        <v>1915</v>
      </c>
      <c r="AC284" s="5" t="s">
        <v>1856</v>
      </c>
      <c r="AD284" s="5" t="s">
        <v>26</v>
      </c>
      <c r="AE284" s="5" t="s">
        <v>18</v>
      </c>
    </row>
    <row r="285" spans="1:31" x14ac:dyDescent="0.2">
      <c r="A285" s="1">
        <v>87577</v>
      </c>
      <c r="B285">
        <v>317.20299999999997</v>
      </c>
      <c r="C285">
        <v>921.56860400000005</v>
      </c>
      <c r="D285" s="18" t="s">
        <v>1828</v>
      </c>
      <c r="E285" s="13" t="s">
        <v>1829</v>
      </c>
      <c r="F285" s="13" t="s">
        <v>1829</v>
      </c>
      <c r="G285" s="16" t="s">
        <v>1829</v>
      </c>
      <c r="H285" s="18" t="s">
        <v>15</v>
      </c>
      <c r="I285" s="21" t="s">
        <v>2105</v>
      </c>
      <c r="J285" s="16" t="s">
        <v>15</v>
      </c>
      <c r="K285" s="21" t="s">
        <v>15</v>
      </c>
      <c r="L285" s="21" t="s">
        <v>15</v>
      </c>
      <c r="M285" s="21" t="s">
        <v>15</v>
      </c>
      <c r="N285">
        <v>75</v>
      </c>
      <c r="O285">
        <v>292</v>
      </c>
      <c r="P285" t="s">
        <v>5</v>
      </c>
      <c r="Q285" s="2">
        <v>1</v>
      </c>
      <c r="R285" t="s">
        <v>15</v>
      </c>
      <c r="S285" s="2">
        <v>0.53792897043790799</v>
      </c>
      <c r="T285" t="s">
        <v>22</v>
      </c>
      <c r="U285" s="2">
        <v>0.24215180576268699</v>
      </c>
      <c r="W285" s="2">
        <v>0.15528417898507199</v>
      </c>
      <c r="X285" t="s">
        <v>15</v>
      </c>
      <c r="Y285" s="5" t="s">
        <v>2078</v>
      </c>
      <c r="Z285" s="5" t="s">
        <v>1845</v>
      </c>
      <c r="AA285" s="5" t="s">
        <v>15</v>
      </c>
      <c r="AB285" s="5"/>
      <c r="AC285" s="5"/>
      <c r="AD285" s="5"/>
      <c r="AE285" s="5" t="s">
        <v>15</v>
      </c>
    </row>
    <row r="286" spans="1:31" x14ac:dyDescent="0.2">
      <c r="A286" s="1">
        <v>87626</v>
      </c>
      <c r="B286">
        <v>317.21100000000001</v>
      </c>
      <c r="C286">
        <v>940.38055399999996</v>
      </c>
      <c r="D286" s="18" t="s">
        <v>1828</v>
      </c>
      <c r="E286" s="13" t="s">
        <v>1829</v>
      </c>
      <c r="F286" s="13" t="s">
        <v>1829</v>
      </c>
      <c r="G286" s="16" t="s">
        <v>1829</v>
      </c>
      <c r="H286" s="18" t="s">
        <v>15</v>
      </c>
      <c r="I286" s="21" t="s">
        <v>22</v>
      </c>
      <c r="J286" s="16" t="s">
        <v>39</v>
      </c>
      <c r="K286" s="21" t="s">
        <v>15</v>
      </c>
      <c r="L286" s="21" t="s">
        <v>15</v>
      </c>
      <c r="M286" s="21" t="s">
        <v>15</v>
      </c>
      <c r="N286">
        <v>4</v>
      </c>
      <c r="O286">
        <v>292</v>
      </c>
      <c r="P286" t="s">
        <v>5</v>
      </c>
      <c r="Q286" s="2">
        <v>1</v>
      </c>
      <c r="R286" t="s">
        <v>15</v>
      </c>
      <c r="S286" s="2">
        <v>0.53792897043790799</v>
      </c>
      <c r="T286" t="s">
        <v>22</v>
      </c>
      <c r="U286" s="2">
        <v>0.24215180576268699</v>
      </c>
      <c r="W286" s="2">
        <v>0.15528417898507199</v>
      </c>
      <c r="X286" t="s">
        <v>15</v>
      </c>
      <c r="Y286" s="5" t="s">
        <v>1848</v>
      </c>
      <c r="Z286" s="5" t="s">
        <v>1845</v>
      </c>
      <c r="AA286" s="5" t="s">
        <v>39</v>
      </c>
      <c r="AB286" s="5"/>
      <c r="AC286" s="5" t="s">
        <v>39</v>
      </c>
      <c r="AD286" s="5" t="s">
        <v>22</v>
      </c>
      <c r="AE286" s="5" t="s">
        <v>15</v>
      </c>
    </row>
    <row r="287" spans="1:31" x14ac:dyDescent="0.2">
      <c r="A287" s="1">
        <v>87631</v>
      </c>
      <c r="B287">
        <v>317.23700000000002</v>
      </c>
      <c r="C287">
        <v>980.818848</v>
      </c>
      <c r="D287" s="18" t="s">
        <v>1828</v>
      </c>
      <c r="E287" s="13" t="s">
        <v>1829</v>
      </c>
      <c r="F287" s="13" t="s">
        <v>1829</v>
      </c>
      <c r="G287" s="16" t="s">
        <v>1828</v>
      </c>
      <c r="H287" s="18" t="s">
        <v>2105</v>
      </c>
      <c r="I287" s="21" t="s">
        <v>2105</v>
      </c>
      <c r="J287" s="15" t="s">
        <v>2105</v>
      </c>
      <c r="K287" s="21" t="s">
        <v>15</v>
      </c>
      <c r="L287" s="21" t="s">
        <v>15</v>
      </c>
      <c r="M287" s="21" t="s">
        <v>15</v>
      </c>
      <c r="N287">
        <v>2</v>
      </c>
      <c r="O287">
        <v>292</v>
      </c>
      <c r="P287" t="s">
        <v>5</v>
      </c>
      <c r="Q287" s="2">
        <v>1</v>
      </c>
      <c r="R287" t="s">
        <v>15</v>
      </c>
      <c r="S287" s="2">
        <v>0.53792897043790799</v>
      </c>
      <c r="T287" t="s">
        <v>22</v>
      </c>
      <c r="U287" s="2">
        <v>0.24215180576268699</v>
      </c>
      <c r="W287" s="2">
        <v>0.15528417898507199</v>
      </c>
      <c r="X287" t="s">
        <v>15</v>
      </c>
      <c r="Y287" s="5" t="s">
        <v>2089</v>
      </c>
      <c r="Z287" s="5" t="s">
        <v>1845</v>
      </c>
      <c r="AA287" s="5" t="s">
        <v>1860</v>
      </c>
      <c r="AB287" s="5" t="s">
        <v>1860</v>
      </c>
      <c r="AC287" s="5" t="s">
        <v>32</v>
      </c>
      <c r="AD287" s="5" t="s">
        <v>26</v>
      </c>
      <c r="AE287" s="5" t="s">
        <v>18</v>
      </c>
    </row>
    <row r="288" spans="1:31" x14ac:dyDescent="0.2">
      <c r="A288" s="1">
        <v>87644</v>
      </c>
      <c r="B288">
        <v>317.21100000000001</v>
      </c>
      <c r="C288">
        <v>962.815247</v>
      </c>
      <c r="D288" s="18" t="s">
        <v>1828</v>
      </c>
      <c r="E288" s="13" t="s">
        <v>1829</v>
      </c>
      <c r="F288" s="13" t="s">
        <v>1829</v>
      </c>
      <c r="G288" s="16" t="s">
        <v>1829</v>
      </c>
      <c r="H288" s="18" t="s">
        <v>15</v>
      </c>
      <c r="I288" s="21" t="s">
        <v>22</v>
      </c>
      <c r="J288" s="16" t="s">
        <v>39</v>
      </c>
      <c r="K288" s="21" t="s">
        <v>15</v>
      </c>
      <c r="L288" s="21" t="s">
        <v>15</v>
      </c>
      <c r="M288" s="21" t="s">
        <v>15</v>
      </c>
      <c r="N288">
        <v>2</v>
      </c>
      <c r="O288">
        <v>292</v>
      </c>
      <c r="P288" t="s">
        <v>5</v>
      </c>
      <c r="Q288" s="2">
        <v>1</v>
      </c>
      <c r="R288" t="s">
        <v>15</v>
      </c>
      <c r="S288" s="2">
        <v>0.53792897043790799</v>
      </c>
      <c r="T288" t="s">
        <v>22</v>
      </c>
      <c r="U288" s="2">
        <v>0.24215180576268699</v>
      </c>
      <c r="W288" s="2">
        <v>0.15528417898507199</v>
      </c>
      <c r="X288" t="s">
        <v>15</v>
      </c>
      <c r="Y288" s="5" t="s">
        <v>1848</v>
      </c>
      <c r="Z288" s="5" t="s">
        <v>1845</v>
      </c>
      <c r="AA288" s="5" t="s">
        <v>39</v>
      </c>
      <c r="AB288" s="5"/>
      <c r="AC288" s="5" t="s">
        <v>39</v>
      </c>
      <c r="AD288" s="5" t="s">
        <v>22</v>
      </c>
      <c r="AE288" s="5" t="s">
        <v>15</v>
      </c>
    </row>
    <row r="289" spans="1:31" x14ac:dyDescent="0.2">
      <c r="A289" s="1">
        <v>87649</v>
      </c>
      <c r="B289">
        <v>317.23199</v>
      </c>
      <c r="C289">
        <v>947.93841599999996</v>
      </c>
      <c r="D289" s="18" t="s">
        <v>1828</v>
      </c>
      <c r="E289" s="13" t="s">
        <v>1829</v>
      </c>
      <c r="F289" s="13" t="s">
        <v>1829</v>
      </c>
      <c r="G289" s="16" t="s">
        <v>1829</v>
      </c>
      <c r="H289" s="18" t="s">
        <v>15</v>
      </c>
      <c r="I289" s="21" t="s">
        <v>2105</v>
      </c>
      <c r="J289" s="15" t="s">
        <v>15</v>
      </c>
      <c r="K289" s="21" t="s">
        <v>15</v>
      </c>
      <c r="L289" s="21" t="s">
        <v>15</v>
      </c>
      <c r="M289" s="21" t="s">
        <v>15</v>
      </c>
      <c r="N289">
        <v>2</v>
      </c>
      <c r="O289">
        <v>292</v>
      </c>
      <c r="P289" t="s">
        <v>5</v>
      </c>
      <c r="Q289" s="2">
        <v>1</v>
      </c>
      <c r="R289" t="s">
        <v>15</v>
      </c>
      <c r="S289" s="2">
        <v>0.53792897043790799</v>
      </c>
      <c r="T289" t="s">
        <v>22</v>
      </c>
      <c r="U289" s="2">
        <v>0.24215180576268699</v>
      </c>
      <c r="W289" s="2">
        <v>0.15528417898507199</v>
      </c>
      <c r="X289" t="s">
        <v>15</v>
      </c>
      <c r="Y289" s="5" t="s">
        <v>2012</v>
      </c>
      <c r="Z289" s="5" t="s">
        <v>1845</v>
      </c>
      <c r="AA289" s="5" t="s">
        <v>21</v>
      </c>
      <c r="AB289" s="5"/>
      <c r="AC289" s="5"/>
      <c r="AD289" s="5" t="s">
        <v>21</v>
      </c>
      <c r="AE289" s="5" t="s">
        <v>15</v>
      </c>
    </row>
    <row r="290" spans="1:31" x14ac:dyDescent="0.2">
      <c r="A290" s="1">
        <v>87862</v>
      </c>
      <c r="B290">
        <v>318.20499000000001</v>
      </c>
      <c r="C290">
        <v>985.87408400000004</v>
      </c>
      <c r="D290" s="18" t="s">
        <v>1828</v>
      </c>
      <c r="E290" s="13" t="s">
        <v>1829</v>
      </c>
      <c r="F290" s="13" t="s">
        <v>1829</v>
      </c>
      <c r="G290" s="16" t="s">
        <v>1828</v>
      </c>
      <c r="H290" s="18" t="s">
        <v>2105</v>
      </c>
      <c r="I290" s="21" t="s">
        <v>2105</v>
      </c>
      <c r="J290" s="15" t="s">
        <v>2105</v>
      </c>
      <c r="K290" s="21" t="s">
        <v>15</v>
      </c>
      <c r="L290" s="21" t="s">
        <v>15</v>
      </c>
      <c r="M290" s="21" t="s">
        <v>15</v>
      </c>
      <c r="N290">
        <v>17</v>
      </c>
      <c r="O290">
        <v>292</v>
      </c>
      <c r="P290" t="s">
        <v>5</v>
      </c>
      <c r="Q290" s="2">
        <v>1</v>
      </c>
      <c r="R290" t="s">
        <v>15</v>
      </c>
      <c r="S290" s="2">
        <v>0.53792897043790799</v>
      </c>
      <c r="T290" t="s">
        <v>22</v>
      </c>
      <c r="U290" s="2">
        <v>0.24215180576268699</v>
      </c>
      <c r="W290" s="2">
        <v>0.15528417898507199</v>
      </c>
      <c r="X290" t="s">
        <v>15</v>
      </c>
      <c r="Y290" s="5" t="s">
        <v>2020</v>
      </c>
      <c r="Z290" s="5" t="s">
        <v>1845</v>
      </c>
      <c r="AA290" s="5" t="s">
        <v>1860</v>
      </c>
      <c r="AB290" s="5" t="s">
        <v>1860</v>
      </c>
      <c r="AC290" s="5" t="s">
        <v>32</v>
      </c>
      <c r="AD290" s="5" t="s">
        <v>26</v>
      </c>
      <c r="AE290" s="5" t="s">
        <v>18</v>
      </c>
    </row>
    <row r="291" spans="1:31" x14ac:dyDescent="0.2">
      <c r="A291" s="1">
        <v>88043</v>
      </c>
      <c r="B291">
        <v>319.21301</v>
      </c>
      <c r="C291">
        <v>1092.3229980000001</v>
      </c>
      <c r="D291" s="18" t="s">
        <v>1828</v>
      </c>
      <c r="E291" s="13" t="s">
        <v>1829</v>
      </c>
      <c r="F291" s="13" t="s">
        <v>1829</v>
      </c>
      <c r="G291" s="16" t="s">
        <v>1828</v>
      </c>
      <c r="H291" s="18" t="s">
        <v>2105</v>
      </c>
      <c r="I291" s="21" t="s">
        <v>2105</v>
      </c>
      <c r="J291" s="15" t="s">
        <v>2105</v>
      </c>
      <c r="K291" s="21" t="s">
        <v>15</v>
      </c>
      <c r="L291" s="21" t="s">
        <v>15</v>
      </c>
      <c r="M291" s="21" t="s">
        <v>15</v>
      </c>
      <c r="N291">
        <v>64</v>
      </c>
      <c r="O291">
        <v>292</v>
      </c>
      <c r="P291" t="s">
        <v>5</v>
      </c>
      <c r="Q291" s="2">
        <v>1</v>
      </c>
      <c r="R291" t="s">
        <v>15</v>
      </c>
      <c r="S291" s="2">
        <v>0.53792897043790799</v>
      </c>
      <c r="T291" t="s">
        <v>22</v>
      </c>
      <c r="U291" s="2">
        <v>0.24215180576268699</v>
      </c>
      <c r="W291" s="2">
        <v>0.15528417898507199</v>
      </c>
      <c r="X291" t="s">
        <v>15</v>
      </c>
      <c r="Y291" s="5" t="s">
        <v>1871</v>
      </c>
      <c r="Z291" s="5" t="s">
        <v>1845</v>
      </c>
      <c r="AA291" s="5" t="s">
        <v>1872</v>
      </c>
      <c r="AB291" s="5"/>
      <c r="AC291" s="5" t="s">
        <v>1872</v>
      </c>
      <c r="AD291" s="5" t="s">
        <v>1873</v>
      </c>
      <c r="AE291" s="5" t="s">
        <v>17</v>
      </c>
    </row>
    <row r="292" spans="1:31" x14ac:dyDescent="0.2">
      <c r="A292" s="1">
        <v>95126</v>
      </c>
      <c r="B292">
        <v>335.20699999999999</v>
      </c>
      <c r="C292">
        <v>999.46551499999998</v>
      </c>
      <c r="D292" s="18" t="s">
        <v>1828</v>
      </c>
      <c r="E292" s="13" t="s">
        <v>1829</v>
      </c>
      <c r="F292" s="13" t="s">
        <v>1829</v>
      </c>
      <c r="G292" s="16" t="s">
        <v>1828</v>
      </c>
      <c r="H292" s="18" t="s">
        <v>2105</v>
      </c>
      <c r="I292" s="21" t="s">
        <v>2105</v>
      </c>
      <c r="J292" s="15" t="s">
        <v>2105</v>
      </c>
      <c r="K292" s="21" t="s">
        <v>15</v>
      </c>
      <c r="L292" s="21" t="s">
        <v>15</v>
      </c>
      <c r="M292" s="21" t="s">
        <v>15</v>
      </c>
      <c r="N292">
        <v>75</v>
      </c>
      <c r="O292">
        <v>292</v>
      </c>
      <c r="P292" t="s">
        <v>5</v>
      </c>
      <c r="Q292" s="2">
        <v>1</v>
      </c>
      <c r="R292" t="s">
        <v>15</v>
      </c>
      <c r="S292" s="2">
        <v>0.53792897043790799</v>
      </c>
      <c r="T292" t="s">
        <v>22</v>
      </c>
      <c r="U292" s="2">
        <v>0.24215180576268699</v>
      </c>
      <c r="W292" s="2">
        <v>0.15528417898507199</v>
      </c>
      <c r="X292" t="s">
        <v>15</v>
      </c>
      <c r="Y292" s="5" t="s">
        <v>2068</v>
      </c>
      <c r="Z292" s="5" t="s">
        <v>1845</v>
      </c>
      <c r="AA292" s="5" t="s">
        <v>2069</v>
      </c>
      <c r="AB292" s="5" t="s">
        <v>1860</v>
      </c>
      <c r="AC292" s="5" t="s">
        <v>32</v>
      </c>
      <c r="AD292" s="5" t="s">
        <v>26</v>
      </c>
      <c r="AE292" s="5" t="s">
        <v>18</v>
      </c>
    </row>
    <row r="293" spans="1:31" x14ac:dyDescent="0.2">
      <c r="A293" s="1">
        <v>95131</v>
      </c>
      <c r="B293">
        <v>335.20598999999999</v>
      </c>
      <c r="C293">
        <v>905.14318800000001</v>
      </c>
      <c r="D293" s="18" t="s">
        <v>1828</v>
      </c>
      <c r="E293" s="13" t="s">
        <v>1829</v>
      </c>
      <c r="F293" s="13" t="s">
        <v>1829</v>
      </c>
      <c r="G293" s="16" t="s">
        <v>1829</v>
      </c>
      <c r="H293" s="18" t="s">
        <v>15</v>
      </c>
      <c r="I293" s="21" t="s">
        <v>2105</v>
      </c>
      <c r="J293" s="15" t="s">
        <v>15</v>
      </c>
      <c r="K293" s="21" t="s">
        <v>15</v>
      </c>
      <c r="L293" s="21" t="s">
        <v>15</v>
      </c>
      <c r="M293" s="21" t="s">
        <v>15</v>
      </c>
      <c r="N293">
        <v>75</v>
      </c>
      <c r="O293">
        <v>292</v>
      </c>
      <c r="P293" t="s">
        <v>5</v>
      </c>
      <c r="Q293" s="2">
        <v>1</v>
      </c>
      <c r="R293" t="s">
        <v>15</v>
      </c>
      <c r="S293" s="2">
        <v>0.53792897043790799</v>
      </c>
      <c r="T293" t="s">
        <v>22</v>
      </c>
      <c r="U293" s="2">
        <v>0.24215180576268699</v>
      </c>
      <c r="W293" s="2">
        <v>0.15528417898507199</v>
      </c>
      <c r="X293" t="s">
        <v>15</v>
      </c>
      <c r="Y293" s="5" t="s">
        <v>1899</v>
      </c>
      <c r="Z293" s="5" t="s">
        <v>1845</v>
      </c>
      <c r="AA293" s="5" t="s">
        <v>1900</v>
      </c>
      <c r="AB293" s="5"/>
      <c r="AC293" s="5" t="s">
        <v>1900</v>
      </c>
      <c r="AD293" s="5" t="s">
        <v>21</v>
      </c>
      <c r="AE293" s="5" t="s">
        <v>15</v>
      </c>
    </row>
    <row r="294" spans="1:31" x14ac:dyDescent="0.2">
      <c r="A294" s="1">
        <v>95139</v>
      </c>
      <c r="B294">
        <v>335.20001000000002</v>
      </c>
      <c r="C294">
        <v>881.75537099999997</v>
      </c>
      <c r="D294" s="18" t="s">
        <v>1828</v>
      </c>
      <c r="E294" s="13" t="s">
        <v>1829</v>
      </c>
      <c r="F294" s="13" t="s">
        <v>1829</v>
      </c>
      <c r="G294" s="16" t="s">
        <v>1828</v>
      </c>
      <c r="H294" s="18" t="s">
        <v>2105</v>
      </c>
      <c r="I294" s="21" t="s">
        <v>2105</v>
      </c>
      <c r="J294" s="15" t="s">
        <v>2105</v>
      </c>
      <c r="K294" s="21" t="s">
        <v>15</v>
      </c>
      <c r="L294" s="21" t="s">
        <v>15</v>
      </c>
      <c r="M294" s="21" t="s">
        <v>15</v>
      </c>
      <c r="N294">
        <v>67</v>
      </c>
      <c r="O294">
        <v>292</v>
      </c>
      <c r="P294" t="s">
        <v>5</v>
      </c>
      <c r="Q294" s="2">
        <v>1</v>
      </c>
      <c r="R294" t="s">
        <v>15</v>
      </c>
      <c r="S294" s="2">
        <v>0.53792897043790799</v>
      </c>
      <c r="T294" t="s">
        <v>22</v>
      </c>
      <c r="U294" s="2">
        <v>0.24215180576268699</v>
      </c>
      <c r="W294" s="2">
        <v>0.15528417898507199</v>
      </c>
      <c r="X294" t="s">
        <v>15</v>
      </c>
      <c r="Y294" s="5" t="s">
        <v>2033</v>
      </c>
      <c r="Z294" s="5" t="s">
        <v>1845</v>
      </c>
      <c r="AA294" s="5" t="s">
        <v>16</v>
      </c>
      <c r="AB294" s="5"/>
      <c r="AC294" s="5"/>
      <c r="AD294" s="5"/>
      <c r="AE294" s="5" t="s">
        <v>16</v>
      </c>
    </row>
    <row r="295" spans="1:31" x14ac:dyDescent="0.2">
      <c r="A295" s="1">
        <v>95156</v>
      </c>
      <c r="B295">
        <v>335.21798999999999</v>
      </c>
      <c r="C295">
        <v>936.23053000000004</v>
      </c>
      <c r="D295" s="18" t="s">
        <v>1828</v>
      </c>
      <c r="E295" s="13" t="s">
        <v>1829</v>
      </c>
      <c r="F295" s="13" t="s">
        <v>1829</v>
      </c>
      <c r="G295" s="16" t="s">
        <v>1828</v>
      </c>
      <c r="H295" s="18" t="s">
        <v>2105</v>
      </c>
      <c r="I295" s="21" t="s">
        <v>2105</v>
      </c>
      <c r="J295" s="15" t="s">
        <v>2105</v>
      </c>
      <c r="K295" s="21" t="s">
        <v>15</v>
      </c>
      <c r="L295" s="21" t="s">
        <v>15</v>
      </c>
      <c r="M295" s="21" t="s">
        <v>15</v>
      </c>
      <c r="N295">
        <v>45</v>
      </c>
      <c r="O295">
        <v>292</v>
      </c>
      <c r="P295" t="s">
        <v>5</v>
      </c>
      <c r="Q295" s="2">
        <v>1</v>
      </c>
      <c r="R295" t="s">
        <v>15</v>
      </c>
      <c r="S295" s="2">
        <v>0.53792897043790799</v>
      </c>
      <c r="T295" t="s">
        <v>22</v>
      </c>
      <c r="U295" s="2">
        <v>0.24215180576268699</v>
      </c>
      <c r="W295" s="2">
        <v>0.15528417898507199</v>
      </c>
      <c r="X295" t="s">
        <v>15</v>
      </c>
      <c r="Y295" s="5" t="s">
        <v>1942</v>
      </c>
      <c r="Z295" s="5" t="s">
        <v>1845</v>
      </c>
      <c r="AA295" s="5" t="s">
        <v>16</v>
      </c>
      <c r="AB295" s="5"/>
      <c r="AC295" s="5"/>
      <c r="AD295" s="5"/>
      <c r="AE295" s="5" t="s">
        <v>16</v>
      </c>
    </row>
    <row r="296" spans="1:31" x14ac:dyDescent="0.2">
      <c r="A296" s="1">
        <v>95247</v>
      </c>
      <c r="B296">
        <v>335.22899999999998</v>
      </c>
      <c r="C296">
        <v>1044.473389</v>
      </c>
      <c r="D296" s="18" t="s">
        <v>1828</v>
      </c>
      <c r="E296" s="13" t="s">
        <v>1829</v>
      </c>
      <c r="F296" s="13" t="s">
        <v>1829</v>
      </c>
      <c r="G296" s="16" t="s">
        <v>1828</v>
      </c>
      <c r="H296" s="18" t="s">
        <v>2105</v>
      </c>
      <c r="I296" s="21" t="s">
        <v>2105</v>
      </c>
      <c r="J296" s="15" t="s">
        <v>2105</v>
      </c>
      <c r="K296" s="21" t="s">
        <v>15</v>
      </c>
      <c r="L296" s="21" t="s">
        <v>15</v>
      </c>
      <c r="M296" s="21" t="s">
        <v>15</v>
      </c>
      <c r="N296">
        <v>49</v>
      </c>
      <c r="O296">
        <v>292</v>
      </c>
      <c r="P296" t="s">
        <v>5</v>
      </c>
      <c r="Q296" s="2">
        <v>1</v>
      </c>
      <c r="R296" t="s">
        <v>15</v>
      </c>
      <c r="S296" s="2">
        <v>0.53792897043790799</v>
      </c>
      <c r="T296" t="s">
        <v>22</v>
      </c>
      <c r="U296" s="2">
        <v>0.24215180576268699</v>
      </c>
      <c r="W296" s="2">
        <v>0.15528417898507199</v>
      </c>
      <c r="X296" t="s">
        <v>15</v>
      </c>
      <c r="Y296" s="5" t="s">
        <v>2043</v>
      </c>
      <c r="Z296" s="5" t="s">
        <v>1845</v>
      </c>
      <c r="AA296" s="5" t="s">
        <v>1939</v>
      </c>
      <c r="AB296" s="5" t="s">
        <v>1860</v>
      </c>
      <c r="AC296" s="5" t="s">
        <v>32</v>
      </c>
      <c r="AD296" s="5" t="s">
        <v>26</v>
      </c>
      <c r="AE296" s="5" t="s">
        <v>18</v>
      </c>
    </row>
    <row r="297" spans="1:31" x14ac:dyDescent="0.2">
      <c r="A297" s="1">
        <v>95303</v>
      </c>
      <c r="B297">
        <v>335.22100999999998</v>
      </c>
      <c r="C297">
        <v>963.01898200000005</v>
      </c>
      <c r="D297" s="18" t="s">
        <v>1828</v>
      </c>
      <c r="E297" s="13" t="s">
        <v>1829</v>
      </c>
      <c r="F297" s="13" t="s">
        <v>1829</v>
      </c>
      <c r="G297" s="16" t="s">
        <v>1829</v>
      </c>
      <c r="H297" s="18" t="s">
        <v>15</v>
      </c>
      <c r="I297" s="21" t="s">
        <v>2105</v>
      </c>
      <c r="J297" s="15" t="s">
        <v>15</v>
      </c>
      <c r="K297" s="21" t="s">
        <v>15</v>
      </c>
      <c r="L297" s="21" t="s">
        <v>15</v>
      </c>
      <c r="M297" s="21" t="s">
        <v>15</v>
      </c>
      <c r="N297">
        <v>5</v>
      </c>
      <c r="O297">
        <v>292</v>
      </c>
      <c r="P297" t="s">
        <v>5</v>
      </c>
      <c r="Q297" s="2">
        <v>1</v>
      </c>
      <c r="R297" t="s">
        <v>15</v>
      </c>
      <c r="S297" s="2">
        <v>0.53792897043790799</v>
      </c>
      <c r="T297" t="s">
        <v>22</v>
      </c>
      <c r="U297" s="2">
        <v>0.24215180576268699</v>
      </c>
      <c r="W297" s="2">
        <v>0.15528417898507199</v>
      </c>
      <c r="X297" t="s">
        <v>15</v>
      </c>
      <c r="Y297" s="5" t="s">
        <v>2028</v>
      </c>
      <c r="Z297" s="5" t="s">
        <v>1845</v>
      </c>
      <c r="AA297" s="5" t="s">
        <v>1959</v>
      </c>
      <c r="AB297" s="5" t="s">
        <v>1959</v>
      </c>
      <c r="AC297" s="5" t="s">
        <v>1960</v>
      </c>
      <c r="AD297" s="5" t="s">
        <v>21</v>
      </c>
      <c r="AE297" s="5" t="s">
        <v>15</v>
      </c>
    </row>
    <row r="298" spans="1:31" x14ac:dyDescent="0.2">
      <c r="A298" s="1">
        <v>97428</v>
      </c>
      <c r="B298">
        <v>343.23099000000002</v>
      </c>
      <c r="C298">
        <v>964.34155299999998</v>
      </c>
      <c r="D298" s="18" t="s">
        <v>1828</v>
      </c>
      <c r="E298" s="13" t="s">
        <v>1829</v>
      </c>
      <c r="F298" s="13" t="s">
        <v>1829</v>
      </c>
      <c r="G298" s="16" t="s">
        <v>1828</v>
      </c>
      <c r="H298" s="18" t="s">
        <v>2105</v>
      </c>
      <c r="I298" s="21" t="s">
        <v>2105</v>
      </c>
      <c r="J298" s="15" t="s">
        <v>2105</v>
      </c>
      <c r="K298" s="21" t="s">
        <v>15</v>
      </c>
      <c r="L298" s="21" t="s">
        <v>15</v>
      </c>
      <c r="M298" s="21" t="s">
        <v>15</v>
      </c>
      <c r="N298">
        <v>58</v>
      </c>
      <c r="O298">
        <v>292</v>
      </c>
      <c r="P298" t="s">
        <v>5</v>
      </c>
      <c r="Q298" s="2">
        <v>1</v>
      </c>
      <c r="R298" t="s">
        <v>15</v>
      </c>
      <c r="S298" s="2">
        <v>0.53792897043790799</v>
      </c>
      <c r="T298" t="s">
        <v>22</v>
      </c>
      <c r="U298" s="2">
        <v>0.24215180576268699</v>
      </c>
      <c r="W298" s="2">
        <v>0.15528417898507199</v>
      </c>
      <c r="X298" t="s">
        <v>15</v>
      </c>
      <c r="Y298" s="5" t="s">
        <v>2070</v>
      </c>
      <c r="Z298" s="5" t="s">
        <v>1845</v>
      </c>
      <c r="AA298" s="5" t="s">
        <v>1902</v>
      </c>
      <c r="AB298" s="5"/>
      <c r="AC298" s="5" t="s">
        <v>1902</v>
      </c>
      <c r="AD298" s="5" t="s">
        <v>1903</v>
      </c>
      <c r="AE298" s="5" t="s">
        <v>1878</v>
      </c>
    </row>
    <row r="299" spans="1:31" x14ac:dyDescent="0.2">
      <c r="A299" s="1">
        <v>97507</v>
      </c>
      <c r="B299">
        <v>343.24599999999998</v>
      </c>
      <c r="C299">
        <v>940.93487500000003</v>
      </c>
      <c r="D299" s="18" t="s">
        <v>1828</v>
      </c>
      <c r="E299" s="13" t="s">
        <v>1829</v>
      </c>
      <c r="F299" s="13" t="s">
        <v>1829</v>
      </c>
      <c r="G299" s="16" t="s">
        <v>1829</v>
      </c>
      <c r="H299" s="18" t="s">
        <v>15</v>
      </c>
      <c r="I299" s="21" t="s">
        <v>2105</v>
      </c>
      <c r="J299" s="15" t="s">
        <v>15</v>
      </c>
      <c r="K299" s="21" t="s">
        <v>15</v>
      </c>
      <c r="L299" s="21" t="s">
        <v>15</v>
      </c>
      <c r="M299" s="21" t="s">
        <v>15</v>
      </c>
      <c r="N299">
        <v>10</v>
      </c>
      <c r="O299">
        <v>292</v>
      </c>
      <c r="P299" t="s">
        <v>5</v>
      </c>
      <c r="Q299" s="2">
        <v>1</v>
      </c>
      <c r="R299" t="s">
        <v>15</v>
      </c>
      <c r="S299" s="2">
        <v>0.53792897043790799</v>
      </c>
      <c r="T299" t="s">
        <v>22</v>
      </c>
      <c r="U299" s="2">
        <v>0.24215180576268699</v>
      </c>
      <c r="W299" s="2">
        <v>0.15528417898507199</v>
      </c>
      <c r="X299" t="s">
        <v>15</v>
      </c>
      <c r="Y299" s="5" t="s">
        <v>1863</v>
      </c>
      <c r="Z299" s="5" t="s">
        <v>1845</v>
      </c>
      <c r="AA299" s="5" t="s">
        <v>1864</v>
      </c>
      <c r="AB299" s="5" t="s">
        <v>1864</v>
      </c>
      <c r="AC299" s="5" t="s">
        <v>1865</v>
      </c>
      <c r="AD299" s="5" t="s">
        <v>1866</v>
      </c>
      <c r="AE299" s="5" t="s">
        <v>15</v>
      </c>
    </row>
    <row r="300" spans="1:31" x14ac:dyDescent="0.2">
      <c r="A300" s="1">
        <v>99060</v>
      </c>
      <c r="B300">
        <v>347.19501000000002</v>
      </c>
      <c r="C300">
        <v>1023.237183</v>
      </c>
      <c r="D300" s="18" t="s">
        <v>1828</v>
      </c>
      <c r="E300" s="13" t="s">
        <v>1829</v>
      </c>
      <c r="F300" s="13" t="s">
        <v>1829</v>
      </c>
      <c r="G300" s="16" t="s">
        <v>1828</v>
      </c>
      <c r="H300" s="18" t="s">
        <v>2105</v>
      </c>
      <c r="I300" s="21" t="s">
        <v>2105</v>
      </c>
      <c r="J300" s="15" t="s">
        <v>2105</v>
      </c>
      <c r="K300" s="21" t="s">
        <v>15</v>
      </c>
      <c r="L300" s="21" t="s">
        <v>15</v>
      </c>
      <c r="M300" s="21" t="s">
        <v>15</v>
      </c>
      <c r="N300">
        <v>30</v>
      </c>
      <c r="O300">
        <v>292</v>
      </c>
      <c r="P300" t="s">
        <v>5</v>
      </c>
      <c r="Q300" s="2">
        <v>1</v>
      </c>
      <c r="R300" t="s">
        <v>15</v>
      </c>
      <c r="S300" s="2">
        <v>0.53792897043790799</v>
      </c>
      <c r="T300" t="s">
        <v>22</v>
      </c>
      <c r="U300" s="2">
        <v>0.24215180576268699</v>
      </c>
      <c r="W300" s="2">
        <v>0.15528417898507199</v>
      </c>
      <c r="X300" t="s">
        <v>15</v>
      </c>
      <c r="Y300" s="5" t="s">
        <v>1980</v>
      </c>
      <c r="Z300" s="5" t="s">
        <v>1845</v>
      </c>
      <c r="AA300" s="5" t="s">
        <v>23</v>
      </c>
      <c r="AB300" s="5"/>
      <c r="AC300" s="5"/>
      <c r="AD300" s="5" t="s">
        <v>23</v>
      </c>
      <c r="AE300" s="5" t="s">
        <v>16</v>
      </c>
    </row>
    <row r="301" spans="1:31" x14ac:dyDescent="0.2">
      <c r="A301" s="1">
        <v>100024</v>
      </c>
      <c r="B301">
        <v>351.21399000000002</v>
      </c>
      <c r="C301">
        <v>925.16387899999995</v>
      </c>
      <c r="D301" s="18" t="s">
        <v>1828</v>
      </c>
      <c r="E301" s="13" t="s">
        <v>1829</v>
      </c>
      <c r="F301" s="13" t="s">
        <v>1829</v>
      </c>
      <c r="G301" s="16" t="s">
        <v>1829</v>
      </c>
      <c r="H301" s="18" t="s">
        <v>15</v>
      </c>
      <c r="I301" s="21" t="s">
        <v>2105</v>
      </c>
      <c r="J301" s="15" t="s">
        <v>15</v>
      </c>
      <c r="K301" s="21" t="s">
        <v>15</v>
      </c>
      <c r="L301" s="21" t="s">
        <v>15</v>
      </c>
      <c r="M301" s="21" t="s">
        <v>15</v>
      </c>
      <c r="N301">
        <v>71</v>
      </c>
      <c r="O301">
        <v>292</v>
      </c>
      <c r="P301" t="s">
        <v>5</v>
      </c>
      <c r="Q301" s="2">
        <v>1</v>
      </c>
      <c r="R301" t="s">
        <v>15</v>
      </c>
      <c r="S301" s="2">
        <v>0.53792897043790799</v>
      </c>
      <c r="T301" t="s">
        <v>22</v>
      </c>
      <c r="U301" s="2">
        <v>0.24215180576268699</v>
      </c>
      <c r="W301" s="2">
        <v>0.15528417898507199</v>
      </c>
      <c r="X301" t="s">
        <v>15</v>
      </c>
      <c r="Y301" s="5" t="s">
        <v>1858</v>
      </c>
      <c r="Z301" s="5" t="s">
        <v>1845</v>
      </c>
      <c r="AA301" s="5" t="s">
        <v>1859</v>
      </c>
      <c r="AB301" s="5" t="s">
        <v>1860</v>
      </c>
      <c r="AC301" s="5" t="s">
        <v>32</v>
      </c>
      <c r="AD301" s="5" t="s">
        <v>26</v>
      </c>
      <c r="AE301" s="5" t="s">
        <v>18</v>
      </c>
    </row>
    <row r="302" spans="1:31" x14ac:dyDescent="0.2">
      <c r="A302" s="1">
        <v>102690</v>
      </c>
      <c r="B302">
        <v>357.20801</v>
      </c>
      <c r="C302">
        <v>1068.525879</v>
      </c>
      <c r="D302" s="18" t="s">
        <v>1828</v>
      </c>
      <c r="E302" s="13" t="s">
        <v>1829</v>
      </c>
      <c r="F302" s="13" t="s">
        <v>1829</v>
      </c>
      <c r="G302" s="16" t="s">
        <v>1829</v>
      </c>
      <c r="H302" s="18" t="s">
        <v>15</v>
      </c>
      <c r="I302" s="21" t="s">
        <v>22</v>
      </c>
      <c r="J302" s="16" t="s">
        <v>22</v>
      </c>
      <c r="K302" s="21" t="s">
        <v>15</v>
      </c>
      <c r="L302" s="21" t="s">
        <v>15</v>
      </c>
      <c r="M302" s="21" t="s">
        <v>15</v>
      </c>
      <c r="N302">
        <v>13</v>
      </c>
      <c r="O302">
        <v>292</v>
      </c>
      <c r="P302" t="s">
        <v>5</v>
      </c>
      <c r="Q302" s="2">
        <v>1</v>
      </c>
      <c r="R302" t="s">
        <v>15</v>
      </c>
      <c r="S302" s="2">
        <v>0.53792897043790799</v>
      </c>
      <c r="T302" t="s">
        <v>22</v>
      </c>
      <c r="U302" s="2">
        <v>0.24215180576268699</v>
      </c>
      <c r="W302" s="2">
        <v>0.15528417898507199</v>
      </c>
      <c r="X302" t="s">
        <v>15</v>
      </c>
      <c r="Y302" s="5" t="s">
        <v>1940</v>
      </c>
      <c r="Z302" s="5" t="s">
        <v>1845</v>
      </c>
      <c r="AA302" s="5" t="s">
        <v>22</v>
      </c>
      <c r="AB302" s="5"/>
      <c r="AC302" s="5"/>
      <c r="AD302" s="5" t="s">
        <v>22</v>
      </c>
      <c r="AE302" s="5" t="s">
        <v>15</v>
      </c>
    </row>
    <row r="303" spans="1:31" x14ac:dyDescent="0.2">
      <c r="A303" s="1">
        <v>103381</v>
      </c>
      <c r="B303">
        <v>359.21798999999999</v>
      </c>
      <c r="C303">
        <v>843.67553699999996</v>
      </c>
      <c r="D303" s="18" t="s">
        <v>1828</v>
      </c>
      <c r="E303" s="13" t="s">
        <v>1829</v>
      </c>
      <c r="F303" s="13" t="s">
        <v>1829</v>
      </c>
      <c r="G303" s="16" t="s">
        <v>1828</v>
      </c>
      <c r="H303" s="18" t="s">
        <v>2105</v>
      </c>
      <c r="I303" s="21" t="s">
        <v>2105</v>
      </c>
      <c r="J303" s="16" t="s">
        <v>2105</v>
      </c>
      <c r="K303" s="21" t="s">
        <v>15</v>
      </c>
      <c r="L303" s="21" t="s">
        <v>15</v>
      </c>
      <c r="M303" s="21" t="s">
        <v>15</v>
      </c>
      <c r="N303">
        <v>10</v>
      </c>
      <c r="O303">
        <v>292</v>
      </c>
      <c r="P303" t="s">
        <v>5</v>
      </c>
      <c r="Q303" s="2">
        <v>1</v>
      </c>
      <c r="R303" t="s">
        <v>15</v>
      </c>
      <c r="S303" s="2">
        <v>0.53792897043790799</v>
      </c>
      <c r="T303" t="s">
        <v>22</v>
      </c>
      <c r="U303" s="2">
        <v>0.24215180576268699</v>
      </c>
      <c r="W303" s="2">
        <v>0.15528417898507199</v>
      </c>
      <c r="X303" t="s">
        <v>15</v>
      </c>
      <c r="Y303" s="5" t="s">
        <v>1913</v>
      </c>
      <c r="Z303" s="5" t="s">
        <v>1845</v>
      </c>
      <c r="AA303" s="5" t="s">
        <v>1914</v>
      </c>
      <c r="AB303" s="5" t="s">
        <v>1915</v>
      </c>
      <c r="AC303" s="5" t="s">
        <v>1856</v>
      </c>
      <c r="AD303" s="5" t="s">
        <v>26</v>
      </c>
      <c r="AE303" s="5" t="s">
        <v>18</v>
      </c>
    </row>
    <row r="304" spans="1:31" x14ac:dyDescent="0.2">
      <c r="A304" s="1">
        <v>103382</v>
      </c>
      <c r="B304">
        <v>359.24898999999999</v>
      </c>
      <c r="C304">
        <v>987.06591800000001</v>
      </c>
      <c r="D304" s="18" t="s">
        <v>1828</v>
      </c>
      <c r="E304" s="13" t="s">
        <v>1829</v>
      </c>
      <c r="F304" s="13" t="s">
        <v>1829</v>
      </c>
      <c r="G304" s="16" t="s">
        <v>1829</v>
      </c>
      <c r="H304" s="18" t="s">
        <v>15</v>
      </c>
      <c r="I304" s="21" t="s">
        <v>2105</v>
      </c>
      <c r="J304" s="16" t="s">
        <v>2105</v>
      </c>
      <c r="K304" s="21" t="s">
        <v>15</v>
      </c>
      <c r="L304" s="21" t="s">
        <v>15</v>
      </c>
      <c r="M304" s="21" t="s">
        <v>15</v>
      </c>
      <c r="N304">
        <v>75</v>
      </c>
      <c r="O304">
        <v>292</v>
      </c>
      <c r="P304" t="s">
        <v>5</v>
      </c>
      <c r="Q304" s="2">
        <v>1</v>
      </c>
      <c r="R304" t="s">
        <v>15</v>
      </c>
      <c r="S304" s="2">
        <v>0.53792897043790799</v>
      </c>
      <c r="T304" t="s">
        <v>22</v>
      </c>
      <c r="U304" s="2">
        <v>0.24215180576268699</v>
      </c>
      <c r="W304" s="2">
        <v>0.15528417898507199</v>
      </c>
      <c r="X304" t="s">
        <v>15</v>
      </c>
      <c r="Y304" s="5" t="s">
        <v>2034</v>
      </c>
      <c r="Z304" s="5" t="s">
        <v>1845</v>
      </c>
      <c r="AA304" s="5" t="s">
        <v>1866</v>
      </c>
      <c r="AB304" s="5"/>
      <c r="AC304" s="5"/>
      <c r="AD304" s="5" t="s">
        <v>1866</v>
      </c>
      <c r="AE304" s="5" t="s">
        <v>15</v>
      </c>
    </row>
    <row r="305" spans="1:31" x14ac:dyDescent="0.2">
      <c r="A305" s="1">
        <v>103466</v>
      </c>
      <c r="B305">
        <v>359.22100999999998</v>
      </c>
      <c r="C305">
        <v>1074.8695070000001</v>
      </c>
      <c r="D305" s="18" t="s">
        <v>1828</v>
      </c>
      <c r="E305" s="13" t="s">
        <v>1829</v>
      </c>
      <c r="F305" s="13" t="s">
        <v>1829</v>
      </c>
      <c r="G305" s="16" t="s">
        <v>1829</v>
      </c>
      <c r="H305" s="18" t="s">
        <v>15</v>
      </c>
      <c r="I305" s="21" t="s">
        <v>2105</v>
      </c>
      <c r="J305" s="16" t="s">
        <v>2105</v>
      </c>
      <c r="K305" s="21" t="s">
        <v>15</v>
      </c>
      <c r="L305" s="21" t="s">
        <v>15</v>
      </c>
      <c r="M305" s="21" t="s">
        <v>15</v>
      </c>
      <c r="N305">
        <v>5</v>
      </c>
      <c r="O305">
        <v>292</v>
      </c>
      <c r="P305" t="s">
        <v>5</v>
      </c>
      <c r="Q305" s="2">
        <v>1</v>
      </c>
      <c r="R305" t="s">
        <v>15</v>
      </c>
      <c r="S305" s="2">
        <v>0.53792897043790799</v>
      </c>
      <c r="T305" t="s">
        <v>22</v>
      </c>
      <c r="U305" s="2">
        <v>0.24215180576268699</v>
      </c>
      <c r="W305" s="2">
        <v>0.15528417898507199</v>
      </c>
      <c r="X305" t="s">
        <v>15</v>
      </c>
      <c r="Y305" s="5" t="s">
        <v>2101</v>
      </c>
      <c r="Z305" s="5" t="s">
        <v>1845</v>
      </c>
      <c r="AA305" s="5" t="s">
        <v>2102</v>
      </c>
      <c r="AB305" s="5" t="s">
        <v>2102</v>
      </c>
      <c r="AC305" s="5" t="s">
        <v>2103</v>
      </c>
      <c r="AD305" s="5" t="s">
        <v>1866</v>
      </c>
      <c r="AE305" s="5" t="s">
        <v>15</v>
      </c>
    </row>
    <row r="306" spans="1:31" x14ac:dyDescent="0.2">
      <c r="A306" s="1">
        <v>104424</v>
      </c>
      <c r="B306">
        <v>361.24099999999999</v>
      </c>
      <c r="C306">
        <v>955.17864999999995</v>
      </c>
      <c r="D306" s="18" t="s">
        <v>1828</v>
      </c>
      <c r="E306" s="13" t="s">
        <v>1829</v>
      </c>
      <c r="F306" s="13" t="s">
        <v>1829</v>
      </c>
      <c r="G306" s="16" t="s">
        <v>1828</v>
      </c>
      <c r="H306" s="18" t="s">
        <v>2105</v>
      </c>
      <c r="I306" s="21" t="s">
        <v>2105</v>
      </c>
      <c r="J306" s="16" t="s">
        <v>2105</v>
      </c>
      <c r="K306" s="21" t="s">
        <v>15</v>
      </c>
      <c r="L306" s="21" t="s">
        <v>15</v>
      </c>
      <c r="M306" s="21" t="s">
        <v>15</v>
      </c>
      <c r="N306">
        <v>75</v>
      </c>
      <c r="O306">
        <v>292</v>
      </c>
      <c r="P306" t="s">
        <v>5</v>
      </c>
      <c r="Q306" s="2">
        <v>1</v>
      </c>
      <c r="R306" t="s">
        <v>15</v>
      </c>
      <c r="S306" s="2">
        <v>0.53792897043790799</v>
      </c>
      <c r="T306" t="s">
        <v>22</v>
      </c>
      <c r="U306" s="2">
        <v>0.24215180576268699</v>
      </c>
      <c r="W306" s="2">
        <v>0.15528417898507199</v>
      </c>
      <c r="X306" t="s">
        <v>15</v>
      </c>
      <c r="Y306" s="5" t="s">
        <v>1901</v>
      </c>
      <c r="Z306" s="5" t="s">
        <v>1845</v>
      </c>
      <c r="AA306" s="5" t="s">
        <v>1902</v>
      </c>
      <c r="AB306" s="5"/>
      <c r="AC306" s="5" t="s">
        <v>1902</v>
      </c>
      <c r="AD306" s="5" t="s">
        <v>1903</v>
      </c>
      <c r="AE306" s="5" t="s">
        <v>1878</v>
      </c>
    </row>
    <row r="307" spans="1:31" x14ac:dyDescent="0.2">
      <c r="A307" s="1">
        <v>104429</v>
      </c>
      <c r="B307">
        <v>361.23700000000002</v>
      </c>
      <c r="C307">
        <v>1055.458374</v>
      </c>
      <c r="D307" s="18" t="s">
        <v>1828</v>
      </c>
      <c r="E307" s="13" t="s">
        <v>1829</v>
      </c>
      <c r="F307" s="13" t="s">
        <v>1829</v>
      </c>
      <c r="G307" s="16" t="s">
        <v>1829</v>
      </c>
      <c r="H307" s="18" t="s">
        <v>15</v>
      </c>
      <c r="I307" s="21" t="s">
        <v>2105</v>
      </c>
      <c r="J307" s="16" t="s">
        <v>2105</v>
      </c>
      <c r="K307" s="21" t="s">
        <v>15</v>
      </c>
      <c r="L307" s="21" t="s">
        <v>15</v>
      </c>
      <c r="M307" s="21" t="s">
        <v>15</v>
      </c>
      <c r="N307">
        <v>71</v>
      </c>
      <c r="O307">
        <v>292</v>
      </c>
      <c r="P307" t="s">
        <v>5</v>
      </c>
      <c r="Q307" s="2">
        <v>1</v>
      </c>
      <c r="R307" t="s">
        <v>15</v>
      </c>
      <c r="S307" s="2">
        <v>0.53792897043790799</v>
      </c>
      <c r="T307" t="s">
        <v>22</v>
      </c>
      <c r="U307" s="2">
        <v>0.24215180576268699</v>
      </c>
      <c r="W307" s="2">
        <v>0.15528417898507199</v>
      </c>
      <c r="X307" t="s">
        <v>15</v>
      </c>
      <c r="Y307" s="5" t="s">
        <v>1926</v>
      </c>
      <c r="Z307" s="5" t="s">
        <v>1845</v>
      </c>
      <c r="AA307" s="5" t="s">
        <v>2035</v>
      </c>
      <c r="AB307" s="5" t="s">
        <v>1864</v>
      </c>
      <c r="AC307" s="5" t="s">
        <v>1865</v>
      </c>
      <c r="AD307" s="5" t="s">
        <v>1866</v>
      </c>
      <c r="AE307" s="5" t="s">
        <v>15</v>
      </c>
    </row>
    <row r="308" spans="1:31" x14ac:dyDescent="0.2">
      <c r="A308" s="1">
        <v>104434</v>
      </c>
      <c r="B308">
        <v>361.23800999999997</v>
      </c>
      <c r="C308">
        <v>986.82849099999999</v>
      </c>
      <c r="D308" s="18" t="s">
        <v>1828</v>
      </c>
      <c r="E308" s="13" t="s">
        <v>1829</v>
      </c>
      <c r="F308" s="13" t="s">
        <v>1829</v>
      </c>
      <c r="G308" s="16" t="s">
        <v>1829</v>
      </c>
      <c r="H308" s="18" t="s">
        <v>15</v>
      </c>
      <c r="I308" s="21" t="s">
        <v>2105</v>
      </c>
      <c r="J308" s="16" t="s">
        <v>2105</v>
      </c>
      <c r="K308" s="21" t="s">
        <v>15</v>
      </c>
      <c r="L308" s="21" t="s">
        <v>15</v>
      </c>
      <c r="M308" s="21" t="s">
        <v>15</v>
      </c>
      <c r="N308">
        <v>43</v>
      </c>
      <c r="O308">
        <v>292</v>
      </c>
      <c r="P308" t="s">
        <v>5</v>
      </c>
      <c r="Q308" s="2">
        <v>1</v>
      </c>
      <c r="R308" t="s">
        <v>15</v>
      </c>
      <c r="S308" s="2">
        <v>0.53792897043790799</v>
      </c>
      <c r="T308" t="s">
        <v>22</v>
      </c>
      <c r="U308" s="2">
        <v>0.24215180576268699</v>
      </c>
      <c r="W308" s="2">
        <v>0.15528417898507199</v>
      </c>
      <c r="X308" t="s">
        <v>15</v>
      </c>
      <c r="Y308" s="5" t="s">
        <v>1926</v>
      </c>
      <c r="Z308" s="5" t="s">
        <v>1845</v>
      </c>
      <c r="AA308" s="5" t="s">
        <v>1927</v>
      </c>
      <c r="AB308" s="5" t="s">
        <v>1927</v>
      </c>
      <c r="AC308" s="5" t="s">
        <v>29</v>
      </c>
      <c r="AD308" s="5" t="s">
        <v>21</v>
      </c>
      <c r="AE308" s="5" t="s">
        <v>15</v>
      </c>
    </row>
    <row r="309" spans="1:31" x14ac:dyDescent="0.2">
      <c r="A309" s="1">
        <v>104841</v>
      </c>
      <c r="B309">
        <v>363.24200000000002</v>
      </c>
      <c r="C309">
        <v>1108.471313</v>
      </c>
      <c r="D309" s="18" t="s">
        <v>1828</v>
      </c>
      <c r="E309" s="13" t="s">
        <v>1829</v>
      </c>
      <c r="F309" s="13" t="s">
        <v>1829</v>
      </c>
      <c r="G309" s="16" t="s">
        <v>1829</v>
      </c>
      <c r="H309" s="18" t="s">
        <v>15</v>
      </c>
      <c r="I309" s="21" t="s">
        <v>2105</v>
      </c>
      <c r="J309" s="16" t="s">
        <v>2105</v>
      </c>
      <c r="K309" s="21" t="s">
        <v>15</v>
      </c>
      <c r="L309" s="21" t="s">
        <v>15</v>
      </c>
      <c r="M309" s="21" t="s">
        <v>15</v>
      </c>
      <c r="N309">
        <v>37</v>
      </c>
      <c r="O309">
        <v>292</v>
      </c>
      <c r="P309" t="s">
        <v>5</v>
      </c>
      <c r="Q309" s="2">
        <v>1</v>
      </c>
      <c r="R309" t="s">
        <v>15</v>
      </c>
      <c r="S309" s="2">
        <v>0.53792897043790799</v>
      </c>
      <c r="T309" t="s">
        <v>22</v>
      </c>
      <c r="U309" s="2">
        <v>0.24215180576268699</v>
      </c>
      <c r="W309" s="2">
        <v>0.15528417898507199</v>
      </c>
      <c r="X309" t="s">
        <v>15</v>
      </c>
      <c r="Y309" s="5" t="s">
        <v>1928</v>
      </c>
      <c r="Z309" s="5" t="s">
        <v>1880</v>
      </c>
      <c r="AA309" s="5" t="s">
        <v>15</v>
      </c>
      <c r="AB309" s="5"/>
      <c r="AC309" s="5"/>
      <c r="AD309" s="5"/>
      <c r="AE309" s="5" t="s">
        <v>15</v>
      </c>
    </row>
    <row r="310" spans="1:31" x14ac:dyDescent="0.2">
      <c r="A310" s="1">
        <v>111370</v>
      </c>
      <c r="B310">
        <v>377.233</v>
      </c>
      <c r="C310">
        <v>955.37445100000002</v>
      </c>
      <c r="D310" s="18" t="s">
        <v>1828</v>
      </c>
      <c r="E310" s="13" t="s">
        <v>1829</v>
      </c>
      <c r="F310" s="13" t="s">
        <v>1829</v>
      </c>
      <c r="G310" s="16" t="s">
        <v>1829</v>
      </c>
      <c r="H310" s="18" t="s">
        <v>15</v>
      </c>
      <c r="I310" s="21" t="s">
        <v>2105</v>
      </c>
      <c r="J310" s="15" t="s">
        <v>15</v>
      </c>
      <c r="K310" s="21" t="s">
        <v>15</v>
      </c>
      <c r="L310" s="21" t="s">
        <v>15</v>
      </c>
      <c r="M310" s="21" t="s">
        <v>15</v>
      </c>
      <c r="N310">
        <v>75</v>
      </c>
      <c r="O310">
        <v>292</v>
      </c>
      <c r="P310" t="s">
        <v>5</v>
      </c>
      <c r="Q310" s="2">
        <v>1</v>
      </c>
      <c r="R310" t="s">
        <v>15</v>
      </c>
      <c r="S310" s="2">
        <v>0.53792897043790799</v>
      </c>
      <c r="T310" t="s">
        <v>22</v>
      </c>
      <c r="U310" s="2">
        <v>0.24215180576268699</v>
      </c>
      <c r="W310" s="2">
        <v>0.15528417898507199</v>
      </c>
      <c r="X310" t="s">
        <v>15</v>
      </c>
      <c r="Y310" s="5" t="s">
        <v>2024</v>
      </c>
      <c r="Z310" s="5" t="s">
        <v>1845</v>
      </c>
      <c r="AA310" s="5" t="s">
        <v>29</v>
      </c>
      <c r="AB310" s="5"/>
      <c r="AC310" s="5" t="s">
        <v>29</v>
      </c>
      <c r="AD310" s="5" t="s">
        <v>21</v>
      </c>
      <c r="AE310" s="5" t="s">
        <v>15</v>
      </c>
    </row>
    <row r="311" spans="1:31" x14ac:dyDescent="0.2">
      <c r="A311" s="1">
        <v>116055</v>
      </c>
      <c r="B311">
        <v>393.22699</v>
      </c>
      <c r="C311">
        <v>931.13067599999999</v>
      </c>
      <c r="D311" s="18" t="s">
        <v>1828</v>
      </c>
      <c r="E311" s="13" t="s">
        <v>1829</v>
      </c>
      <c r="F311" s="13" t="s">
        <v>1829</v>
      </c>
      <c r="G311" s="16" t="s">
        <v>1829</v>
      </c>
      <c r="H311" s="18" t="s">
        <v>15</v>
      </c>
      <c r="I311" s="21" t="s">
        <v>2105</v>
      </c>
      <c r="J311" s="15" t="s">
        <v>15</v>
      </c>
      <c r="K311" s="21" t="s">
        <v>15</v>
      </c>
      <c r="L311" s="21" t="s">
        <v>15</v>
      </c>
      <c r="M311" s="21" t="s">
        <v>15</v>
      </c>
      <c r="N311">
        <v>65</v>
      </c>
      <c r="O311">
        <v>292</v>
      </c>
      <c r="P311" t="s">
        <v>5</v>
      </c>
      <c r="Q311" s="2">
        <v>1</v>
      </c>
      <c r="R311" t="s">
        <v>15</v>
      </c>
      <c r="S311" s="2">
        <v>0.53792897043790799</v>
      </c>
      <c r="T311" t="s">
        <v>22</v>
      </c>
      <c r="U311" s="2">
        <v>0.24215180576268699</v>
      </c>
      <c r="W311" s="2">
        <v>0.15528417898507199</v>
      </c>
      <c r="X311" t="s">
        <v>15</v>
      </c>
      <c r="Y311" s="5" t="s">
        <v>2044</v>
      </c>
      <c r="Z311" s="5" t="s">
        <v>1845</v>
      </c>
      <c r="AA311" s="5" t="s">
        <v>1864</v>
      </c>
      <c r="AB311" s="5" t="s">
        <v>1864</v>
      </c>
      <c r="AC311" s="5" t="s">
        <v>1865</v>
      </c>
      <c r="AD311" s="5" t="s">
        <v>1866</v>
      </c>
      <c r="AE311" s="5" t="s">
        <v>15</v>
      </c>
    </row>
    <row r="312" spans="1:31" x14ac:dyDescent="0.2">
      <c r="A312" s="1">
        <v>116278</v>
      </c>
      <c r="B312">
        <v>395.22899999999998</v>
      </c>
      <c r="C312">
        <v>959.12078899999995</v>
      </c>
      <c r="D312" s="18" t="s">
        <v>1828</v>
      </c>
      <c r="E312" s="13" t="s">
        <v>1829</v>
      </c>
      <c r="F312" s="13" t="s">
        <v>1829</v>
      </c>
      <c r="G312" s="16" t="s">
        <v>1828</v>
      </c>
      <c r="H312" s="18" t="s">
        <v>2105</v>
      </c>
      <c r="I312" s="21" t="s">
        <v>2105</v>
      </c>
      <c r="J312" s="15" t="s">
        <v>2105</v>
      </c>
      <c r="K312" s="21" t="s">
        <v>15</v>
      </c>
      <c r="L312" s="21" t="s">
        <v>15</v>
      </c>
      <c r="M312" s="21" t="s">
        <v>15</v>
      </c>
      <c r="N312">
        <v>70</v>
      </c>
      <c r="O312">
        <v>292</v>
      </c>
      <c r="P312" t="s">
        <v>5</v>
      </c>
      <c r="Q312" s="2">
        <v>1</v>
      </c>
      <c r="R312" t="s">
        <v>15</v>
      </c>
      <c r="S312" s="2">
        <v>0.53792897043790799</v>
      </c>
      <c r="T312" t="s">
        <v>22</v>
      </c>
      <c r="U312" s="2">
        <v>0.24215180576268699</v>
      </c>
      <c r="W312" s="2">
        <v>0.15528417898507199</v>
      </c>
      <c r="X312" t="s">
        <v>15</v>
      </c>
      <c r="Y312" s="5" t="s">
        <v>2096</v>
      </c>
      <c r="Z312" s="5" t="s">
        <v>1845</v>
      </c>
      <c r="AA312" s="5" t="s">
        <v>2097</v>
      </c>
      <c r="AB312" s="5" t="s">
        <v>2097</v>
      </c>
      <c r="AC312" s="5" t="s">
        <v>2098</v>
      </c>
      <c r="AD312" s="5" t="s">
        <v>2099</v>
      </c>
      <c r="AE312" s="5" t="s">
        <v>17</v>
      </c>
    </row>
    <row r="313" spans="1:31" x14ac:dyDescent="0.2">
      <c r="A313" s="1">
        <v>113179</v>
      </c>
      <c r="B313">
        <v>384.25299000000001</v>
      </c>
      <c r="C313">
        <v>801.94000200000005</v>
      </c>
      <c r="D313" s="18" t="s">
        <v>1828</v>
      </c>
      <c r="E313" s="13" t="s">
        <v>1829</v>
      </c>
      <c r="F313" s="13" t="s">
        <v>1829</v>
      </c>
      <c r="G313" s="16" t="s">
        <v>1828</v>
      </c>
      <c r="H313" s="18" t="s">
        <v>2105</v>
      </c>
      <c r="I313" s="21" t="s">
        <v>2105</v>
      </c>
      <c r="J313" s="16" t="s">
        <v>2105</v>
      </c>
      <c r="K313" s="43" t="s">
        <v>32</v>
      </c>
      <c r="L313" s="21" t="s">
        <v>2105</v>
      </c>
      <c r="M313" s="21" t="s">
        <v>15</v>
      </c>
      <c r="N313">
        <v>75</v>
      </c>
      <c r="O313">
        <v>588</v>
      </c>
      <c r="P313" t="s">
        <v>5</v>
      </c>
      <c r="Q313" s="2">
        <v>1</v>
      </c>
      <c r="R313" t="s">
        <v>18</v>
      </c>
      <c r="S313" s="2">
        <v>0.31534090909090901</v>
      </c>
      <c r="T313" t="s">
        <v>26</v>
      </c>
      <c r="U313" s="2">
        <v>0.26988636363636298</v>
      </c>
      <c r="V313" t="s">
        <v>32</v>
      </c>
      <c r="W313" s="2">
        <v>0.24715909090909</v>
      </c>
      <c r="X313" t="s">
        <v>18</v>
      </c>
      <c r="Y313" s="5" t="s">
        <v>1924</v>
      </c>
      <c r="Z313" s="5" t="s">
        <v>1845</v>
      </c>
      <c r="AA313" s="5" t="s">
        <v>1925</v>
      </c>
      <c r="AB313" s="5"/>
      <c r="AC313" s="5" t="s">
        <v>1925</v>
      </c>
      <c r="AD313" s="5" t="s">
        <v>21</v>
      </c>
      <c r="AE313" s="5" t="s">
        <v>15</v>
      </c>
    </row>
    <row r="314" spans="1:31" x14ac:dyDescent="0.2">
      <c r="A314" s="1">
        <v>113191</v>
      </c>
      <c r="B314">
        <v>384.22600999999997</v>
      </c>
      <c r="C314">
        <v>945.55847200000005</v>
      </c>
      <c r="D314" s="18" t="s">
        <v>1828</v>
      </c>
      <c r="E314" s="13" t="s">
        <v>1829</v>
      </c>
      <c r="F314" s="13" t="s">
        <v>1829</v>
      </c>
      <c r="G314" s="16" t="s">
        <v>1829</v>
      </c>
      <c r="H314" s="18" t="s">
        <v>18</v>
      </c>
      <c r="I314" s="21" t="s">
        <v>26</v>
      </c>
      <c r="J314" s="16" t="s">
        <v>1850</v>
      </c>
      <c r="K314" s="43" t="s">
        <v>32</v>
      </c>
      <c r="L314" s="21" t="s">
        <v>2105</v>
      </c>
      <c r="M314" s="21" t="s">
        <v>18</v>
      </c>
      <c r="N314">
        <v>6</v>
      </c>
      <c r="O314">
        <v>588</v>
      </c>
      <c r="P314" t="s">
        <v>5</v>
      </c>
      <c r="Q314" s="2">
        <v>1</v>
      </c>
      <c r="R314" t="s">
        <v>18</v>
      </c>
      <c r="S314" s="2">
        <v>0.31534090909090901</v>
      </c>
      <c r="T314" t="s">
        <v>26</v>
      </c>
      <c r="U314" s="2">
        <v>0.26988636363636298</v>
      </c>
      <c r="V314" t="s">
        <v>32</v>
      </c>
      <c r="W314" s="2">
        <v>0.24715909090909</v>
      </c>
      <c r="X314" t="s">
        <v>18</v>
      </c>
      <c r="Y314" s="5" t="s">
        <v>1977</v>
      </c>
      <c r="Z314" s="5" t="s">
        <v>1845</v>
      </c>
      <c r="AA314" s="5" t="s">
        <v>1850</v>
      </c>
      <c r="AB314" s="5" t="s">
        <v>1850</v>
      </c>
      <c r="AC314" s="5" t="s">
        <v>32</v>
      </c>
      <c r="AD314" s="5" t="s">
        <v>26</v>
      </c>
      <c r="AE314" s="5" t="s">
        <v>18</v>
      </c>
    </row>
    <row r="315" spans="1:31" x14ac:dyDescent="0.2">
      <c r="A315" s="1">
        <v>39922</v>
      </c>
      <c r="B315">
        <v>224.08600000000001</v>
      </c>
      <c r="C315">
        <v>180.13600199999999</v>
      </c>
      <c r="D315" s="18" t="s">
        <v>1828</v>
      </c>
      <c r="E315" s="13" t="s">
        <v>1829</v>
      </c>
      <c r="F315" s="13" t="s">
        <v>1829</v>
      </c>
      <c r="G315" s="16" t="s">
        <v>1828</v>
      </c>
      <c r="H315" s="18" t="s">
        <v>2105</v>
      </c>
      <c r="I315" s="21" t="s">
        <v>2105</v>
      </c>
      <c r="J315" s="16" t="s">
        <v>2105</v>
      </c>
      <c r="K315" s="21" t="s">
        <v>17</v>
      </c>
      <c r="L315" s="21" t="s">
        <v>2105</v>
      </c>
      <c r="M315" s="21" t="s">
        <v>1890</v>
      </c>
      <c r="N315">
        <v>56</v>
      </c>
      <c r="O315">
        <v>997</v>
      </c>
      <c r="P315" t="s">
        <v>5</v>
      </c>
      <c r="Q315" s="2">
        <v>1</v>
      </c>
      <c r="R315" t="s">
        <v>17</v>
      </c>
      <c r="S315" s="2">
        <v>0.430998825735667</v>
      </c>
      <c r="T315" t="s">
        <v>26</v>
      </c>
      <c r="U315" s="2">
        <v>0.21668076075970799</v>
      </c>
      <c r="V315" t="s">
        <v>32</v>
      </c>
      <c r="W315" s="2">
        <v>0.20140298298192999</v>
      </c>
      <c r="X315" t="s">
        <v>17</v>
      </c>
      <c r="Y315" s="5" t="s">
        <v>1961</v>
      </c>
      <c r="Z315" s="5" t="s">
        <v>1880</v>
      </c>
      <c r="AA315" s="5" t="s">
        <v>1962</v>
      </c>
      <c r="AB315" s="5" t="s">
        <v>1962</v>
      </c>
      <c r="AC315" s="5" t="s">
        <v>1897</v>
      </c>
      <c r="AD315" s="5" t="s">
        <v>24</v>
      </c>
      <c r="AE315" s="5" t="s">
        <v>1890</v>
      </c>
    </row>
    <row r="316" spans="1:31" x14ac:dyDescent="0.2">
      <c r="A316" s="1">
        <v>39932</v>
      </c>
      <c r="B316">
        <v>224.04300000000001</v>
      </c>
      <c r="C316">
        <v>1566.5469969999999</v>
      </c>
      <c r="D316" s="18" t="s">
        <v>1828</v>
      </c>
      <c r="E316" s="13" t="s">
        <v>1829</v>
      </c>
      <c r="F316" s="13" t="s">
        <v>1829</v>
      </c>
      <c r="G316" s="16" t="s">
        <v>1828</v>
      </c>
      <c r="H316" s="18" t="s">
        <v>2105</v>
      </c>
      <c r="I316" s="21" t="s">
        <v>2105</v>
      </c>
      <c r="J316" s="16" t="s">
        <v>2105</v>
      </c>
      <c r="K316" s="21" t="s">
        <v>17</v>
      </c>
      <c r="L316" s="21" t="s">
        <v>2105</v>
      </c>
      <c r="M316" s="21" t="s">
        <v>16</v>
      </c>
      <c r="N316">
        <v>14</v>
      </c>
      <c r="O316">
        <v>997</v>
      </c>
      <c r="P316" t="s">
        <v>5</v>
      </c>
      <c r="Q316" s="2">
        <v>1</v>
      </c>
      <c r="R316" t="s">
        <v>17</v>
      </c>
      <c r="S316" s="2">
        <v>0.430998825735667</v>
      </c>
      <c r="T316" t="s">
        <v>26</v>
      </c>
      <c r="U316" s="2">
        <v>0.21668076075970799</v>
      </c>
      <c r="V316" t="s">
        <v>32</v>
      </c>
      <c r="W316" s="2">
        <v>0.20140298298192999</v>
      </c>
      <c r="X316" t="s">
        <v>17</v>
      </c>
      <c r="Y316" s="5" t="s">
        <v>2038</v>
      </c>
      <c r="Z316" s="5" t="s">
        <v>1845</v>
      </c>
      <c r="AA316" s="5" t="s">
        <v>1911</v>
      </c>
      <c r="AB316" s="5"/>
      <c r="AC316" s="5" t="s">
        <v>1911</v>
      </c>
      <c r="AD316" s="5" t="s">
        <v>23</v>
      </c>
      <c r="AE316" s="5" t="s">
        <v>16</v>
      </c>
    </row>
    <row r="317" spans="1:31" x14ac:dyDescent="0.2">
      <c r="A317" s="1">
        <v>39933</v>
      </c>
      <c r="B317">
        <v>224.06799000000001</v>
      </c>
      <c r="C317">
        <v>1711.9052730000001</v>
      </c>
      <c r="D317" s="18" t="s">
        <v>1828</v>
      </c>
      <c r="E317" s="13" t="s">
        <v>1829</v>
      </c>
      <c r="F317" s="13" t="s">
        <v>1829</v>
      </c>
      <c r="G317" s="16" t="s">
        <v>1828</v>
      </c>
      <c r="H317" s="18" t="s">
        <v>2105</v>
      </c>
      <c r="I317" s="21" t="s">
        <v>2105</v>
      </c>
      <c r="J317" s="16" t="s">
        <v>2105</v>
      </c>
      <c r="K317" s="21" t="s">
        <v>17</v>
      </c>
      <c r="L317" s="21" t="s">
        <v>2105</v>
      </c>
      <c r="M317" s="21" t="s">
        <v>18</v>
      </c>
      <c r="N317">
        <v>17</v>
      </c>
      <c r="O317">
        <v>997</v>
      </c>
      <c r="P317" t="s">
        <v>5</v>
      </c>
      <c r="Q317" s="2">
        <v>1</v>
      </c>
      <c r="R317" t="s">
        <v>17</v>
      </c>
      <c r="S317" s="2">
        <v>0.430998825735667</v>
      </c>
      <c r="T317" t="s">
        <v>26</v>
      </c>
      <c r="U317" s="2">
        <v>0.21668076075970799</v>
      </c>
      <c r="V317" t="s">
        <v>32</v>
      </c>
      <c r="W317" s="2">
        <v>0.20140298298192999</v>
      </c>
      <c r="X317" t="s">
        <v>17</v>
      </c>
      <c r="Y317" s="5" t="s">
        <v>2088</v>
      </c>
      <c r="Z317" s="5" t="s">
        <v>1845</v>
      </c>
      <c r="AA317" s="5" t="s">
        <v>1860</v>
      </c>
      <c r="AB317" s="5" t="s">
        <v>1860</v>
      </c>
      <c r="AC317" s="5" t="s">
        <v>32</v>
      </c>
      <c r="AD317" s="5" t="s">
        <v>26</v>
      </c>
      <c r="AE317" s="5" t="s">
        <v>18</v>
      </c>
    </row>
    <row r="318" spans="1:31" x14ac:dyDescent="0.2">
      <c r="A318" s="1">
        <v>39941</v>
      </c>
      <c r="B318">
        <v>224.05901</v>
      </c>
      <c r="C318">
        <v>1565.1906739999999</v>
      </c>
      <c r="D318" s="18" t="s">
        <v>1828</v>
      </c>
      <c r="E318" s="13" t="s">
        <v>1829</v>
      </c>
      <c r="F318" s="13" t="s">
        <v>1828</v>
      </c>
      <c r="G318" s="16" t="s">
        <v>1828</v>
      </c>
      <c r="H318" s="18" t="s">
        <v>2105</v>
      </c>
      <c r="I318" s="21" t="s">
        <v>2105</v>
      </c>
      <c r="J318" s="16" t="s">
        <v>2105</v>
      </c>
      <c r="K318" s="21" t="s">
        <v>17</v>
      </c>
      <c r="L318" s="21" t="s">
        <v>2105</v>
      </c>
      <c r="M318" s="21" t="s">
        <v>2105</v>
      </c>
      <c r="N318">
        <v>26</v>
      </c>
      <c r="O318">
        <v>997</v>
      </c>
      <c r="P318" t="s">
        <v>5</v>
      </c>
      <c r="Q318" s="2">
        <v>1</v>
      </c>
      <c r="R318" t="s">
        <v>17</v>
      </c>
      <c r="S318" s="2">
        <v>0.430998825735667</v>
      </c>
      <c r="T318" t="s">
        <v>26</v>
      </c>
      <c r="U318" s="2">
        <v>0.21668076075970799</v>
      </c>
      <c r="V318" t="s">
        <v>32</v>
      </c>
      <c r="W318" s="2">
        <v>0.20140298298192999</v>
      </c>
      <c r="X318" t="s">
        <v>17</v>
      </c>
      <c r="Y318" s="5" t="s">
        <v>2105</v>
      </c>
      <c r="Z318" s="5" t="s">
        <v>2105</v>
      </c>
      <c r="AA318" s="5" t="s">
        <v>2105</v>
      </c>
      <c r="AB318" s="5" t="s">
        <v>2105</v>
      </c>
      <c r="AC318" s="5" t="s">
        <v>2105</v>
      </c>
      <c r="AD318" s="5" t="s">
        <v>2105</v>
      </c>
      <c r="AE318" s="5" t="s">
        <v>2105</v>
      </c>
    </row>
    <row r="319" spans="1:31" x14ac:dyDescent="0.2">
      <c r="A319" s="1">
        <v>39968</v>
      </c>
      <c r="B319">
        <v>224.03399999999999</v>
      </c>
      <c r="C319">
        <v>383.23809799999998</v>
      </c>
      <c r="D319" s="18" t="s">
        <v>1828</v>
      </c>
      <c r="E319" s="13" t="s">
        <v>1829</v>
      </c>
      <c r="F319" s="13" t="s">
        <v>1829</v>
      </c>
      <c r="G319" s="16" t="s">
        <v>1828</v>
      </c>
      <c r="H319" s="18" t="s">
        <v>2105</v>
      </c>
      <c r="I319" s="21" t="s">
        <v>2105</v>
      </c>
      <c r="J319" s="16" t="s">
        <v>2105</v>
      </c>
      <c r="K319" s="21" t="s">
        <v>17</v>
      </c>
      <c r="L319" s="21" t="s">
        <v>2105</v>
      </c>
      <c r="M319" s="21" t="s">
        <v>18</v>
      </c>
      <c r="N319">
        <v>7</v>
      </c>
      <c r="O319">
        <v>997</v>
      </c>
      <c r="P319" t="s">
        <v>5</v>
      </c>
      <c r="Q319" s="2">
        <v>1</v>
      </c>
      <c r="R319" t="s">
        <v>17</v>
      </c>
      <c r="S319" s="2">
        <v>0.430998825735667</v>
      </c>
      <c r="T319" t="s">
        <v>26</v>
      </c>
      <c r="U319" s="2">
        <v>0.21668076075970799</v>
      </c>
      <c r="V319" t="s">
        <v>32</v>
      </c>
      <c r="W319" s="2">
        <v>0.20140298298192999</v>
      </c>
      <c r="X319" t="s">
        <v>17</v>
      </c>
      <c r="Y319" s="5" t="s">
        <v>2050</v>
      </c>
      <c r="Z319" s="5" t="s">
        <v>1845</v>
      </c>
      <c r="AA319" s="5" t="s">
        <v>1933</v>
      </c>
      <c r="AB319" s="5" t="s">
        <v>1860</v>
      </c>
      <c r="AC319" s="5" t="s">
        <v>32</v>
      </c>
      <c r="AD319" s="5" t="s">
        <v>26</v>
      </c>
      <c r="AE319" s="5" t="s">
        <v>18</v>
      </c>
    </row>
    <row r="320" spans="1:31" x14ac:dyDescent="0.2">
      <c r="A320" s="1">
        <v>39970</v>
      </c>
      <c r="B320">
        <v>224.06100000000001</v>
      </c>
      <c r="C320">
        <v>1575.1547849999999</v>
      </c>
      <c r="D320" s="18" t="s">
        <v>1828</v>
      </c>
      <c r="E320" s="13" t="s">
        <v>1829</v>
      </c>
      <c r="F320" s="13" t="s">
        <v>1828</v>
      </c>
      <c r="G320" s="16" t="s">
        <v>1828</v>
      </c>
      <c r="H320" s="18" t="s">
        <v>2105</v>
      </c>
      <c r="I320" s="21" t="s">
        <v>2105</v>
      </c>
      <c r="J320" s="16" t="s">
        <v>2105</v>
      </c>
      <c r="K320" s="21" t="s">
        <v>17</v>
      </c>
      <c r="L320" s="21" t="s">
        <v>2105</v>
      </c>
      <c r="M320" s="21" t="s">
        <v>2105</v>
      </c>
      <c r="N320">
        <v>2</v>
      </c>
      <c r="O320">
        <v>997</v>
      </c>
      <c r="P320" t="s">
        <v>5</v>
      </c>
      <c r="Q320" s="2">
        <v>1</v>
      </c>
      <c r="R320" t="s">
        <v>17</v>
      </c>
      <c r="S320" s="2">
        <v>0.430998825735667</v>
      </c>
      <c r="T320" t="s">
        <v>26</v>
      </c>
      <c r="U320" s="2">
        <v>0.21668076075970799</v>
      </c>
      <c r="V320" t="s">
        <v>32</v>
      </c>
      <c r="W320" s="2">
        <v>0.20140298298192999</v>
      </c>
      <c r="X320" t="s">
        <v>17</v>
      </c>
      <c r="Y320" s="5" t="s">
        <v>2105</v>
      </c>
      <c r="Z320" s="5" t="s">
        <v>2105</v>
      </c>
      <c r="AA320" s="5" t="s">
        <v>2105</v>
      </c>
      <c r="AB320" s="5" t="s">
        <v>2105</v>
      </c>
      <c r="AC320" s="5" t="s">
        <v>2105</v>
      </c>
      <c r="AD320" s="5" t="s">
        <v>2105</v>
      </c>
      <c r="AE320" s="5" t="s">
        <v>2105</v>
      </c>
    </row>
    <row r="321" spans="1:31" x14ac:dyDescent="0.2">
      <c r="A321" s="1">
        <v>39979</v>
      </c>
      <c r="B321">
        <v>224.071</v>
      </c>
      <c r="C321">
        <v>1713.357544</v>
      </c>
      <c r="D321" s="18" t="s">
        <v>1828</v>
      </c>
      <c r="E321" s="13" t="s">
        <v>1829</v>
      </c>
      <c r="F321" s="13" t="s">
        <v>1829</v>
      </c>
      <c r="G321" s="16" t="s">
        <v>1828</v>
      </c>
      <c r="H321" s="18" t="s">
        <v>2105</v>
      </c>
      <c r="I321" s="21" t="s">
        <v>2105</v>
      </c>
      <c r="J321" s="16" t="s">
        <v>2105</v>
      </c>
      <c r="K321" s="21" t="s">
        <v>17</v>
      </c>
      <c r="L321" s="21" t="s">
        <v>2105</v>
      </c>
      <c r="M321" s="21" t="s">
        <v>16</v>
      </c>
      <c r="N321">
        <v>2</v>
      </c>
      <c r="O321">
        <v>997</v>
      </c>
      <c r="P321" t="s">
        <v>5</v>
      </c>
      <c r="Q321" s="2">
        <v>1</v>
      </c>
      <c r="R321" t="s">
        <v>17</v>
      </c>
      <c r="S321" s="2">
        <v>0.430998825735667</v>
      </c>
      <c r="T321" t="s">
        <v>26</v>
      </c>
      <c r="U321" s="2">
        <v>0.21668076075970799</v>
      </c>
      <c r="V321" t="s">
        <v>32</v>
      </c>
      <c r="W321" s="2">
        <v>0.20140298298192999</v>
      </c>
      <c r="X321" t="s">
        <v>17</v>
      </c>
      <c r="Y321" s="5" t="s">
        <v>2051</v>
      </c>
      <c r="Z321" s="5" t="s">
        <v>1845</v>
      </c>
      <c r="AA321" s="5" t="s">
        <v>2052</v>
      </c>
      <c r="AB321" s="5"/>
      <c r="AC321" s="5"/>
      <c r="AD321" s="5" t="s">
        <v>2052</v>
      </c>
      <c r="AE321" s="5" t="s">
        <v>16</v>
      </c>
    </row>
    <row r="322" spans="1:31" x14ac:dyDescent="0.2">
      <c r="A322" s="1">
        <v>39987</v>
      </c>
      <c r="B322">
        <v>224.06299999999999</v>
      </c>
      <c r="C322">
        <v>1794.1798100000001</v>
      </c>
      <c r="D322" s="18" t="s">
        <v>1828</v>
      </c>
      <c r="E322" s="13" t="s">
        <v>1829</v>
      </c>
      <c r="F322" s="13" t="s">
        <v>1828</v>
      </c>
      <c r="G322" s="16" t="s">
        <v>1828</v>
      </c>
      <c r="H322" s="18" t="s">
        <v>2105</v>
      </c>
      <c r="I322" s="21" t="s">
        <v>2105</v>
      </c>
      <c r="J322" s="16" t="s">
        <v>2105</v>
      </c>
      <c r="K322" s="21" t="s">
        <v>17</v>
      </c>
      <c r="L322" s="21" t="s">
        <v>2105</v>
      </c>
      <c r="M322" s="21" t="s">
        <v>2105</v>
      </c>
      <c r="N322">
        <v>2</v>
      </c>
      <c r="O322">
        <v>997</v>
      </c>
      <c r="P322" t="s">
        <v>5</v>
      </c>
      <c r="Q322" s="2">
        <v>1</v>
      </c>
      <c r="R322" t="s">
        <v>17</v>
      </c>
      <c r="S322" s="2">
        <v>0.430998825735667</v>
      </c>
      <c r="T322" t="s">
        <v>26</v>
      </c>
      <c r="U322" s="2">
        <v>0.21668076075970799</v>
      </c>
      <c r="V322" t="s">
        <v>32</v>
      </c>
      <c r="W322" s="2">
        <v>0.20140298298192999</v>
      </c>
      <c r="X322" t="s">
        <v>17</v>
      </c>
      <c r="Y322" s="5" t="s">
        <v>2105</v>
      </c>
      <c r="Z322" s="5" t="s">
        <v>2105</v>
      </c>
      <c r="AA322" s="5" t="s">
        <v>2105</v>
      </c>
      <c r="AB322" s="5" t="s">
        <v>2105</v>
      </c>
      <c r="AC322" s="5" t="s">
        <v>2105</v>
      </c>
      <c r="AD322" s="5" t="s">
        <v>2105</v>
      </c>
      <c r="AE322" s="5" t="s">
        <v>2105</v>
      </c>
    </row>
    <row r="323" spans="1:31" x14ac:dyDescent="0.2">
      <c r="A323" s="1">
        <v>99579</v>
      </c>
      <c r="B323">
        <v>349.22</v>
      </c>
      <c r="C323">
        <v>968.24987799999997</v>
      </c>
      <c r="D323" s="18" t="s">
        <v>1828</v>
      </c>
      <c r="E323" s="13" t="s">
        <v>1829</v>
      </c>
      <c r="F323" s="13" t="s">
        <v>1829</v>
      </c>
      <c r="G323" s="16" t="s">
        <v>1829</v>
      </c>
      <c r="H323" s="18" t="s">
        <v>15</v>
      </c>
      <c r="I323" s="21" t="s">
        <v>2105</v>
      </c>
      <c r="J323" s="15" t="s">
        <v>15</v>
      </c>
      <c r="K323" s="21" t="s">
        <v>22</v>
      </c>
      <c r="L323" s="21" t="s">
        <v>2105</v>
      </c>
      <c r="M323" s="21" t="s">
        <v>15</v>
      </c>
      <c r="N323">
        <v>73</v>
      </c>
      <c r="O323">
        <v>1038</v>
      </c>
      <c r="P323" t="s">
        <v>5</v>
      </c>
      <c r="Q323" s="2">
        <v>1</v>
      </c>
      <c r="R323" t="s">
        <v>15</v>
      </c>
      <c r="S323" s="2">
        <v>0.40401645768025002</v>
      </c>
      <c r="T323" t="s">
        <v>22</v>
      </c>
      <c r="U323" s="2">
        <v>0.20967868338557899</v>
      </c>
      <c r="W323" s="2">
        <v>0.112333463949843</v>
      </c>
      <c r="X323" t="s">
        <v>15</v>
      </c>
      <c r="Y323" s="5" t="s">
        <v>1975</v>
      </c>
      <c r="Z323" s="5" t="s">
        <v>1845</v>
      </c>
      <c r="AA323" s="5" t="s">
        <v>1976</v>
      </c>
      <c r="AB323" s="5" t="s">
        <v>1976</v>
      </c>
      <c r="AC323" s="5" t="s">
        <v>1865</v>
      </c>
      <c r="AD323" s="5" t="s">
        <v>1866</v>
      </c>
      <c r="AE323" s="5" t="s">
        <v>15</v>
      </c>
    </row>
    <row r="324" spans="1:31" x14ac:dyDescent="0.2">
      <c r="A324" s="1">
        <v>110770</v>
      </c>
      <c r="B324">
        <v>375.23099000000002</v>
      </c>
      <c r="C324">
        <v>1036.424561</v>
      </c>
      <c r="D324" s="18" t="s">
        <v>1828</v>
      </c>
      <c r="E324" s="13" t="s">
        <v>1829</v>
      </c>
      <c r="F324" s="13" t="s">
        <v>1829</v>
      </c>
      <c r="G324" s="16" t="s">
        <v>1828</v>
      </c>
      <c r="H324" s="18" t="s">
        <v>2105</v>
      </c>
      <c r="I324" s="21" t="s">
        <v>2105</v>
      </c>
      <c r="J324" s="16" t="s">
        <v>2105</v>
      </c>
      <c r="K324" s="21" t="s">
        <v>22</v>
      </c>
      <c r="L324" s="21" t="s">
        <v>2105</v>
      </c>
      <c r="M324" s="21" t="s">
        <v>16</v>
      </c>
      <c r="N324">
        <v>56</v>
      </c>
      <c r="O324">
        <v>1038</v>
      </c>
      <c r="P324" t="s">
        <v>5</v>
      </c>
      <c r="Q324" s="2">
        <v>1</v>
      </c>
      <c r="R324" t="s">
        <v>15</v>
      </c>
      <c r="S324" s="2">
        <v>0.40401645768025002</v>
      </c>
      <c r="T324" t="s">
        <v>22</v>
      </c>
      <c r="U324" s="2">
        <v>0.20967868338557899</v>
      </c>
      <c r="W324" s="2">
        <v>0.112333463949843</v>
      </c>
      <c r="X324" t="s">
        <v>15</v>
      </c>
      <c r="Y324" s="5" t="s">
        <v>1851</v>
      </c>
      <c r="Z324" s="5" t="s">
        <v>1845</v>
      </c>
      <c r="AA324" s="5" t="s">
        <v>16</v>
      </c>
      <c r="AB324" s="5"/>
      <c r="AC324" s="5"/>
      <c r="AD324" s="5"/>
      <c r="AE324" s="5" t="s">
        <v>16</v>
      </c>
    </row>
    <row r="325" spans="1:31" x14ac:dyDescent="0.2">
      <c r="A325" s="1">
        <v>110774</v>
      </c>
      <c r="B325">
        <v>375.23998999999998</v>
      </c>
      <c r="C325">
        <v>1034.2142329999999</v>
      </c>
      <c r="D325" s="18" t="s">
        <v>1828</v>
      </c>
      <c r="E325" s="13" t="s">
        <v>1829</v>
      </c>
      <c r="F325" s="13" t="s">
        <v>1829</v>
      </c>
      <c r="G325" s="16" t="s">
        <v>1829</v>
      </c>
      <c r="H325" s="18" t="s">
        <v>15</v>
      </c>
      <c r="I325" s="21" t="s">
        <v>22</v>
      </c>
      <c r="J325" s="16" t="s">
        <v>22</v>
      </c>
      <c r="K325" s="21" t="s">
        <v>22</v>
      </c>
      <c r="L325" s="21" t="s">
        <v>2105</v>
      </c>
      <c r="M325" s="21" t="s">
        <v>15</v>
      </c>
      <c r="N325">
        <v>72</v>
      </c>
      <c r="O325">
        <v>1038</v>
      </c>
      <c r="P325" t="s">
        <v>5</v>
      </c>
      <c r="Q325" s="2">
        <v>1</v>
      </c>
      <c r="R325" t="s">
        <v>15</v>
      </c>
      <c r="S325" s="2">
        <v>0.40401645768025002</v>
      </c>
      <c r="T325" t="s">
        <v>22</v>
      </c>
      <c r="U325" s="2">
        <v>0.20967868338557899</v>
      </c>
      <c r="W325" s="2">
        <v>0.112333463949843</v>
      </c>
      <c r="X325" t="s">
        <v>15</v>
      </c>
      <c r="Y325" s="5" t="s">
        <v>2092</v>
      </c>
      <c r="Z325" s="5" t="s">
        <v>1845</v>
      </c>
      <c r="AA325" s="5" t="s">
        <v>39</v>
      </c>
      <c r="AB325" s="5"/>
      <c r="AC325" s="5" t="s">
        <v>39</v>
      </c>
      <c r="AD325" s="5" t="s">
        <v>22</v>
      </c>
      <c r="AE325" s="5" t="s">
        <v>15</v>
      </c>
    </row>
    <row r="326" spans="1:31" x14ac:dyDescent="0.2">
      <c r="A326" s="1">
        <v>111522</v>
      </c>
      <c r="B326">
        <v>377.26801</v>
      </c>
      <c r="C326">
        <v>1151.364014</v>
      </c>
      <c r="D326" s="18" t="s">
        <v>1828</v>
      </c>
      <c r="E326" s="13" t="s">
        <v>1829</v>
      </c>
      <c r="F326" s="13" t="s">
        <v>1829</v>
      </c>
      <c r="G326" s="16" t="s">
        <v>1829</v>
      </c>
      <c r="H326" s="18" t="s">
        <v>15</v>
      </c>
      <c r="I326" s="21" t="s">
        <v>22</v>
      </c>
      <c r="J326" s="16" t="s">
        <v>22</v>
      </c>
      <c r="K326" s="21" t="s">
        <v>22</v>
      </c>
      <c r="L326" s="21" t="s">
        <v>2105</v>
      </c>
      <c r="M326" s="21" t="s">
        <v>15</v>
      </c>
      <c r="N326">
        <v>3</v>
      </c>
      <c r="O326">
        <v>1038</v>
      </c>
      <c r="P326" t="s">
        <v>5</v>
      </c>
      <c r="Q326" s="2">
        <v>1</v>
      </c>
      <c r="R326" t="s">
        <v>15</v>
      </c>
      <c r="S326" s="2">
        <v>0.40401645768025002</v>
      </c>
      <c r="T326" t="s">
        <v>22</v>
      </c>
      <c r="U326" s="2">
        <v>0.20967868338557899</v>
      </c>
      <c r="W326" s="2">
        <v>0.112333463949843</v>
      </c>
      <c r="X326" t="s">
        <v>15</v>
      </c>
      <c r="Y326" s="5" t="s">
        <v>2023</v>
      </c>
      <c r="Z326" s="5" t="s">
        <v>1845</v>
      </c>
      <c r="AA326" s="5" t="s">
        <v>39</v>
      </c>
      <c r="AB326" s="5"/>
      <c r="AC326" s="5" t="s">
        <v>39</v>
      </c>
      <c r="AD326" s="5" t="s">
        <v>22</v>
      </c>
      <c r="AE326" s="5" t="s">
        <v>15</v>
      </c>
    </row>
    <row r="327" spans="1:31" x14ac:dyDescent="0.2">
      <c r="A327" s="1">
        <v>51975</v>
      </c>
      <c r="B327">
        <v>236.63800000000001</v>
      </c>
      <c r="C327">
        <v>451.92077599999999</v>
      </c>
      <c r="D327" s="18" t="s">
        <v>1828</v>
      </c>
      <c r="E327" s="13" t="s">
        <v>1828</v>
      </c>
      <c r="F327" s="13" t="s">
        <v>1828</v>
      </c>
      <c r="G327" s="16" t="s">
        <v>1828</v>
      </c>
      <c r="H327" s="18" t="s">
        <v>2105</v>
      </c>
      <c r="I327" s="21" t="s">
        <v>2105</v>
      </c>
      <c r="J327" s="16" t="s">
        <v>2105</v>
      </c>
      <c r="K327" s="21" t="s">
        <v>6</v>
      </c>
      <c r="L327" s="21" t="s">
        <v>2105</v>
      </c>
      <c r="M327" s="21" t="s">
        <v>2105</v>
      </c>
      <c r="N327">
        <v>19</v>
      </c>
      <c r="O327">
        <v>1041</v>
      </c>
      <c r="P327" t="s">
        <v>6</v>
      </c>
      <c r="Q327" s="2">
        <v>0</v>
      </c>
      <c r="R327" t="s">
        <v>6</v>
      </c>
      <c r="S327" s="2">
        <v>0</v>
      </c>
      <c r="T327" t="s">
        <v>6</v>
      </c>
      <c r="U327" s="2">
        <v>0</v>
      </c>
      <c r="V327" t="s">
        <v>6</v>
      </c>
      <c r="W327" s="2">
        <v>0</v>
      </c>
      <c r="X327" t="s">
        <v>6</v>
      </c>
      <c r="Y327" s="5" t="s">
        <v>2105</v>
      </c>
      <c r="Z327" s="5" t="s">
        <v>2105</v>
      </c>
      <c r="AA327" s="5" t="s">
        <v>2105</v>
      </c>
      <c r="AB327" s="5" t="s">
        <v>2105</v>
      </c>
      <c r="AC327" s="5" t="s">
        <v>2105</v>
      </c>
      <c r="AD327" s="5" t="s">
        <v>2105</v>
      </c>
      <c r="AE327" s="5" t="s">
        <v>2105</v>
      </c>
    </row>
    <row r="328" spans="1:31" x14ac:dyDescent="0.2">
      <c r="A328" s="1">
        <v>51978</v>
      </c>
      <c r="B328">
        <v>236.63699</v>
      </c>
      <c r="C328">
        <v>405.20721400000002</v>
      </c>
      <c r="D328" s="18" t="s">
        <v>1828</v>
      </c>
      <c r="E328" s="13" t="s">
        <v>1828</v>
      </c>
      <c r="F328" s="13" t="s">
        <v>1828</v>
      </c>
      <c r="G328" s="16" t="s">
        <v>1828</v>
      </c>
      <c r="H328" s="18" t="s">
        <v>2105</v>
      </c>
      <c r="I328" s="21" t="s">
        <v>2105</v>
      </c>
      <c r="J328" s="16" t="s">
        <v>2105</v>
      </c>
      <c r="K328" s="21" t="s">
        <v>6</v>
      </c>
      <c r="L328" s="21" t="s">
        <v>2105</v>
      </c>
      <c r="M328" s="21" t="s">
        <v>2105</v>
      </c>
      <c r="N328">
        <v>22</v>
      </c>
      <c r="O328">
        <v>1041</v>
      </c>
      <c r="P328" t="s">
        <v>6</v>
      </c>
      <c r="Q328" s="2">
        <v>0</v>
      </c>
      <c r="R328" t="s">
        <v>6</v>
      </c>
      <c r="S328" s="2">
        <v>0</v>
      </c>
      <c r="T328" t="s">
        <v>6</v>
      </c>
      <c r="U328" s="2">
        <v>0</v>
      </c>
      <c r="V328" t="s">
        <v>6</v>
      </c>
      <c r="W328" s="2">
        <v>0</v>
      </c>
      <c r="X328" t="s">
        <v>6</v>
      </c>
      <c r="Y328" s="5" t="s">
        <v>2105</v>
      </c>
      <c r="Z328" s="5" t="s">
        <v>2105</v>
      </c>
      <c r="AA328" s="5" t="s">
        <v>2105</v>
      </c>
      <c r="AB328" s="5" t="s">
        <v>2105</v>
      </c>
      <c r="AC328" s="5" t="s">
        <v>2105</v>
      </c>
      <c r="AD328" s="5" t="s">
        <v>2105</v>
      </c>
      <c r="AE328" s="5" t="s">
        <v>2105</v>
      </c>
    </row>
    <row r="329" spans="1:31" x14ac:dyDescent="0.2">
      <c r="A329" s="1">
        <v>51982</v>
      </c>
      <c r="B329">
        <v>236.63699</v>
      </c>
      <c r="C329">
        <v>424.101135</v>
      </c>
      <c r="D329" s="18" t="s">
        <v>1828</v>
      </c>
      <c r="E329" s="13" t="s">
        <v>1828</v>
      </c>
      <c r="F329" s="13" t="s">
        <v>1828</v>
      </c>
      <c r="G329" s="16" t="s">
        <v>1828</v>
      </c>
      <c r="H329" s="18" t="s">
        <v>2105</v>
      </c>
      <c r="I329" s="21" t="s">
        <v>2105</v>
      </c>
      <c r="J329" s="16" t="s">
        <v>2105</v>
      </c>
      <c r="K329" s="21" t="s">
        <v>6</v>
      </c>
      <c r="L329" s="21" t="s">
        <v>2105</v>
      </c>
      <c r="M329" s="21" t="s">
        <v>2105</v>
      </c>
      <c r="N329">
        <v>1</v>
      </c>
      <c r="O329">
        <v>1041</v>
      </c>
      <c r="P329" t="s">
        <v>6</v>
      </c>
      <c r="Q329" s="2">
        <v>0</v>
      </c>
      <c r="R329" t="s">
        <v>6</v>
      </c>
      <c r="S329" s="2">
        <v>0</v>
      </c>
      <c r="T329" t="s">
        <v>6</v>
      </c>
      <c r="U329" s="2">
        <v>0</v>
      </c>
      <c r="V329" t="s">
        <v>6</v>
      </c>
      <c r="W329" s="2">
        <v>0</v>
      </c>
      <c r="X329" t="s">
        <v>6</v>
      </c>
      <c r="Y329" s="5" t="s">
        <v>2105</v>
      </c>
      <c r="Z329" s="5" t="s">
        <v>2105</v>
      </c>
      <c r="AA329" s="5" t="s">
        <v>2105</v>
      </c>
      <c r="AB329" s="5" t="s">
        <v>2105</v>
      </c>
      <c r="AC329" s="5" t="s">
        <v>2105</v>
      </c>
      <c r="AD329" s="5" t="s">
        <v>2105</v>
      </c>
      <c r="AE329" s="5" t="s">
        <v>2105</v>
      </c>
    </row>
    <row r="330" spans="1:31" x14ac:dyDescent="0.2">
      <c r="A330" s="1">
        <v>51990</v>
      </c>
      <c r="B330">
        <v>236.63699</v>
      </c>
      <c r="C330">
        <v>479.35354599999999</v>
      </c>
      <c r="D330" s="18" t="s">
        <v>1828</v>
      </c>
      <c r="E330" s="13" t="s">
        <v>1828</v>
      </c>
      <c r="F330" s="13" t="s">
        <v>1828</v>
      </c>
      <c r="G330" s="16" t="s">
        <v>1828</v>
      </c>
      <c r="H330" s="18" t="s">
        <v>2105</v>
      </c>
      <c r="I330" s="21" t="s">
        <v>2105</v>
      </c>
      <c r="J330" s="16" t="s">
        <v>2105</v>
      </c>
      <c r="K330" s="21" t="s">
        <v>6</v>
      </c>
      <c r="L330" s="21" t="s">
        <v>2105</v>
      </c>
      <c r="M330" s="21" t="s">
        <v>2105</v>
      </c>
      <c r="N330">
        <v>2</v>
      </c>
      <c r="O330">
        <v>1041</v>
      </c>
      <c r="P330" t="s">
        <v>6</v>
      </c>
      <c r="Q330" s="2">
        <v>0</v>
      </c>
      <c r="R330" t="s">
        <v>6</v>
      </c>
      <c r="S330" s="2">
        <v>0</v>
      </c>
      <c r="T330" t="s">
        <v>6</v>
      </c>
      <c r="U330" s="2">
        <v>0</v>
      </c>
      <c r="V330" t="s">
        <v>6</v>
      </c>
      <c r="W330" s="2">
        <v>0</v>
      </c>
      <c r="X330" t="s">
        <v>6</v>
      </c>
      <c r="Y330" s="5" t="s">
        <v>2105</v>
      </c>
      <c r="Z330" s="5" t="s">
        <v>2105</v>
      </c>
      <c r="AA330" s="5" t="s">
        <v>2105</v>
      </c>
      <c r="AB330" s="5" t="s">
        <v>2105</v>
      </c>
      <c r="AC330" s="5" t="s">
        <v>2105</v>
      </c>
      <c r="AD330" s="5" t="s">
        <v>2105</v>
      </c>
      <c r="AE330" s="5" t="s">
        <v>2105</v>
      </c>
    </row>
    <row r="331" spans="1:31" x14ac:dyDescent="0.2">
      <c r="A331" s="1">
        <v>56684</v>
      </c>
      <c r="B331">
        <v>245.64999</v>
      </c>
      <c r="C331">
        <v>366.97994999999997</v>
      </c>
      <c r="D331" s="18" t="s">
        <v>1828</v>
      </c>
      <c r="E331" s="13" t="s">
        <v>1828</v>
      </c>
      <c r="F331" s="13" t="s">
        <v>1828</v>
      </c>
      <c r="G331" s="16" t="s">
        <v>1828</v>
      </c>
      <c r="H331" s="18" t="s">
        <v>2105</v>
      </c>
      <c r="I331" s="21" t="s">
        <v>2105</v>
      </c>
      <c r="J331" s="16" t="s">
        <v>2105</v>
      </c>
      <c r="K331" s="21" t="s">
        <v>6</v>
      </c>
      <c r="L331" s="21" t="s">
        <v>2105</v>
      </c>
      <c r="M331" s="21" t="s">
        <v>2105</v>
      </c>
      <c r="N331">
        <v>43</v>
      </c>
      <c r="O331">
        <v>1041</v>
      </c>
      <c r="P331" t="s">
        <v>6</v>
      </c>
      <c r="Q331" s="2">
        <v>0</v>
      </c>
      <c r="R331" t="s">
        <v>6</v>
      </c>
      <c r="S331" s="2">
        <v>0</v>
      </c>
      <c r="T331" t="s">
        <v>6</v>
      </c>
      <c r="U331" s="2">
        <v>0</v>
      </c>
      <c r="V331" t="s">
        <v>6</v>
      </c>
      <c r="W331" s="2">
        <v>0</v>
      </c>
      <c r="X331" t="s">
        <v>6</v>
      </c>
      <c r="Y331" s="5" t="s">
        <v>2105</v>
      </c>
      <c r="Z331" s="5" t="s">
        <v>2105</v>
      </c>
      <c r="AA331" s="5" t="s">
        <v>2105</v>
      </c>
      <c r="AB331" s="5" t="s">
        <v>2105</v>
      </c>
      <c r="AC331" s="5" t="s">
        <v>2105</v>
      </c>
      <c r="AD331" s="5" t="s">
        <v>2105</v>
      </c>
      <c r="AE331" s="5" t="s">
        <v>2105</v>
      </c>
    </row>
    <row r="332" spans="1:31" x14ac:dyDescent="0.2">
      <c r="A332" s="1">
        <v>56693</v>
      </c>
      <c r="B332">
        <v>245.642</v>
      </c>
      <c r="C332">
        <v>418.91497800000002</v>
      </c>
      <c r="D332" s="18" t="s">
        <v>1828</v>
      </c>
      <c r="E332" s="13" t="s">
        <v>1828</v>
      </c>
      <c r="F332" s="13" t="s">
        <v>1828</v>
      </c>
      <c r="G332" s="16" t="s">
        <v>1828</v>
      </c>
      <c r="H332" s="18" t="s">
        <v>2105</v>
      </c>
      <c r="I332" s="21" t="s">
        <v>2105</v>
      </c>
      <c r="J332" s="16" t="s">
        <v>2105</v>
      </c>
      <c r="K332" s="21" t="s">
        <v>6</v>
      </c>
      <c r="L332" s="21" t="s">
        <v>2105</v>
      </c>
      <c r="M332" s="21" t="s">
        <v>2105</v>
      </c>
      <c r="N332">
        <v>2</v>
      </c>
      <c r="O332">
        <v>1041</v>
      </c>
      <c r="P332" t="s">
        <v>6</v>
      </c>
      <c r="Q332" s="2">
        <v>0</v>
      </c>
      <c r="R332" t="s">
        <v>6</v>
      </c>
      <c r="S332" s="2">
        <v>0</v>
      </c>
      <c r="T332" t="s">
        <v>6</v>
      </c>
      <c r="U332" s="2">
        <v>0</v>
      </c>
      <c r="V332" t="s">
        <v>6</v>
      </c>
      <c r="W332" s="2">
        <v>0</v>
      </c>
      <c r="X332" t="s">
        <v>6</v>
      </c>
      <c r="Y332" s="5" t="s">
        <v>2105</v>
      </c>
      <c r="Z332" s="5" t="s">
        <v>2105</v>
      </c>
      <c r="AA332" s="5" t="s">
        <v>2105</v>
      </c>
      <c r="AB332" s="5" t="s">
        <v>2105</v>
      </c>
      <c r="AC332" s="5" t="s">
        <v>2105</v>
      </c>
      <c r="AD332" s="5" t="s">
        <v>2105</v>
      </c>
      <c r="AE332" s="5" t="s">
        <v>2105</v>
      </c>
    </row>
    <row r="333" spans="1:31" x14ac:dyDescent="0.2">
      <c r="A333" s="1">
        <v>56704</v>
      </c>
      <c r="B333">
        <v>245.642</v>
      </c>
      <c r="C333">
        <v>557.07293700000002</v>
      </c>
      <c r="D333" s="18" t="s">
        <v>1828</v>
      </c>
      <c r="E333" s="13" t="s">
        <v>1828</v>
      </c>
      <c r="F333" s="13" t="s">
        <v>1828</v>
      </c>
      <c r="G333" s="16" t="s">
        <v>1828</v>
      </c>
      <c r="H333" s="18" t="s">
        <v>2105</v>
      </c>
      <c r="I333" s="21" t="s">
        <v>2105</v>
      </c>
      <c r="J333" s="16" t="s">
        <v>2105</v>
      </c>
      <c r="K333" s="21" t="s">
        <v>6</v>
      </c>
      <c r="L333" s="21" t="s">
        <v>2105</v>
      </c>
      <c r="M333" s="21" t="s">
        <v>2105</v>
      </c>
      <c r="N333">
        <v>6</v>
      </c>
      <c r="O333">
        <v>1041</v>
      </c>
      <c r="P333" t="s">
        <v>6</v>
      </c>
      <c r="Q333" s="2">
        <v>0</v>
      </c>
      <c r="R333" t="s">
        <v>6</v>
      </c>
      <c r="S333" s="2">
        <v>0</v>
      </c>
      <c r="T333" t="s">
        <v>6</v>
      </c>
      <c r="U333" s="2">
        <v>0</v>
      </c>
      <c r="V333" t="s">
        <v>6</v>
      </c>
      <c r="W333" s="2">
        <v>0</v>
      </c>
      <c r="X333" t="s">
        <v>6</v>
      </c>
      <c r="Y333" s="5" t="s">
        <v>2105</v>
      </c>
      <c r="Z333" s="5" t="s">
        <v>2105</v>
      </c>
      <c r="AA333" s="5" t="s">
        <v>2105</v>
      </c>
      <c r="AB333" s="5" t="s">
        <v>2105</v>
      </c>
      <c r="AC333" s="5" t="s">
        <v>2105</v>
      </c>
      <c r="AD333" s="5" t="s">
        <v>2105</v>
      </c>
      <c r="AE333" s="5" t="s">
        <v>2105</v>
      </c>
    </row>
    <row r="334" spans="1:31" x14ac:dyDescent="0.2">
      <c r="A334" s="1">
        <v>56738</v>
      </c>
      <c r="B334">
        <v>245.642</v>
      </c>
      <c r="C334">
        <v>454.16702299999997</v>
      </c>
      <c r="D334" s="18" t="s">
        <v>1828</v>
      </c>
      <c r="E334" s="13" t="s">
        <v>1828</v>
      </c>
      <c r="F334" s="13" t="s">
        <v>1828</v>
      </c>
      <c r="G334" s="16" t="s">
        <v>1828</v>
      </c>
      <c r="H334" s="18" t="s">
        <v>2105</v>
      </c>
      <c r="I334" s="21" t="s">
        <v>2105</v>
      </c>
      <c r="J334" s="16" t="s">
        <v>2105</v>
      </c>
      <c r="K334" s="21" t="s">
        <v>6</v>
      </c>
      <c r="L334" s="21" t="s">
        <v>2105</v>
      </c>
      <c r="M334" s="21" t="s">
        <v>2105</v>
      </c>
      <c r="N334">
        <v>2</v>
      </c>
      <c r="O334">
        <v>1041</v>
      </c>
      <c r="P334" t="s">
        <v>6</v>
      </c>
      <c r="Q334" s="2">
        <v>0</v>
      </c>
      <c r="R334" t="s">
        <v>6</v>
      </c>
      <c r="S334" s="2">
        <v>0</v>
      </c>
      <c r="T334" t="s">
        <v>6</v>
      </c>
      <c r="U334" s="2">
        <v>0</v>
      </c>
      <c r="V334" t="s">
        <v>6</v>
      </c>
      <c r="W334" s="2">
        <v>0</v>
      </c>
      <c r="X334" t="s">
        <v>6</v>
      </c>
      <c r="Y334" s="5" t="s">
        <v>2105</v>
      </c>
      <c r="Z334" s="5" t="s">
        <v>2105</v>
      </c>
      <c r="AA334" s="5" t="s">
        <v>2105</v>
      </c>
      <c r="AB334" s="5" t="s">
        <v>2105</v>
      </c>
      <c r="AC334" s="5" t="s">
        <v>2105</v>
      </c>
      <c r="AD334" s="5" t="s">
        <v>2105</v>
      </c>
      <c r="AE334" s="5" t="s">
        <v>2105</v>
      </c>
    </row>
    <row r="335" spans="1:31" x14ac:dyDescent="0.2">
      <c r="A335" s="1">
        <v>56740</v>
      </c>
      <c r="B335">
        <v>245.642</v>
      </c>
      <c r="C335">
        <v>875.17956500000003</v>
      </c>
      <c r="D335" s="18" t="s">
        <v>1828</v>
      </c>
      <c r="E335" s="13" t="s">
        <v>1828</v>
      </c>
      <c r="F335" s="13" t="s">
        <v>1828</v>
      </c>
      <c r="G335" s="16" t="s">
        <v>1828</v>
      </c>
      <c r="H335" s="18" t="s">
        <v>2105</v>
      </c>
      <c r="I335" s="21" t="s">
        <v>2105</v>
      </c>
      <c r="J335" s="16" t="s">
        <v>2105</v>
      </c>
      <c r="K335" s="21" t="s">
        <v>6</v>
      </c>
      <c r="L335" s="21" t="s">
        <v>2105</v>
      </c>
      <c r="M335" s="21" t="s">
        <v>2105</v>
      </c>
      <c r="N335">
        <v>14</v>
      </c>
      <c r="O335">
        <v>1041</v>
      </c>
      <c r="P335" t="s">
        <v>6</v>
      </c>
      <c r="Q335" s="2">
        <v>0</v>
      </c>
      <c r="R335" t="s">
        <v>6</v>
      </c>
      <c r="S335" s="2">
        <v>0</v>
      </c>
      <c r="T335" t="s">
        <v>6</v>
      </c>
      <c r="U335" s="2">
        <v>0</v>
      </c>
      <c r="V335" t="s">
        <v>6</v>
      </c>
      <c r="W335" s="2">
        <v>0</v>
      </c>
      <c r="X335" t="s">
        <v>6</v>
      </c>
      <c r="Y335" s="5" t="s">
        <v>2105</v>
      </c>
      <c r="Z335" s="5" t="s">
        <v>2105</v>
      </c>
      <c r="AA335" s="5" t="s">
        <v>2105</v>
      </c>
      <c r="AB335" s="5" t="s">
        <v>2105</v>
      </c>
      <c r="AC335" s="5" t="s">
        <v>2105</v>
      </c>
      <c r="AD335" s="5" t="s">
        <v>2105</v>
      </c>
      <c r="AE335" s="5" t="s">
        <v>2105</v>
      </c>
    </row>
    <row r="336" spans="1:31" x14ac:dyDescent="0.2">
      <c r="A336" s="1">
        <v>56831</v>
      </c>
      <c r="B336">
        <v>245.64301</v>
      </c>
      <c r="C336">
        <v>912.60595699999999</v>
      </c>
      <c r="D336" s="18" t="s">
        <v>1828</v>
      </c>
      <c r="E336" s="13" t="s">
        <v>1828</v>
      </c>
      <c r="F336" s="13" t="s">
        <v>1828</v>
      </c>
      <c r="G336" s="16" t="s">
        <v>1828</v>
      </c>
      <c r="H336" s="18" t="s">
        <v>2105</v>
      </c>
      <c r="I336" s="21" t="s">
        <v>2105</v>
      </c>
      <c r="J336" s="16" t="s">
        <v>2105</v>
      </c>
      <c r="K336" s="21" t="s">
        <v>6</v>
      </c>
      <c r="L336" s="21" t="s">
        <v>2105</v>
      </c>
      <c r="M336" s="21" t="s">
        <v>2105</v>
      </c>
      <c r="N336">
        <v>2</v>
      </c>
      <c r="O336">
        <v>1041</v>
      </c>
      <c r="P336" t="s">
        <v>6</v>
      </c>
      <c r="Q336" s="2">
        <v>0</v>
      </c>
      <c r="R336" t="s">
        <v>6</v>
      </c>
      <c r="S336" s="2">
        <v>0</v>
      </c>
      <c r="T336" t="s">
        <v>6</v>
      </c>
      <c r="U336" s="2">
        <v>0</v>
      </c>
      <c r="V336" t="s">
        <v>6</v>
      </c>
      <c r="W336" s="2">
        <v>0</v>
      </c>
      <c r="X336" t="s">
        <v>6</v>
      </c>
      <c r="Y336" s="5" t="s">
        <v>2105</v>
      </c>
      <c r="Z336" s="5" t="s">
        <v>2105</v>
      </c>
      <c r="AA336" s="5" t="s">
        <v>2105</v>
      </c>
      <c r="AB336" s="5" t="s">
        <v>2105</v>
      </c>
      <c r="AC336" s="5" t="s">
        <v>2105</v>
      </c>
      <c r="AD336" s="5" t="s">
        <v>2105</v>
      </c>
      <c r="AE336" s="5" t="s">
        <v>2105</v>
      </c>
    </row>
    <row r="337" spans="1:31" x14ac:dyDescent="0.2">
      <c r="A337" s="1">
        <v>142105</v>
      </c>
      <c r="B337">
        <v>542.31299000000001</v>
      </c>
      <c r="C337">
        <v>1053.3920900000001</v>
      </c>
      <c r="D337" s="18" t="s">
        <v>1828</v>
      </c>
      <c r="E337" s="13" t="s">
        <v>1829</v>
      </c>
      <c r="F337" s="13" t="s">
        <v>1829</v>
      </c>
      <c r="G337" s="16" t="s">
        <v>1829</v>
      </c>
      <c r="H337" s="18" t="s">
        <v>15</v>
      </c>
      <c r="I337" s="21" t="s">
        <v>2105</v>
      </c>
      <c r="J337" s="15" t="s">
        <v>15</v>
      </c>
      <c r="K337" s="21" t="s">
        <v>15</v>
      </c>
      <c r="L337" s="21" t="s">
        <v>15</v>
      </c>
      <c r="M337" s="21" t="s">
        <v>15</v>
      </c>
      <c r="N337">
        <v>45</v>
      </c>
      <c r="O337">
        <v>1316</v>
      </c>
      <c r="P337" t="s">
        <v>5</v>
      </c>
      <c r="Q337" s="2">
        <v>1</v>
      </c>
      <c r="R337" t="s">
        <v>15</v>
      </c>
      <c r="S337" s="2">
        <v>0.69913419913419905</v>
      </c>
      <c r="T337" t="s">
        <v>22</v>
      </c>
      <c r="U337" s="2">
        <v>0.46536796536796499</v>
      </c>
      <c r="V337" t="s">
        <v>31</v>
      </c>
      <c r="W337" s="2">
        <v>0.27922077922077898</v>
      </c>
      <c r="X337" t="s">
        <v>15</v>
      </c>
      <c r="Y337" s="5" t="s">
        <v>1999</v>
      </c>
      <c r="Z337" s="5" t="s">
        <v>1845</v>
      </c>
      <c r="AA337" s="5" t="s">
        <v>1864</v>
      </c>
      <c r="AB337" s="5" t="s">
        <v>1864</v>
      </c>
      <c r="AC337" s="5" t="s">
        <v>1865</v>
      </c>
      <c r="AD337" s="5" t="s">
        <v>1866</v>
      </c>
      <c r="AE337" s="5" t="s">
        <v>15</v>
      </c>
    </row>
    <row r="338" spans="1:31" x14ac:dyDescent="0.2">
      <c r="A338" s="1">
        <v>142195</v>
      </c>
      <c r="B338">
        <v>542.31403</v>
      </c>
      <c r="C338">
        <v>867.63726799999995</v>
      </c>
      <c r="D338" s="18" t="s">
        <v>1828</v>
      </c>
      <c r="E338" s="13" t="s">
        <v>1829</v>
      </c>
      <c r="F338" s="13" t="s">
        <v>1829</v>
      </c>
      <c r="G338" s="16" t="s">
        <v>1829</v>
      </c>
      <c r="H338" s="18" t="s">
        <v>15</v>
      </c>
      <c r="I338" s="21" t="s">
        <v>2105</v>
      </c>
      <c r="J338" s="15" t="s">
        <v>15</v>
      </c>
      <c r="K338" s="21" t="s">
        <v>15</v>
      </c>
      <c r="L338" s="21" t="s">
        <v>15</v>
      </c>
      <c r="M338" s="21" t="s">
        <v>15</v>
      </c>
      <c r="N338">
        <v>5</v>
      </c>
      <c r="O338">
        <v>1316</v>
      </c>
      <c r="P338" t="s">
        <v>5</v>
      </c>
      <c r="Q338" s="2">
        <v>1</v>
      </c>
      <c r="R338" t="s">
        <v>15</v>
      </c>
      <c r="S338" s="2">
        <v>0.69913419913419905</v>
      </c>
      <c r="T338" t="s">
        <v>22</v>
      </c>
      <c r="U338" s="2">
        <v>0.46536796536796499</v>
      </c>
      <c r="V338" t="s">
        <v>31</v>
      </c>
      <c r="W338" s="2">
        <v>0.27922077922077898</v>
      </c>
      <c r="X338" t="s">
        <v>15</v>
      </c>
      <c r="Y338" s="5" t="s">
        <v>1991</v>
      </c>
      <c r="Z338" s="5" t="s">
        <v>1845</v>
      </c>
      <c r="AA338" s="5" t="s">
        <v>1992</v>
      </c>
      <c r="AB338" s="5" t="s">
        <v>1992</v>
      </c>
      <c r="AC338" s="5" t="s">
        <v>1993</v>
      </c>
      <c r="AD338" s="5" t="s">
        <v>1866</v>
      </c>
      <c r="AE338" s="5" t="s">
        <v>15</v>
      </c>
    </row>
    <row r="339" spans="1:31" x14ac:dyDescent="0.2">
      <c r="A339" s="1">
        <v>1348</v>
      </c>
      <c r="B339">
        <v>170.62800999999999</v>
      </c>
      <c r="C339">
        <v>745.52813700000002</v>
      </c>
      <c r="D339" s="18" t="s">
        <v>1828</v>
      </c>
      <c r="E339" s="13" t="s">
        <v>1828</v>
      </c>
      <c r="F339" s="13" t="s">
        <v>1828</v>
      </c>
      <c r="G339" s="14" t="s">
        <v>1828</v>
      </c>
      <c r="H339" s="18" t="s">
        <v>2105</v>
      </c>
      <c r="I339" s="21" t="s">
        <v>2105</v>
      </c>
      <c r="J339" s="16" t="s">
        <v>2105</v>
      </c>
      <c r="K339" s="21" t="s">
        <v>6</v>
      </c>
      <c r="L339" s="21" t="s">
        <v>2105</v>
      </c>
      <c r="M339" s="21" t="s">
        <v>2105</v>
      </c>
      <c r="N339">
        <v>2</v>
      </c>
      <c r="O339">
        <v>1337</v>
      </c>
      <c r="P339" t="s">
        <v>6</v>
      </c>
      <c r="Q339" s="2">
        <v>0</v>
      </c>
      <c r="R339" t="s">
        <v>6</v>
      </c>
      <c r="S339" s="2">
        <v>0</v>
      </c>
      <c r="T339" t="s">
        <v>6</v>
      </c>
      <c r="U339" s="2">
        <v>0</v>
      </c>
      <c r="V339" t="s">
        <v>6</v>
      </c>
      <c r="W339" s="2">
        <v>0</v>
      </c>
      <c r="X339" t="s">
        <v>6</v>
      </c>
      <c r="Y339" s="5" t="s">
        <v>2105</v>
      </c>
      <c r="Z339" s="5" t="s">
        <v>2105</v>
      </c>
      <c r="AA339" s="5" t="s">
        <v>2105</v>
      </c>
      <c r="AB339" s="5" t="s">
        <v>2105</v>
      </c>
      <c r="AC339" s="5" t="s">
        <v>2105</v>
      </c>
      <c r="AD339" s="5" t="s">
        <v>2105</v>
      </c>
      <c r="AE339" s="5" t="s">
        <v>2105</v>
      </c>
    </row>
    <row r="340" spans="1:31" x14ac:dyDescent="0.2">
      <c r="A340" s="1">
        <v>39899</v>
      </c>
      <c r="B340">
        <v>223.64999</v>
      </c>
      <c r="C340">
        <v>766.90625</v>
      </c>
      <c r="D340" s="18" t="s">
        <v>1828</v>
      </c>
      <c r="E340" s="13" t="s">
        <v>1828</v>
      </c>
      <c r="F340" s="13" t="s">
        <v>1828</v>
      </c>
      <c r="G340" s="16" t="s">
        <v>1828</v>
      </c>
      <c r="H340" s="18" t="s">
        <v>2105</v>
      </c>
      <c r="I340" s="21" t="s">
        <v>2105</v>
      </c>
      <c r="J340" s="16" t="s">
        <v>2105</v>
      </c>
      <c r="K340" s="21" t="s">
        <v>6</v>
      </c>
      <c r="L340" s="21" t="s">
        <v>2105</v>
      </c>
      <c r="M340" s="21" t="s">
        <v>2105</v>
      </c>
      <c r="N340">
        <v>5</v>
      </c>
      <c r="O340">
        <v>1337</v>
      </c>
      <c r="P340" t="s">
        <v>6</v>
      </c>
      <c r="Q340" s="2">
        <v>0</v>
      </c>
      <c r="R340" t="s">
        <v>6</v>
      </c>
      <c r="S340" s="2">
        <v>0</v>
      </c>
      <c r="T340" t="s">
        <v>6</v>
      </c>
      <c r="U340" s="2">
        <v>0</v>
      </c>
      <c r="V340" t="s">
        <v>6</v>
      </c>
      <c r="W340" s="2">
        <v>0</v>
      </c>
      <c r="X340" t="s">
        <v>6</v>
      </c>
      <c r="Y340" s="5" t="s">
        <v>2105</v>
      </c>
      <c r="Z340" s="5" t="s">
        <v>2105</v>
      </c>
      <c r="AA340" s="5" t="s">
        <v>2105</v>
      </c>
      <c r="AB340" s="5" t="s">
        <v>2105</v>
      </c>
      <c r="AC340" s="5" t="s">
        <v>2105</v>
      </c>
      <c r="AD340" s="5" t="s">
        <v>2105</v>
      </c>
      <c r="AE340" s="5" t="s">
        <v>2105</v>
      </c>
    </row>
    <row r="341" spans="1:31" x14ac:dyDescent="0.2">
      <c r="A341" s="1">
        <v>52283</v>
      </c>
      <c r="B341">
        <v>237.666</v>
      </c>
      <c r="C341">
        <v>852.15722700000003</v>
      </c>
      <c r="D341" s="18" t="s">
        <v>1828</v>
      </c>
      <c r="E341" s="13" t="s">
        <v>1828</v>
      </c>
      <c r="F341" s="13" t="s">
        <v>1828</v>
      </c>
      <c r="G341" s="16" t="s">
        <v>1828</v>
      </c>
      <c r="H341" s="18" t="s">
        <v>2105</v>
      </c>
      <c r="I341" s="21" t="s">
        <v>2105</v>
      </c>
      <c r="J341" s="16" t="s">
        <v>2105</v>
      </c>
      <c r="K341" s="21" t="s">
        <v>6</v>
      </c>
      <c r="L341" s="21" t="s">
        <v>2105</v>
      </c>
      <c r="M341" s="21" t="s">
        <v>2105</v>
      </c>
      <c r="N341">
        <v>20</v>
      </c>
      <c r="O341">
        <v>1337</v>
      </c>
      <c r="P341" t="s">
        <v>6</v>
      </c>
      <c r="Q341" s="2">
        <v>0</v>
      </c>
      <c r="R341" t="s">
        <v>6</v>
      </c>
      <c r="S341" s="2">
        <v>0</v>
      </c>
      <c r="T341" t="s">
        <v>6</v>
      </c>
      <c r="U341" s="2">
        <v>0</v>
      </c>
      <c r="V341" t="s">
        <v>6</v>
      </c>
      <c r="W341" s="2">
        <v>0</v>
      </c>
      <c r="X341" t="s">
        <v>6</v>
      </c>
      <c r="Y341" s="5" t="s">
        <v>2105</v>
      </c>
      <c r="Z341" s="5" t="s">
        <v>2105</v>
      </c>
      <c r="AA341" s="5" t="s">
        <v>2105</v>
      </c>
      <c r="AB341" s="5" t="s">
        <v>2105</v>
      </c>
      <c r="AC341" s="5" t="s">
        <v>2105</v>
      </c>
      <c r="AD341" s="5" t="s">
        <v>2105</v>
      </c>
      <c r="AE341" s="5" t="s">
        <v>2105</v>
      </c>
    </row>
    <row r="342" spans="1:31" x14ac:dyDescent="0.2">
      <c r="A342" s="1">
        <v>55284</v>
      </c>
      <c r="B342">
        <v>244.67400000000001</v>
      </c>
      <c r="C342">
        <v>882.48284899999999</v>
      </c>
      <c r="D342" s="18" t="s">
        <v>1828</v>
      </c>
      <c r="E342" s="13" t="s">
        <v>1828</v>
      </c>
      <c r="F342" s="13" t="s">
        <v>1828</v>
      </c>
      <c r="G342" s="16" t="s">
        <v>1828</v>
      </c>
      <c r="H342" s="18" t="s">
        <v>2105</v>
      </c>
      <c r="I342" s="21" t="s">
        <v>2105</v>
      </c>
      <c r="J342" s="16" t="s">
        <v>2105</v>
      </c>
      <c r="K342" s="21" t="s">
        <v>6</v>
      </c>
      <c r="L342" s="21" t="s">
        <v>2105</v>
      </c>
      <c r="M342" s="21" t="s">
        <v>2105</v>
      </c>
      <c r="N342">
        <v>7</v>
      </c>
      <c r="O342">
        <v>1337</v>
      </c>
      <c r="P342" t="s">
        <v>6</v>
      </c>
      <c r="Q342" s="2">
        <v>0</v>
      </c>
      <c r="R342" t="s">
        <v>6</v>
      </c>
      <c r="S342" s="2">
        <v>0</v>
      </c>
      <c r="T342" t="s">
        <v>6</v>
      </c>
      <c r="U342" s="2">
        <v>0</v>
      </c>
      <c r="V342" t="s">
        <v>6</v>
      </c>
      <c r="W342" s="2">
        <v>0</v>
      </c>
      <c r="X342" t="s">
        <v>6</v>
      </c>
      <c r="Y342" s="5" t="s">
        <v>2105</v>
      </c>
      <c r="Z342" s="5" t="s">
        <v>2105</v>
      </c>
      <c r="AA342" s="5" t="s">
        <v>2105</v>
      </c>
      <c r="AB342" s="5" t="s">
        <v>2105</v>
      </c>
      <c r="AC342" s="5" t="s">
        <v>2105</v>
      </c>
      <c r="AD342" s="5" t="s">
        <v>2105</v>
      </c>
      <c r="AE342" s="5" t="s">
        <v>2105</v>
      </c>
    </row>
    <row r="343" spans="1:31" x14ac:dyDescent="0.2">
      <c r="A343" s="1">
        <v>60508</v>
      </c>
      <c r="B343">
        <v>251.68100000000001</v>
      </c>
      <c r="C343">
        <v>1009.177673</v>
      </c>
      <c r="D343" s="18" t="s">
        <v>1828</v>
      </c>
      <c r="E343" s="13" t="s">
        <v>1828</v>
      </c>
      <c r="F343" s="13" t="s">
        <v>1828</v>
      </c>
      <c r="G343" s="16" t="s">
        <v>1828</v>
      </c>
      <c r="H343" s="18" t="s">
        <v>2105</v>
      </c>
      <c r="I343" s="21" t="s">
        <v>2105</v>
      </c>
      <c r="J343" s="16" t="s">
        <v>2105</v>
      </c>
      <c r="K343" s="21" t="s">
        <v>6</v>
      </c>
      <c r="L343" s="21" t="s">
        <v>2105</v>
      </c>
      <c r="M343" s="21" t="s">
        <v>2105</v>
      </c>
      <c r="N343">
        <v>43</v>
      </c>
      <c r="O343">
        <v>1337</v>
      </c>
      <c r="P343" t="s">
        <v>6</v>
      </c>
      <c r="Q343" s="2">
        <v>0</v>
      </c>
      <c r="R343" t="s">
        <v>6</v>
      </c>
      <c r="S343" s="2">
        <v>0</v>
      </c>
      <c r="T343" t="s">
        <v>6</v>
      </c>
      <c r="U343" s="2">
        <v>0</v>
      </c>
      <c r="V343" t="s">
        <v>6</v>
      </c>
      <c r="W343" s="2">
        <v>0</v>
      </c>
      <c r="X343" t="s">
        <v>6</v>
      </c>
      <c r="Y343" s="5" t="s">
        <v>2105</v>
      </c>
      <c r="Z343" s="5" t="s">
        <v>2105</v>
      </c>
      <c r="AA343" s="5" t="s">
        <v>2105</v>
      </c>
      <c r="AB343" s="5" t="s">
        <v>2105</v>
      </c>
      <c r="AC343" s="5" t="s">
        <v>2105</v>
      </c>
      <c r="AD343" s="5" t="s">
        <v>2105</v>
      </c>
      <c r="AE343" s="5" t="s">
        <v>2105</v>
      </c>
    </row>
    <row r="344" spans="1:31" x14ac:dyDescent="0.2">
      <c r="A344" s="1">
        <v>120734</v>
      </c>
      <c r="B344">
        <v>426.30599999999998</v>
      </c>
      <c r="C344">
        <v>891.814392</v>
      </c>
      <c r="D344" s="18" t="s">
        <v>1828</v>
      </c>
      <c r="E344" s="13" t="s">
        <v>1829</v>
      </c>
      <c r="F344" s="13" t="s">
        <v>1829</v>
      </c>
      <c r="G344" s="16" t="s">
        <v>1828</v>
      </c>
      <c r="H344" s="18" t="s">
        <v>2105</v>
      </c>
      <c r="I344" s="21" t="s">
        <v>2105</v>
      </c>
      <c r="J344" s="15" t="s">
        <v>2105</v>
      </c>
      <c r="K344" s="21" t="s">
        <v>18</v>
      </c>
      <c r="L344" s="21" t="s">
        <v>2105</v>
      </c>
      <c r="M344" s="21" t="s">
        <v>18</v>
      </c>
      <c r="N344">
        <v>74</v>
      </c>
      <c r="O344">
        <v>1423</v>
      </c>
      <c r="P344" t="s">
        <v>5</v>
      </c>
      <c r="Q344" s="2">
        <v>1</v>
      </c>
      <c r="R344" t="s">
        <v>17</v>
      </c>
      <c r="S344" s="2">
        <v>0.41713418160786497</v>
      </c>
      <c r="T344" t="s">
        <v>25</v>
      </c>
      <c r="U344" s="2">
        <v>0.19038461538461501</v>
      </c>
      <c r="W344" s="2">
        <v>0.33820850202429098</v>
      </c>
      <c r="X344" t="s">
        <v>17</v>
      </c>
      <c r="Y344" s="5" t="s">
        <v>1922</v>
      </c>
      <c r="Z344" s="5" t="s">
        <v>1845</v>
      </c>
      <c r="AA344" s="5" t="s">
        <v>40</v>
      </c>
      <c r="AB344" s="5" t="s">
        <v>1850</v>
      </c>
      <c r="AC344" s="5" t="s">
        <v>32</v>
      </c>
      <c r="AD344" s="5" t="s">
        <v>26</v>
      </c>
      <c r="AE344" s="5" t="s">
        <v>18</v>
      </c>
    </row>
    <row r="345" spans="1:31" x14ac:dyDescent="0.2">
      <c r="A345" s="1">
        <v>134697</v>
      </c>
      <c r="B345">
        <v>506.29001</v>
      </c>
      <c r="C345">
        <v>1053.944336</v>
      </c>
      <c r="D345" s="18" t="s">
        <v>1828</v>
      </c>
      <c r="E345" s="13" t="s">
        <v>1829</v>
      </c>
      <c r="F345" s="13" t="s">
        <v>1829</v>
      </c>
      <c r="G345" s="16" t="s">
        <v>1828</v>
      </c>
      <c r="H345" s="18" t="s">
        <v>2105</v>
      </c>
      <c r="I345" s="21" t="s">
        <v>2105</v>
      </c>
      <c r="J345" s="15" t="s">
        <v>2105</v>
      </c>
      <c r="K345" s="21" t="s">
        <v>18</v>
      </c>
      <c r="L345" s="21" t="s">
        <v>2105</v>
      </c>
      <c r="M345" s="21" t="s">
        <v>18</v>
      </c>
      <c r="N345">
        <v>44</v>
      </c>
      <c r="O345">
        <v>1423</v>
      </c>
      <c r="P345" t="s">
        <v>5</v>
      </c>
      <c r="Q345" s="2">
        <v>1</v>
      </c>
      <c r="R345" t="s">
        <v>17</v>
      </c>
      <c r="S345" s="2">
        <v>0.41713418160786497</v>
      </c>
      <c r="T345" t="s">
        <v>25</v>
      </c>
      <c r="U345" s="2">
        <v>0.19038461538461501</v>
      </c>
      <c r="W345" s="2">
        <v>0.33820850202429098</v>
      </c>
      <c r="X345" t="s">
        <v>17</v>
      </c>
      <c r="Y345" s="5" t="s">
        <v>2080</v>
      </c>
      <c r="Z345" s="5" t="s">
        <v>1845</v>
      </c>
      <c r="AA345" s="5" t="s">
        <v>40</v>
      </c>
      <c r="AB345" s="5" t="s">
        <v>1850</v>
      </c>
      <c r="AC345" s="5" t="s">
        <v>32</v>
      </c>
      <c r="AD345" s="5" t="s">
        <v>26</v>
      </c>
      <c r="AE345" s="5" t="s">
        <v>18</v>
      </c>
    </row>
    <row r="346" spans="1:31" x14ac:dyDescent="0.2">
      <c r="A346" s="1">
        <v>134717</v>
      </c>
      <c r="B346">
        <v>506.31400000000002</v>
      </c>
      <c r="C346">
        <v>867.67382799999996</v>
      </c>
      <c r="D346" s="18" t="s">
        <v>1828</v>
      </c>
      <c r="E346" s="13" t="s">
        <v>1829</v>
      </c>
      <c r="F346" s="13" t="s">
        <v>1829</v>
      </c>
      <c r="G346" s="16" t="s">
        <v>1828</v>
      </c>
      <c r="H346" s="18" t="s">
        <v>2105</v>
      </c>
      <c r="I346" s="21" t="s">
        <v>2105</v>
      </c>
      <c r="J346" s="15" t="s">
        <v>2105</v>
      </c>
      <c r="K346" s="21" t="s">
        <v>18</v>
      </c>
      <c r="L346" s="21" t="s">
        <v>2105</v>
      </c>
      <c r="M346" s="21" t="s">
        <v>18</v>
      </c>
      <c r="N346">
        <v>20</v>
      </c>
      <c r="O346">
        <v>1423</v>
      </c>
      <c r="P346" t="s">
        <v>5</v>
      </c>
      <c r="Q346" s="2">
        <v>1</v>
      </c>
      <c r="R346" t="s">
        <v>17</v>
      </c>
      <c r="S346" s="2">
        <v>0.41713418160786497</v>
      </c>
      <c r="T346" t="s">
        <v>25</v>
      </c>
      <c r="U346" s="2">
        <v>0.19038461538461501</v>
      </c>
      <c r="W346" s="2">
        <v>0.33820850202429098</v>
      </c>
      <c r="X346" t="s">
        <v>17</v>
      </c>
      <c r="Y346" s="5" t="s">
        <v>2082</v>
      </c>
      <c r="Z346" s="5" t="s">
        <v>1845</v>
      </c>
      <c r="AA346" s="5" t="s">
        <v>1850</v>
      </c>
      <c r="AB346" s="5" t="s">
        <v>1850</v>
      </c>
      <c r="AC346" s="5" t="s">
        <v>32</v>
      </c>
      <c r="AD346" s="5" t="s">
        <v>26</v>
      </c>
      <c r="AE346" s="5" t="s">
        <v>18</v>
      </c>
    </row>
    <row r="347" spans="1:31" x14ac:dyDescent="0.2">
      <c r="A347" s="1">
        <v>134719</v>
      </c>
      <c r="B347">
        <v>506.29599000000002</v>
      </c>
      <c r="C347">
        <v>849.28301999999996</v>
      </c>
      <c r="D347" s="18" t="s">
        <v>1828</v>
      </c>
      <c r="E347" s="13" t="s">
        <v>1829</v>
      </c>
      <c r="F347" s="13" t="s">
        <v>1829</v>
      </c>
      <c r="G347" s="16" t="s">
        <v>1828</v>
      </c>
      <c r="H347" s="18" t="s">
        <v>2105</v>
      </c>
      <c r="I347" s="21" t="s">
        <v>2105</v>
      </c>
      <c r="J347" s="15" t="s">
        <v>2105</v>
      </c>
      <c r="K347" s="21" t="s">
        <v>18</v>
      </c>
      <c r="L347" s="21" t="s">
        <v>2105</v>
      </c>
      <c r="M347" s="21" t="s">
        <v>18</v>
      </c>
      <c r="N347">
        <v>4</v>
      </c>
      <c r="O347">
        <v>1423</v>
      </c>
      <c r="P347" t="s">
        <v>5</v>
      </c>
      <c r="Q347" s="2">
        <v>1</v>
      </c>
      <c r="R347" t="s">
        <v>17</v>
      </c>
      <c r="S347" s="2">
        <v>0.41713418160786497</v>
      </c>
      <c r="T347" t="s">
        <v>25</v>
      </c>
      <c r="U347" s="2">
        <v>0.19038461538461501</v>
      </c>
      <c r="W347" s="2">
        <v>0.33820850202429098</v>
      </c>
      <c r="X347" t="s">
        <v>17</v>
      </c>
      <c r="Y347" s="5" t="s">
        <v>1982</v>
      </c>
      <c r="Z347" s="5" t="s">
        <v>1845</v>
      </c>
      <c r="AA347" s="5" t="s">
        <v>40</v>
      </c>
      <c r="AB347" s="5" t="s">
        <v>1850</v>
      </c>
      <c r="AC347" s="5" t="s">
        <v>32</v>
      </c>
      <c r="AD347" s="5" t="s">
        <v>26</v>
      </c>
      <c r="AE347" s="5" t="s">
        <v>18</v>
      </c>
    </row>
    <row r="348" spans="1:31" x14ac:dyDescent="0.2">
      <c r="A348" s="1">
        <v>12379</v>
      </c>
      <c r="B348">
        <v>195.63699</v>
      </c>
      <c r="C348">
        <v>877.99243200000001</v>
      </c>
      <c r="D348" s="18" t="s">
        <v>1828</v>
      </c>
      <c r="E348" s="13" t="s">
        <v>1828</v>
      </c>
      <c r="F348" s="13" t="s">
        <v>1828</v>
      </c>
      <c r="G348" s="16" t="s">
        <v>1828</v>
      </c>
      <c r="H348" s="18" t="s">
        <v>2105</v>
      </c>
      <c r="I348" s="21" t="s">
        <v>2105</v>
      </c>
      <c r="J348" s="16" t="s">
        <v>2105</v>
      </c>
      <c r="K348" s="21" t="s">
        <v>6</v>
      </c>
      <c r="L348" s="21" t="s">
        <v>2105</v>
      </c>
      <c r="M348" s="21" t="s">
        <v>2105</v>
      </c>
      <c r="N348">
        <v>59</v>
      </c>
      <c r="O348">
        <v>2032</v>
      </c>
      <c r="P348" t="s">
        <v>6</v>
      </c>
      <c r="Q348" s="2">
        <v>0</v>
      </c>
      <c r="R348" t="s">
        <v>6</v>
      </c>
      <c r="S348" s="2">
        <v>0</v>
      </c>
      <c r="T348" t="s">
        <v>6</v>
      </c>
      <c r="U348" s="2">
        <v>0</v>
      </c>
      <c r="V348" t="s">
        <v>6</v>
      </c>
      <c r="W348" s="2">
        <v>0</v>
      </c>
      <c r="X348" t="s">
        <v>6</v>
      </c>
      <c r="Y348" s="5" t="s">
        <v>2105</v>
      </c>
      <c r="Z348" s="5" t="s">
        <v>2105</v>
      </c>
      <c r="AA348" s="5" t="s">
        <v>2105</v>
      </c>
      <c r="AB348" s="5" t="s">
        <v>2105</v>
      </c>
      <c r="AC348" s="5" t="s">
        <v>2105</v>
      </c>
      <c r="AD348" s="5" t="s">
        <v>2105</v>
      </c>
      <c r="AE348" s="5" t="s">
        <v>2105</v>
      </c>
    </row>
    <row r="349" spans="1:31" x14ac:dyDescent="0.2">
      <c r="A349" s="1">
        <v>12381</v>
      </c>
      <c r="B349">
        <v>195.63498999999999</v>
      </c>
      <c r="C349">
        <v>620.66650400000003</v>
      </c>
      <c r="D349" s="18" t="s">
        <v>1828</v>
      </c>
      <c r="E349" s="13" t="s">
        <v>1828</v>
      </c>
      <c r="F349" s="13" t="s">
        <v>1828</v>
      </c>
      <c r="G349" s="16" t="s">
        <v>1828</v>
      </c>
      <c r="H349" s="18" t="s">
        <v>2105</v>
      </c>
      <c r="I349" s="21" t="s">
        <v>2105</v>
      </c>
      <c r="J349" s="16" t="s">
        <v>2105</v>
      </c>
      <c r="K349" s="21" t="s">
        <v>6</v>
      </c>
      <c r="L349" s="21" t="s">
        <v>2105</v>
      </c>
      <c r="M349" s="21" t="s">
        <v>2105</v>
      </c>
      <c r="N349">
        <v>13</v>
      </c>
      <c r="O349">
        <v>2032</v>
      </c>
      <c r="P349" t="s">
        <v>6</v>
      </c>
      <c r="Q349" s="2">
        <v>0</v>
      </c>
      <c r="R349" t="s">
        <v>6</v>
      </c>
      <c r="S349" s="2">
        <v>0</v>
      </c>
      <c r="T349" t="s">
        <v>6</v>
      </c>
      <c r="U349" s="2">
        <v>0</v>
      </c>
      <c r="V349" t="s">
        <v>6</v>
      </c>
      <c r="W349" s="2">
        <v>0</v>
      </c>
      <c r="X349" t="s">
        <v>6</v>
      </c>
      <c r="Y349" s="5" t="s">
        <v>2105</v>
      </c>
      <c r="Z349" s="5" t="s">
        <v>2105</v>
      </c>
      <c r="AA349" s="5" t="s">
        <v>2105</v>
      </c>
      <c r="AB349" s="5" t="s">
        <v>2105</v>
      </c>
      <c r="AC349" s="5" t="s">
        <v>2105</v>
      </c>
      <c r="AD349" s="5" t="s">
        <v>2105</v>
      </c>
      <c r="AE349" s="5" t="s">
        <v>2105</v>
      </c>
    </row>
    <row r="350" spans="1:31" x14ac:dyDescent="0.2">
      <c r="D350" s="34">
        <f>COUNTIF(Table25[Spectral Match to GNPS database],"=Yes")/348</f>
        <v>5.7471264367816091E-3</v>
      </c>
      <c r="E350" s="34">
        <f>COUNTIF(Table25[In silico annotation GNPS],"=Yes")/348</f>
        <v>0.92528735632183912</v>
      </c>
      <c r="F350" s="34">
        <f>COUNTIF(Table25[In silico annotation Sirius],"=Yes")/348</f>
        <v>0.81034482758620685</v>
      </c>
      <c r="G350" s="34">
        <f>COUNTIF(Table25[[Matching In silico annotation ]],"=Yes")/348</f>
        <v>0.28160919540229884</v>
      </c>
      <c r="H350" s="18"/>
      <c r="I350" s="5"/>
      <c r="J350" s="15"/>
      <c r="K350" s="15"/>
      <c r="L350" s="15"/>
      <c r="M350" s="15"/>
      <c r="Q350" s="2"/>
      <c r="S350" s="2"/>
      <c r="U350" s="2"/>
      <c r="W350" s="2"/>
      <c r="Y350" s="5"/>
      <c r="Z350" s="5"/>
      <c r="AA350" s="5"/>
      <c r="AB350" s="5"/>
      <c r="AC350" s="5"/>
      <c r="AD350" s="5"/>
      <c r="AE350" s="5"/>
    </row>
  </sheetData>
  <conditionalFormatting sqref="D2:D349 L127:M133 L135:M137 L140:M140 L144:M145 L147:M151 L153:M153 L155:M159 L161:M162 L164:M166 L168:M168 L170:M175 L177:M177 L179:M179 L182:M182 L184:M184 L186:M186 L188:M188 L191:M192 L195:M196 L198:M199 L202:M202 L204:M207 L209:M210 L214:M220 L290:M293 L296:M296 L348:M349 L299:M305 L307:M309 L311:M313 L315:M315 L317:M317 L336:M342 L344:M345">
    <cfRule type="containsText" dxfId="380" priority="332" operator="containsText" text="Yes">
      <formula>NOT(ISERROR(SEARCH("Yes",D2)))</formula>
    </cfRule>
    <cfRule type="containsText" dxfId="379" priority="333" operator="containsText" text="No">
      <formula>NOT(ISERROR(SEARCH("No",D2)))</formula>
    </cfRule>
  </conditionalFormatting>
  <conditionalFormatting sqref="E2:G349 H2">
    <cfRule type="containsText" dxfId="378" priority="330" operator="containsText" text="Yes">
      <formula>NOT(ISERROR(SEARCH("Yes",E2)))</formula>
    </cfRule>
    <cfRule type="containsText" dxfId="377" priority="331" operator="containsText" text="No">
      <formula>NOT(ISERROR(SEARCH("No",E2)))</formula>
    </cfRule>
  </conditionalFormatting>
  <conditionalFormatting sqref="H4">
    <cfRule type="containsText" dxfId="376" priority="328" operator="containsText" text="Yes">
      <formula>NOT(ISERROR(SEARCH("Yes",H4)))</formula>
    </cfRule>
    <cfRule type="containsText" dxfId="375" priority="329" operator="containsText" text="No">
      <formula>NOT(ISERROR(SEARCH("No",H4)))</formula>
    </cfRule>
  </conditionalFormatting>
  <conditionalFormatting sqref="H5">
    <cfRule type="containsText" dxfId="374" priority="326" operator="containsText" text="Yes">
      <formula>NOT(ISERROR(SEARCH("Yes",H5)))</formula>
    </cfRule>
    <cfRule type="containsText" dxfId="373" priority="327" operator="containsText" text="No">
      <formula>NOT(ISERROR(SEARCH("No",H5)))</formula>
    </cfRule>
  </conditionalFormatting>
  <conditionalFormatting sqref="H6">
    <cfRule type="containsText" dxfId="372" priority="324" operator="containsText" text="Yes">
      <formula>NOT(ISERROR(SEARCH("Yes",H6)))</formula>
    </cfRule>
    <cfRule type="containsText" dxfId="371" priority="325" operator="containsText" text="No">
      <formula>NOT(ISERROR(SEARCH("No",H6)))</formula>
    </cfRule>
  </conditionalFormatting>
  <conditionalFormatting sqref="H8">
    <cfRule type="containsText" dxfId="370" priority="322" operator="containsText" text="Yes">
      <formula>NOT(ISERROR(SEARCH("Yes",H8)))</formula>
    </cfRule>
    <cfRule type="containsText" dxfId="369" priority="323" operator="containsText" text="No">
      <formula>NOT(ISERROR(SEARCH("No",H8)))</formula>
    </cfRule>
  </conditionalFormatting>
  <conditionalFormatting sqref="H12">
    <cfRule type="containsText" dxfId="368" priority="320" operator="containsText" text="Yes">
      <formula>NOT(ISERROR(SEARCH("Yes",H12)))</formula>
    </cfRule>
    <cfRule type="containsText" dxfId="367" priority="321" operator="containsText" text="No">
      <formula>NOT(ISERROR(SEARCH("No",H12)))</formula>
    </cfRule>
  </conditionalFormatting>
  <conditionalFormatting sqref="H13">
    <cfRule type="containsText" dxfId="366" priority="318" operator="containsText" text="Yes">
      <formula>NOT(ISERROR(SEARCH("Yes",H13)))</formula>
    </cfRule>
    <cfRule type="containsText" dxfId="365" priority="319" operator="containsText" text="No">
      <formula>NOT(ISERROR(SEARCH("No",H13)))</formula>
    </cfRule>
  </conditionalFormatting>
  <conditionalFormatting sqref="H15">
    <cfRule type="containsText" dxfId="364" priority="316" operator="containsText" text="Yes">
      <formula>NOT(ISERROR(SEARCH("Yes",H15)))</formula>
    </cfRule>
    <cfRule type="containsText" dxfId="363" priority="317" operator="containsText" text="No">
      <formula>NOT(ISERROR(SEARCH("No",H15)))</formula>
    </cfRule>
  </conditionalFormatting>
  <conditionalFormatting sqref="H16">
    <cfRule type="containsText" dxfId="362" priority="314" operator="containsText" text="Yes">
      <formula>NOT(ISERROR(SEARCH("Yes",H16)))</formula>
    </cfRule>
    <cfRule type="containsText" dxfId="361" priority="315" operator="containsText" text="No">
      <formula>NOT(ISERROR(SEARCH("No",H16)))</formula>
    </cfRule>
  </conditionalFormatting>
  <conditionalFormatting sqref="H17">
    <cfRule type="containsText" dxfId="360" priority="312" operator="containsText" text="Yes">
      <formula>NOT(ISERROR(SEARCH("Yes",H17)))</formula>
    </cfRule>
    <cfRule type="containsText" dxfId="359" priority="313" operator="containsText" text="No">
      <formula>NOT(ISERROR(SEARCH("No",H17)))</formula>
    </cfRule>
  </conditionalFormatting>
  <conditionalFormatting sqref="H18">
    <cfRule type="containsText" dxfId="358" priority="310" operator="containsText" text="Yes">
      <formula>NOT(ISERROR(SEARCH("Yes",H18)))</formula>
    </cfRule>
    <cfRule type="containsText" dxfId="357" priority="311" operator="containsText" text="No">
      <formula>NOT(ISERROR(SEARCH("No",H18)))</formula>
    </cfRule>
  </conditionalFormatting>
  <conditionalFormatting sqref="H19">
    <cfRule type="containsText" dxfId="356" priority="308" operator="containsText" text="Yes">
      <formula>NOT(ISERROR(SEARCH("Yes",H19)))</formula>
    </cfRule>
    <cfRule type="containsText" dxfId="355" priority="309" operator="containsText" text="No">
      <formula>NOT(ISERROR(SEARCH("No",H19)))</formula>
    </cfRule>
  </conditionalFormatting>
  <conditionalFormatting sqref="H20">
    <cfRule type="containsText" dxfId="354" priority="306" operator="containsText" text="Yes">
      <formula>NOT(ISERROR(SEARCH("Yes",H20)))</formula>
    </cfRule>
    <cfRule type="containsText" dxfId="353" priority="307" operator="containsText" text="No">
      <formula>NOT(ISERROR(SEARCH("No",H20)))</formula>
    </cfRule>
  </conditionalFormatting>
  <conditionalFormatting sqref="H22">
    <cfRule type="containsText" dxfId="352" priority="304" operator="containsText" text="Yes">
      <formula>NOT(ISERROR(SEARCH("Yes",H22)))</formula>
    </cfRule>
    <cfRule type="containsText" dxfId="351" priority="305" operator="containsText" text="No">
      <formula>NOT(ISERROR(SEARCH("No",H22)))</formula>
    </cfRule>
  </conditionalFormatting>
  <conditionalFormatting sqref="H23">
    <cfRule type="containsText" dxfId="350" priority="302" operator="containsText" text="Yes">
      <formula>NOT(ISERROR(SEARCH("Yes",H23)))</formula>
    </cfRule>
    <cfRule type="containsText" dxfId="349" priority="303" operator="containsText" text="No">
      <formula>NOT(ISERROR(SEARCH("No",H23)))</formula>
    </cfRule>
  </conditionalFormatting>
  <conditionalFormatting sqref="H24">
    <cfRule type="containsText" dxfId="348" priority="300" operator="containsText" text="Yes">
      <formula>NOT(ISERROR(SEARCH("Yes",H24)))</formula>
    </cfRule>
    <cfRule type="containsText" dxfId="347" priority="301" operator="containsText" text="No">
      <formula>NOT(ISERROR(SEARCH("No",H24)))</formula>
    </cfRule>
  </conditionalFormatting>
  <conditionalFormatting sqref="H25">
    <cfRule type="containsText" dxfId="346" priority="298" operator="containsText" text="Yes">
      <formula>NOT(ISERROR(SEARCH("Yes",H25)))</formula>
    </cfRule>
    <cfRule type="containsText" dxfId="345" priority="299" operator="containsText" text="No">
      <formula>NOT(ISERROR(SEARCH("No",H25)))</formula>
    </cfRule>
  </conditionalFormatting>
  <conditionalFormatting sqref="H26">
    <cfRule type="containsText" dxfId="344" priority="296" operator="containsText" text="Yes">
      <formula>NOT(ISERROR(SEARCH("Yes",H26)))</formula>
    </cfRule>
    <cfRule type="containsText" dxfId="343" priority="297" operator="containsText" text="No">
      <formula>NOT(ISERROR(SEARCH("No",H26)))</formula>
    </cfRule>
  </conditionalFormatting>
  <conditionalFormatting sqref="H27">
    <cfRule type="containsText" dxfId="342" priority="294" operator="containsText" text="Yes">
      <formula>NOT(ISERROR(SEARCH("Yes",H27)))</formula>
    </cfRule>
    <cfRule type="containsText" dxfId="341" priority="295" operator="containsText" text="No">
      <formula>NOT(ISERROR(SEARCH("No",H27)))</formula>
    </cfRule>
  </conditionalFormatting>
  <conditionalFormatting sqref="H28">
    <cfRule type="containsText" dxfId="340" priority="292" operator="containsText" text="Yes">
      <formula>NOT(ISERROR(SEARCH("Yes",H28)))</formula>
    </cfRule>
    <cfRule type="containsText" dxfId="339" priority="293" operator="containsText" text="No">
      <formula>NOT(ISERROR(SEARCH("No",H28)))</formula>
    </cfRule>
  </conditionalFormatting>
  <conditionalFormatting sqref="H328:H329">
    <cfRule type="containsText" dxfId="338" priority="86" operator="containsText" text="Yes">
      <formula>NOT(ISERROR(SEARCH("Yes",H328)))</formula>
    </cfRule>
    <cfRule type="containsText" dxfId="337" priority="87" operator="containsText" text="No">
      <formula>NOT(ISERROR(SEARCH("No",H328)))</formula>
    </cfRule>
  </conditionalFormatting>
  <conditionalFormatting sqref="H333">
    <cfRule type="containsText" dxfId="336" priority="84" operator="containsText" text="Yes">
      <formula>NOT(ISERROR(SEARCH("Yes",H333)))</formula>
    </cfRule>
    <cfRule type="containsText" dxfId="335" priority="85" operator="containsText" text="No">
      <formula>NOT(ISERROR(SEARCH("No",H333)))</formula>
    </cfRule>
  </conditionalFormatting>
  <conditionalFormatting sqref="H336:H342">
    <cfRule type="containsText" dxfId="334" priority="82" operator="containsText" text="Yes">
      <formula>NOT(ISERROR(SEARCH("Yes",H336)))</formula>
    </cfRule>
    <cfRule type="containsText" dxfId="333" priority="83" operator="containsText" text="No">
      <formula>NOT(ISERROR(SEARCH("No",H336)))</formula>
    </cfRule>
  </conditionalFormatting>
  <conditionalFormatting sqref="H344:H345">
    <cfRule type="containsText" dxfId="332" priority="80" operator="containsText" text="Yes">
      <formula>NOT(ISERROR(SEARCH("Yes",H344)))</formula>
    </cfRule>
    <cfRule type="containsText" dxfId="331" priority="81" operator="containsText" text="No">
      <formula>NOT(ISERROR(SEARCH("No",H344)))</formula>
    </cfRule>
  </conditionalFormatting>
  <conditionalFormatting sqref="H348:H349">
    <cfRule type="containsText" dxfId="330" priority="78" operator="containsText" text="Yes">
      <formula>NOT(ISERROR(SEARCH("Yes",H348)))</formula>
    </cfRule>
    <cfRule type="containsText" dxfId="329" priority="79" operator="containsText" text="No">
      <formula>NOT(ISERROR(SEARCH("No",H348)))</formula>
    </cfRule>
  </conditionalFormatting>
  <conditionalFormatting sqref="H29">
    <cfRule type="containsText" dxfId="328" priority="290" operator="containsText" text="Yes">
      <formula>NOT(ISERROR(SEARCH("Yes",H29)))</formula>
    </cfRule>
    <cfRule type="containsText" dxfId="327" priority="291" operator="containsText" text="No">
      <formula>NOT(ISERROR(SEARCH("No",H29)))</formula>
    </cfRule>
  </conditionalFormatting>
  <conditionalFormatting sqref="H30">
    <cfRule type="containsText" dxfId="326" priority="288" operator="containsText" text="Yes">
      <formula>NOT(ISERROR(SEARCH("Yes",H30)))</formula>
    </cfRule>
    <cfRule type="containsText" dxfId="325" priority="289" operator="containsText" text="No">
      <formula>NOT(ISERROR(SEARCH("No",H30)))</formula>
    </cfRule>
  </conditionalFormatting>
  <conditionalFormatting sqref="H31">
    <cfRule type="containsText" dxfId="324" priority="286" operator="containsText" text="Yes">
      <formula>NOT(ISERROR(SEARCH("Yes",H31)))</formula>
    </cfRule>
    <cfRule type="containsText" dxfId="323" priority="287" operator="containsText" text="No">
      <formula>NOT(ISERROR(SEARCH("No",H31)))</formula>
    </cfRule>
  </conditionalFormatting>
  <conditionalFormatting sqref="H32">
    <cfRule type="containsText" dxfId="322" priority="284" operator="containsText" text="Yes">
      <formula>NOT(ISERROR(SEARCH("Yes",H32)))</formula>
    </cfRule>
    <cfRule type="containsText" dxfId="321" priority="285" operator="containsText" text="No">
      <formula>NOT(ISERROR(SEARCH("No",H32)))</formula>
    </cfRule>
  </conditionalFormatting>
  <conditionalFormatting sqref="H33">
    <cfRule type="containsText" dxfId="320" priority="282" operator="containsText" text="Yes">
      <formula>NOT(ISERROR(SEARCH("Yes",H33)))</formula>
    </cfRule>
    <cfRule type="containsText" dxfId="319" priority="283" operator="containsText" text="No">
      <formula>NOT(ISERROR(SEARCH("No",H33)))</formula>
    </cfRule>
  </conditionalFormatting>
  <conditionalFormatting sqref="H34">
    <cfRule type="containsText" dxfId="318" priority="280" operator="containsText" text="Yes">
      <formula>NOT(ISERROR(SEARCH("Yes",H34)))</formula>
    </cfRule>
    <cfRule type="containsText" dxfId="317" priority="281" operator="containsText" text="No">
      <formula>NOT(ISERROR(SEARCH("No",H34)))</formula>
    </cfRule>
  </conditionalFormatting>
  <conditionalFormatting sqref="H35">
    <cfRule type="containsText" dxfId="316" priority="278" operator="containsText" text="Yes">
      <formula>NOT(ISERROR(SEARCH("Yes",H35)))</formula>
    </cfRule>
    <cfRule type="containsText" dxfId="315" priority="279" operator="containsText" text="No">
      <formula>NOT(ISERROR(SEARCH("No",H35)))</formula>
    </cfRule>
  </conditionalFormatting>
  <conditionalFormatting sqref="H36">
    <cfRule type="containsText" dxfId="314" priority="276" operator="containsText" text="Yes">
      <formula>NOT(ISERROR(SEARCH("Yes",H36)))</formula>
    </cfRule>
    <cfRule type="containsText" dxfId="313" priority="277" operator="containsText" text="No">
      <formula>NOT(ISERROR(SEARCH("No",H36)))</formula>
    </cfRule>
  </conditionalFormatting>
  <conditionalFormatting sqref="H37">
    <cfRule type="containsText" dxfId="312" priority="274" operator="containsText" text="Yes">
      <formula>NOT(ISERROR(SEARCH("Yes",H37)))</formula>
    </cfRule>
    <cfRule type="containsText" dxfId="311" priority="275" operator="containsText" text="No">
      <formula>NOT(ISERROR(SEARCH("No",H37)))</formula>
    </cfRule>
  </conditionalFormatting>
  <conditionalFormatting sqref="H38">
    <cfRule type="containsText" dxfId="310" priority="272" operator="containsText" text="Yes">
      <formula>NOT(ISERROR(SEARCH("Yes",H38)))</formula>
    </cfRule>
    <cfRule type="containsText" dxfId="309" priority="273" operator="containsText" text="No">
      <formula>NOT(ISERROR(SEARCH("No",H38)))</formula>
    </cfRule>
  </conditionalFormatting>
  <conditionalFormatting sqref="H39">
    <cfRule type="containsText" dxfId="308" priority="270" operator="containsText" text="Yes">
      <formula>NOT(ISERROR(SEARCH("Yes",H39)))</formula>
    </cfRule>
    <cfRule type="containsText" dxfId="307" priority="271" operator="containsText" text="No">
      <formula>NOT(ISERROR(SEARCH("No",H39)))</formula>
    </cfRule>
  </conditionalFormatting>
  <conditionalFormatting sqref="H40">
    <cfRule type="containsText" dxfId="306" priority="268" operator="containsText" text="Yes">
      <formula>NOT(ISERROR(SEARCH("Yes",H40)))</formula>
    </cfRule>
    <cfRule type="containsText" dxfId="305" priority="269" operator="containsText" text="No">
      <formula>NOT(ISERROR(SEARCH("No",H40)))</formula>
    </cfRule>
  </conditionalFormatting>
  <conditionalFormatting sqref="H41">
    <cfRule type="containsText" dxfId="304" priority="266" operator="containsText" text="Yes">
      <formula>NOT(ISERROR(SEARCH("Yes",H41)))</formula>
    </cfRule>
    <cfRule type="containsText" dxfId="303" priority="267" operator="containsText" text="No">
      <formula>NOT(ISERROR(SEARCH("No",H41)))</formula>
    </cfRule>
  </conditionalFormatting>
  <conditionalFormatting sqref="H42">
    <cfRule type="containsText" dxfId="302" priority="264" operator="containsText" text="Yes">
      <formula>NOT(ISERROR(SEARCH("Yes",H42)))</formula>
    </cfRule>
    <cfRule type="containsText" dxfId="301" priority="265" operator="containsText" text="No">
      <formula>NOT(ISERROR(SEARCH("No",H42)))</formula>
    </cfRule>
  </conditionalFormatting>
  <conditionalFormatting sqref="H43">
    <cfRule type="containsText" dxfId="300" priority="262" operator="containsText" text="Yes">
      <formula>NOT(ISERROR(SEARCH("Yes",H43)))</formula>
    </cfRule>
    <cfRule type="containsText" dxfId="299" priority="263" operator="containsText" text="No">
      <formula>NOT(ISERROR(SEARCH("No",H43)))</formula>
    </cfRule>
  </conditionalFormatting>
  <conditionalFormatting sqref="H44">
    <cfRule type="containsText" dxfId="298" priority="260" operator="containsText" text="Yes">
      <formula>NOT(ISERROR(SEARCH("Yes",H44)))</formula>
    </cfRule>
    <cfRule type="containsText" dxfId="297" priority="261" operator="containsText" text="No">
      <formula>NOT(ISERROR(SEARCH("No",H44)))</formula>
    </cfRule>
  </conditionalFormatting>
  <conditionalFormatting sqref="H45">
    <cfRule type="containsText" dxfId="296" priority="258" operator="containsText" text="Yes">
      <formula>NOT(ISERROR(SEARCH("Yes",H45)))</formula>
    </cfRule>
    <cfRule type="containsText" dxfId="295" priority="259" operator="containsText" text="No">
      <formula>NOT(ISERROR(SEARCH("No",H45)))</formula>
    </cfRule>
  </conditionalFormatting>
  <conditionalFormatting sqref="H46">
    <cfRule type="containsText" dxfId="294" priority="256" operator="containsText" text="Yes">
      <formula>NOT(ISERROR(SEARCH("Yes",H46)))</formula>
    </cfRule>
    <cfRule type="containsText" dxfId="293" priority="257" operator="containsText" text="No">
      <formula>NOT(ISERROR(SEARCH("No",H46)))</formula>
    </cfRule>
  </conditionalFormatting>
  <conditionalFormatting sqref="H47">
    <cfRule type="containsText" dxfId="292" priority="254" operator="containsText" text="Yes">
      <formula>NOT(ISERROR(SEARCH("Yes",H47)))</formula>
    </cfRule>
    <cfRule type="containsText" dxfId="291" priority="255" operator="containsText" text="No">
      <formula>NOT(ISERROR(SEARCH("No",H47)))</formula>
    </cfRule>
  </conditionalFormatting>
  <conditionalFormatting sqref="H48">
    <cfRule type="containsText" dxfId="290" priority="252" operator="containsText" text="Yes">
      <formula>NOT(ISERROR(SEARCH("Yes",H48)))</formula>
    </cfRule>
    <cfRule type="containsText" dxfId="289" priority="253" operator="containsText" text="No">
      <formula>NOT(ISERROR(SEARCH("No",H48)))</formula>
    </cfRule>
  </conditionalFormatting>
  <conditionalFormatting sqref="H49">
    <cfRule type="containsText" dxfId="288" priority="250" operator="containsText" text="Yes">
      <formula>NOT(ISERROR(SEARCH("Yes",H49)))</formula>
    </cfRule>
    <cfRule type="containsText" dxfId="287" priority="251" operator="containsText" text="No">
      <formula>NOT(ISERROR(SEARCH("No",H49)))</formula>
    </cfRule>
  </conditionalFormatting>
  <conditionalFormatting sqref="H51">
    <cfRule type="containsText" dxfId="286" priority="248" operator="containsText" text="Yes">
      <formula>NOT(ISERROR(SEARCH("Yes",H51)))</formula>
    </cfRule>
    <cfRule type="containsText" dxfId="285" priority="249" operator="containsText" text="No">
      <formula>NOT(ISERROR(SEARCH("No",H51)))</formula>
    </cfRule>
  </conditionalFormatting>
  <conditionalFormatting sqref="H52">
    <cfRule type="containsText" dxfId="284" priority="246" operator="containsText" text="Yes">
      <formula>NOT(ISERROR(SEARCH("Yes",H52)))</formula>
    </cfRule>
    <cfRule type="containsText" dxfId="283" priority="247" operator="containsText" text="No">
      <formula>NOT(ISERROR(SEARCH("No",H52)))</formula>
    </cfRule>
  </conditionalFormatting>
  <conditionalFormatting sqref="H53">
    <cfRule type="containsText" dxfId="282" priority="244" operator="containsText" text="Yes">
      <formula>NOT(ISERROR(SEARCH("Yes",H53)))</formula>
    </cfRule>
    <cfRule type="containsText" dxfId="281" priority="245" operator="containsText" text="No">
      <formula>NOT(ISERROR(SEARCH("No",H53)))</formula>
    </cfRule>
  </conditionalFormatting>
  <conditionalFormatting sqref="H54">
    <cfRule type="containsText" dxfId="280" priority="242" operator="containsText" text="Yes">
      <formula>NOT(ISERROR(SEARCH("Yes",H54)))</formula>
    </cfRule>
    <cfRule type="containsText" dxfId="279" priority="243" operator="containsText" text="No">
      <formula>NOT(ISERROR(SEARCH("No",H54)))</formula>
    </cfRule>
  </conditionalFormatting>
  <conditionalFormatting sqref="H55">
    <cfRule type="containsText" dxfId="278" priority="240" operator="containsText" text="Yes">
      <formula>NOT(ISERROR(SEARCH("Yes",H55)))</formula>
    </cfRule>
    <cfRule type="containsText" dxfId="277" priority="241" operator="containsText" text="No">
      <formula>NOT(ISERROR(SEARCH("No",H55)))</formula>
    </cfRule>
  </conditionalFormatting>
  <conditionalFormatting sqref="H56">
    <cfRule type="containsText" dxfId="276" priority="238" operator="containsText" text="Yes">
      <formula>NOT(ISERROR(SEARCH("Yes",H56)))</formula>
    </cfRule>
    <cfRule type="containsText" dxfId="275" priority="239" operator="containsText" text="No">
      <formula>NOT(ISERROR(SEARCH("No",H56)))</formula>
    </cfRule>
  </conditionalFormatting>
  <conditionalFormatting sqref="H57">
    <cfRule type="containsText" dxfId="274" priority="236" operator="containsText" text="Yes">
      <formula>NOT(ISERROR(SEARCH("Yes",H57)))</formula>
    </cfRule>
    <cfRule type="containsText" dxfId="273" priority="237" operator="containsText" text="No">
      <formula>NOT(ISERROR(SEARCH("No",H57)))</formula>
    </cfRule>
  </conditionalFormatting>
  <conditionalFormatting sqref="H58">
    <cfRule type="containsText" dxfId="272" priority="234" operator="containsText" text="Yes">
      <formula>NOT(ISERROR(SEARCH("Yes",H58)))</formula>
    </cfRule>
    <cfRule type="containsText" dxfId="271" priority="235" operator="containsText" text="No">
      <formula>NOT(ISERROR(SEARCH("No",H58)))</formula>
    </cfRule>
  </conditionalFormatting>
  <conditionalFormatting sqref="H59">
    <cfRule type="containsText" dxfId="270" priority="232" operator="containsText" text="Yes">
      <formula>NOT(ISERROR(SEARCH("Yes",H59)))</formula>
    </cfRule>
    <cfRule type="containsText" dxfId="269" priority="233" operator="containsText" text="No">
      <formula>NOT(ISERROR(SEARCH("No",H59)))</formula>
    </cfRule>
  </conditionalFormatting>
  <conditionalFormatting sqref="H60">
    <cfRule type="containsText" dxfId="268" priority="230" operator="containsText" text="Yes">
      <formula>NOT(ISERROR(SEARCH("Yes",H60)))</formula>
    </cfRule>
    <cfRule type="containsText" dxfId="267" priority="231" operator="containsText" text="No">
      <formula>NOT(ISERROR(SEARCH("No",H60)))</formula>
    </cfRule>
  </conditionalFormatting>
  <conditionalFormatting sqref="H61">
    <cfRule type="containsText" dxfId="266" priority="228" operator="containsText" text="Yes">
      <formula>NOT(ISERROR(SEARCH("Yes",H61)))</formula>
    </cfRule>
    <cfRule type="containsText" dxfId="265" priority="229" operator="containsText" text="No">
      <formula>NOT(ISERROR(SEARCH("No",H61)))</formula>
    </cfRule>
  </conditionalFormatting>
  <conditionalFormatting sqref="H62">
    <cfRule type="containsText" dxfId="264" priority="226" operator="containsText" text="Yes">
      <formula>NOT(ISERROR(SEARCH("Yes",H62)))</formula>
    </cfRule>
    <cfRule type="containsText" dxfId="263" priority="227" operator="containsText" text="No">
      <formula>NOT(ISERROR(SEARCH("No",H62)))</formula>
    </cfRule>
  </conditionalFormatting>
  <conditionalFormatting sqref="H63">
    <cfRule type="containsText" dxfId="262" priority="224" operator="containsText" text="Yes">
      <formula>NOT(ISERROR(SEARCH("Yes",H63)))</formula>
    </cfRule>
    <cfRule type="containsText" dxfId="261" priority="225" operator="containsText" text="No">
      <formula>NOT(ISERROR(SEARCH("No",H63)))</formula>
    </cfRule>
  </conditionalFormatting>
  <conditionalFormatting sqref="H64">
    <cfRule type="containsText" dxfId="260" priority="222" operator="containsText" text="Yes">
      <formula>NOT(ISERROR(SEARCH("Yes",H64)))</formula>
    </cfRule>
    <cfRule type="containsText" dxfId="259" priority="223" operator="containsText" text="No">
      <formula>NOT(ISERROR(SEARCH("No",H64)))</formula>
    </cfRule>
  </conditionalFormatting>
  <conditionalFormatting sqref="H65">
    <cfRule type="containsText" dxfId="258" priority="220" operator="containsText" text="Yes">
      <formula>NOT(ISERROR(SEARCH("Yes",H65)))</formula>
    </cfRule>
    <cfRule type="containsText" dxfId="257" priority="221" operator="containsText" text="No">
      <formula>NOT(ISERROR(SEARCH("No",H65)))</formula>
    </cfRule>
  </conditionalFormatting>
  <conditionalFormatting sqref="H66">
    <cfRule type="containsText" dxfId="256" priority="218" operator="containsText" text="Yes">
      <formula>NOT(ISERROR(SEARCH("Yes",H66)))</formula>
    </cfRule>
    <cfRule type="containsText" dxfId="255" priority="219" operator="containsText" text="No">
      <formula>NOT(ISERROR(SEARCH("No",H66)))</formula>
    </cfRule>
  </conditionalFormatting>
  <conditionalFormatting sqref="H67">
    <cfRule type="containsText" dxfId="254" priority="216" operator="containsText" text="Yes">
      <formula>NOT(ISERROR(SEARCH("Yes",H67)))</formula>
    </cfRule>
    <cfRule type="containsText" dxfId="253" priority="217" operator="containsText" text="No">
      <formula>NOT(ISERROR(SEARCH("No",H67)))</formula>
    </cfRule>
  </conditionalFormatting>
  <conditionalFormatting sqref="H69">
    <cfRule type="containsText" dxfId="252" priority="214" operator="containsText" text="Yes">
      <formula>NOT(ISERROR(SEARCH("Yes",H69)))</formula>
    </cfRule>
    <cfRule type="containsText" dxfId="251" priority="215" operator="containsText" text="No">
      <formula>NOT(ISERROR(SEARCH("No",H69)))</formula>
    </cfRule>
  </conditionalFormatting>
  <conditionalFormatting sqref="H70">
    <cfRule type="containsText" dxfId="250" priority="212" operator="containsText" text="Yes">
      <formula>NOT(ISERROR(SEARCH("Yes",H70)))</formula>
    </cfRule>
    <cfRule type="containsText" dxfId="249" priority="213" operator="containsText" text="No">
      <formula>NOT(ISERROR(SEARCH("No",H70)))</formula>
    </cfRule>
  </conditionalFormatting>
  <conditionalFormatting sqref="H71">
    <cfRule type="containsText" dxfId="248" priority="210" operator="containsText" text="Yes">
      <formula>NOT(ISERROR(SEARCH("Yes",H71)))</formula>
    </cfRule>
    <cfRule type="containsText" dxfId="247" priority="211" operator="containsText" text="No">
      <formula>NOT(ISERROR(SEARCH("No",H71)))</formula>
    </cfRule>
  </conditionalFormatting>
  <conditionalFormatting sqref="H72">
    <cfRule type="containsText" dxfId="246" priority="208" operator="containsText" text="Yes">
      <formula>NOT(ISERROR(SEARCH("Yes",H72)))</formula>
    </cfRule>
    <cfRule type="containsText" dxfId="245" priority="209" operator="containsText" text="No">
      <formula>NOT(ISERROR(SEARCH("No",H72)))</formula>
    </cfRule>
  </conditionalFormatting>
  <conditionalFormatting sqref="H73">
    <cfRule type="containsText" dxfId="244" priority="206" operator="containsText" text="Yes">
      <formula>NOT(ISERROR(SEARCH("Yes",H73)))</formula>
    </cfRule>
    <cfRule type="containsText" dxfId="243" priority="207" operator="containsText" text="No">
      <formula>NOT(ISERROR(SEARCH("No",H73)))</formula>
    </cfRule>
  </conditionalFormatting>
  <conditionalFormatting sqref="H74">
    <cfRule type="containsText" dxfId="242" priority="204" operator="containsText" text="Yes">
      <formula>NOT(ISERROR(SEARCH("Yes",H74)))</formula>
    </cfRule>
    <cfRule type="containsText" dxfId="241" priority="205" operator="containsText" text="No">
      <formula>NOT(ISERROR(SEARCH("No",H74)))</formula>
    </cfRule>
  </conditionalFormatting>
  <conditionalFormatting sqref="H75">
    <cfRule type="containsText" dxfId="240" priority="202" operator="containsText" text="Yes">
      <formula>NOT(ISERROR(SEARCH("Yes",H75)))</formula>
    </cfRule>
    <cfRule type="containsText" dxfId="239" priority="203" operator="containsText" text="No">
      <formula>NOT(ISERROR(SEARCH("No",H75)))</formula>
    </cfRule>
  </conditionalFormatting>
  <conditionalFormatting sqref="H76">
    <cfRule type="containsText" dxfId="238" priority="200" operator="containsText" text="Yes">
      <formula>NOT(ISERROR(SEARCH("Yes",H76)))</formula>
    </cfRule>
    <cfRule type="containsText" dxfId="237" priority="201" operator="containsText" text="No">
      <formula>NOT(ISERROR(SEARCH("No",H76)))</formula>
    </cfRule>
  </conditionalFormatting>
  <conditionalFormatting sqref="H77">
    <cfRule type="containsText" dxfId="236" priority="198" operator="containsText" text="Yes">
      <formula>NOT(ISERROR(SEARCH("Yes",H77)))</formula>
    </cfRule>
    <cfRule type="containsText" dxfId="235" priority="199" operator="containsText" text="No">
      <formula>NOT(ISERROR(SEARCH("No",H77)))</formula>
    </cfRule>
  </conditionalFormatting>
  <conditionalFormatting sqref="H78">
    <cfRule type="containsText" dxfId="234" priority="196" operator="containsText" text="Yes">
      <formula>NOT(ISERROR(SEARCH("Yes",H78)))</formula>
    </cfRule>
    <cfRule type="containsText" dxfId="233" priority="197" operator="containsText" text="No">
      <formula>NOT(ISERROR(SEARCH("No",H78)))</formula>
    </cfRule>
  </conditionalFormatting>
  <conditionalFormatting sqref="H79">
    <cfRule type="containsText" dxfId="232" priority="194" operator="containsText" text="Yes">
      <formula>NOT(ISERROR(SEARCH("Yes",H79)))</formula>
    </cfRule>
    <cfRule type="containsText" dxfId="231" priority="195" operator="containsText" text="No">
      <formula>NOT(ISERROR(SEARCH("No",H79)))</formula>
    </cfRule>
  </conditionalFormatting>
  <conditionalFormatting sqref="H80">
    <cfRule type="containsText" dxfId="230" priority="192" operator="containsText" text="Yes">
      <formula>NOT(ISERROR(SEARCH("Yes",H80)))</formula>
    </cfRule>
    <cfRule type="containsText" dxfId="229" priority="193" operator="containsText" text="No">
      <formula>NOT(ISERROR(SEARCH("No",H80)))</formula>
    </cfRule>
  </conditionalFormatting>
  <conditionalFormatting sqref="H81">
    <cfRule type="containsText" dxfId="228" priority="190" operator="containsText" text="Yes">
      <formula>NOT(ISERROR(SEARCH("Yes",H81)))</formula>
    </cfRule>
    <cfRule type="containsText" dxfId="227" priority="191" operator="containsText" text="No">
      <formula>NOT(ISERROR(SEARCH("No",H81)))</formula>
    </cfRule>
  </conditionalFormatting>
  <conditionalFormatting sqref="H83">
    <cfRule type="containsText" dxfId="226" priority="188" operator="containsText" text="Yes">
      <formula>NOT(ISERROR(SEARCH("Yes",H83)))</formula>
    </cfRule>
    <cfRule type="containsText" dxfId="225" priority="189" operator="containsText" text="No">
      <formula>NOT(ISERROR(SEARCH("No",H83)))</formula>
    </cfRule>
  </conditionalFormatting>
  <conditionalFormatting sqref="H84">
    <cfRule type="containsText" dxfId="224" priority="186" operator="containsText" text="Yes">
      <formula>NOT(ISERROR(SEARCH("Yes",H84)))</formula>
    </cfRule>
    <cfRule type="containsText" dxfId="223" priority="187" operator="containsText" text="No">
      <formula>NOT(ISERROR(SEARCH("No",H84)))</formula>
    </cfRule>
  </conditionalFormatting>
  <conditionalFormatting sqref="H85">
    <cfRule type="containsText" dxfId="222" priority="184" operator="containsText" text="Yes">
      <formula>NOT(ISERROR(SEARCH("Yes",H85)))</formula>
    </cfRule>
    <cfRule type="containsText" dxfId="221" priority="185" operator="containsText" text="No">
      <formula>NOT(ISERROR(SEARCH("No",H85)))</formula>
    </cfRule>
  </conditionalFormatting>
  <conditionalFormatting sqref="H86">
    <cfRule type="containsText" dxfId="220" priority="182" operator="containsText" text="Yes">
      <formula>NOT(ISERROR(SEARCH("Yes",H86)))</formula>
    </cfRule>
    <cfRule type="containsText" dxfId="219" priority="183" operator="containsText" text="No">
      <formula>NOT(ISERROR(SEARCH("No",H86)))</formula>
    </cfRule>
  </conditionalFormatting>
  <conditionalFormatting sqref="H89">
    <cfRule type="containsText" dxfId="218" priority="180" operator="containsText" text="Yes">
      <formula>NOT(ISERROR(SEARCH("Yes",H89)))</formula>
    </cfRule>
    <cfRule type="containsText" dxfId="217" priority="181" operator="containsText" text="No">
      <formula>NOT(ISERROR(SEARCH("No",H89)))</formula>
    </cfRule>
  </conditionalFormatting>
  <conditionalFormatting sqref="H92">
    <cfRule type="containsText" dxfId="216" priority="178" operator="containsText" text="Yes">
      <formula>NOT(ISERROR(SEARCH("Yes",H92)))</formula>
    </cfRule>
    <cfRule type="containsText" dxfId="215" priority="179" operator="containsText" text="No">
      <formula>NOT(ISERROR(SEARCH("No",H92)))</formula>
    </cfRule>
  </conditionalFormatting>
  <conditionalFormatting sqref="H94">
    <cfRule type="containsText" dxfId="214" priority="176" operator="containsText" text="Yes">
      <formula>NOT(ISERROR(SEARCH("Yes",H94)))</formula>
    </cfRule>
    <cfRule type="containsText" dxfId="213" priority="177" operator="containsText" text="No">
      <formula>NOT(ISERROR(SEARCH("No",H94)))</formula>
    </cfRule>
  </conditionalFormatting>
  <conditionalFormatting sqref="H100:H101">
    <cfRule type="containsText" dxfId="212" priority="174" operator="containsText" text="Yes">
      <formula>NOT(ISERROR(SEARCH("Yes",H100)))</formula>
    </cfRule>
    <cfRule type="containsText" dxfId="211" priority="175" operator="containsText" text="No">
      <formula>NOT(ISERROR(SEARCH("No",H100)))</formula>
    </cfRule>
  </conditionalFormatting>
  <conditionalFormatting sqref="H104:H105">
    <cfRule type="containsText" dxfId="210" priority="172" operator="containsText" text="Yes">
      <formula>NOT(ISERROR(SEARCH("Yes",H104)))</formula>
    </cfRule>
    <cfRule type="containsText" dxfId="209" priority="173" operator="containsText" text="No">
      <formula>NOT(ISERROR(SEARCH("No",H104)))</formula>
    </cfRule>
  </conditionalFormatting>
  <conditionalFormatting sqref="H107:H109">
    <cfRule type="containsText" dxfId="208" priority="170" operator="containsText" text="Yes">
      <formula>NOT(ISERROR(SEARCH("Yes",H107)))</formula>
    </cfRule>
    <cfRule type="containsText" dxfId="207" priority="171" operator="containsText" text="No">
      <formula>NOT(ISERROR(SEARCH("No",H107)))</formula>
    </cfRule>
  </conditionalFormatting>
  <conditionalFormatting sqref="H114:H117">
    <cfRule type="containsText" dxfId="206" priority="168" operator="containsText" text="Yes">
      <formula>NOT(ISERROR(SEARCH("Yes",H114)))</formula>
    </cfRule>
    <cfRule type="containsText" dxfId="205" priority="169" operator="containsText" text="No">
      <formula>NOT(ISERROR(SEARCH("No",H114)))</formula>
    </cfRule>
  </conditionalFormatting>
  <conditionalFormatting sqref="H119">
    <cfRule type="containsText" dxfId="204" priority="166" operator="containsText" text="Yes">
      <formula>NOT(ISERROR(SEARCH("Yes",H119)))</formula>
    </cfRule>
    <cfRule type="containsText" dxfId="203" priority="167" operator="containsText" text="No">
      <formula>NOT(ISERROR(SEARCH("No",H119)))</formula>
    </cfRule>
  </conditionalFormatting>
  <conditionalFormatting sqref="H122:H124">
    <cfRule type="containsText" dxfId="202" priority="164" operator="containsText" text="Yes">
      <formula>NOT(ISERROR(SEARCH("Yes",H122)))</formula>
    </cfRule>
    <cfRule type="containsText" dxfId="201" priority="165" operator="containsText" text="No">
      <formula>NOT(ISERROR(SEARCH("No",H122)))</formula>
    </cfRule>
  </conditionalFormatting>
  <conditionalFormatting sqref="H126:H133">
    <cfRule type="containsText" dxfId="200" priority="162" operator="containsText" text="Yes">
      <formula>NOT(ISERROR(SEARCH("Yes",H126)))</formula>
    </cfRule>
    <cfRule type="containsText" dxfId="199" priority="163" operator="containsText" text="No">
      <formula>NOT(ISERROR(SEARCH("No",H126)))</formula>
    </cfRule>
  </conditionalFormatting>
  <conditionalFormatting sqref="H135:H137">
    <cfRule type="containsText" dxfId="198" priority="160" operator="containsText" text="Yes">
      <formula>NOT(ISERROR(SEARCH("Yes",H135)))</formula>
    </cfRule>
    <cfRule type="containsText" dxfId="197" priority="161" operator="containsText" text="No">
      <formula>NOT(ISERROR(SEARCH("No",H135)))</formula>
    </cfRule>
  </conditionalFormatting>
  <conditionalFormatting sqref="H140">
    <cfRule type="containsText" dxfId="196" priority="158" operator="containsText" text="Yes">
      <formula>NOT(ISERROR(SEARCH("Yes",H140)))</formula>
    </cfRule>
    <cfRule type="containsText" dxfId="195" priority="159" operator="containsText" text="No">
      <formula>NOT(ISERROR(SEARCH("No",H140)))</formula>
    </cfRule>
  </conditionalFormatting>
  <conditionalFormatting sqref="H144:H145">
    <cfRule type="containsText" dxfId="194" priority="156" operator="containsText" text="Yes">
      <formula>NOT(ISERROR(SEARCH("Yes",H144)))</formula>
    </cfRule>
    <cfRule type="containsText" dxfId="193" priority="157" operator="containsText" text="No">
      <formula>NOT(ISERROR(SEARCH("No",H144)))</formula>
    </cfRule>
  </conditionalFormatting>
  <conditionalFormatting sqref="H147:H151">
    <cfRule type="containsText" dxfId="192" priority="154" operator="containsText" text="Yes">
      <formula>NOT(ISERROR(SEARCH("Yes",H147)))</formula>
    </cfRule>
    <cfRule type="containsText" dxfId="191" priority="155" operator="containsText" text="No">
      <formula>NOT(ISERROR(SEARCH("No",H147)))</formula>
    </cfRule>
  </conditionalFormatting>
  <conditionalFormatting sqref="H153">
    <cfRule type="containsText" dxfId="190" priority="152" operator="containsText" text="Yes">
      <formula>NOT(ISERROR(SEARCH("Yes",H153)))</formula>
    </cfRule>
    <cfRule type="containsText" dxfId="189" priority="153" operator="containsText" text="No">
      <formula>NOT(ISERROR(SEARCH("No",H153)))</formula>
    </cfRule>
  </conditionalFormatting>
  <conditionalFormatting sqref="H155:H159">
    <cfRule type="containsText" dxfId="188" priority="150" operator="containsText" text="Yes">
      <formula>NOT(ISERROR(SEARCH("Yes",H155)))</formula>
    </cfRule>
    <cfRule type="containsText" dxfId="187" priority="151" operator="containsText" text="No">
      <formula>NOT(ISERROR(SEARCH("No",H155)))</formula>
    </cfRule>
  </conditionalFormatting>
  <conditionalFormatting sqref="H161:H162">
    <cfRule type="containsText" dxfId="186" priority="148" operator="containsText" text="Yes">
      <formula>NOT(ISERROR(SEARCH("Yes",H161)))</formula>
    </cfRule>
    <cfRule type="containsText" dxfId="185" priority="149" operator="containsText" text="No">
      <formula>NOT(ISERROR(SEARCH("No",H161)))</formula>
    </cfRule>
  </conditionalFormatting>
  <conditionalFormatting sqref="H164:H166">
    <cfRule type="containsText" dxfId="184" priority="146" operator="containsText" text="Yes">
      <formula>NOT(ISERROR(SEARCH("Yes",H164)))</formula>
    </cfRule>
    <cfRule type="containsText" dxfId="183" priority="147" operator="containsText" text="No">
      <formula>NOT(ISERROR(SEARCH("No",H164)))</formula>
    </cfRule>
  </conditionalFormatting>
  <conditionalFormatting sqref="H168">
    <cfRule type="containsText" dxfId="182" priority="144" operator="containsText" text="Yes">
      <formula>NOT(ISERROR(SEARCH("Yes",H168)))</formula>
    </cfRule>
    <cfRule type="containsText" dxfId="181" priority="145" operator="containsText" text="No">
      <formula>NOT(ISERROR(SEARCH("No",H168)))</formula>
    </cfRule>
  </conditionalFormatting>
  <conditionalFormatting sqref="H170:H175">
    <cfRule type="containsText" dxfId="180" priority="142" operator="containsText" text="Yes">
      <formula>NOT(ISERROR(SEARCH("Yes",H170)))</formula>
    </cfRule>
    <cfRule type="containsText" dxfId="179" priority="143" operator="containsText" text="No">
      <formula>NOT(ISERROR(SEARCH("No",H170)))</formula>
    </cfRule>
  </conditionalFormatting>
  <conditionalFormatting sqref="H177">
    <cfRule type="containsText" dxfId="178" priority="140" operator="containsText" text="Yes">
      <formula>NOT(ISERROR(SEARCH("Yes",H177)))</formula>
    </cfRule>
    <cfRule type="containsText" dxfId="177" priority="141" operator="containsText" text="No">
      <formula>NOT(ISERROR(SEARCH("No",H177)))</formula>
    </cfRule>
  </conditionalFormatting>
  <conditionalFormatting sqref="H179">
    <cfRule type="containsText" dxfId="176" priority="138" operator="containsText" text="Yes">
      <formula>NOT(ISERROR(SEARCH("Yes",H179)))</formula>
    </cfRule>
    <cfRule type="containsText" dxfId="175" priority="139" operator="containsText" text="No">
      <formula>NOT(ISERROR(SEARCH("No",H179)))</formula>
    </cfRule>
  </conditionalFormatting>
  <conditionalFormatting sqref="H182">
    <cfRule type="containsText" dxfId="174" priority="136" operator="containsText" text="Yes">
      <formula>NOT(ISERROR(SEARCH("Yes",H182)))</formula>
    </cfRule>
    <cfRule type="containsText" dxfId="173" priority="137" operator="containsText" text="No">
      <formula>NOT(ISERROR(SEARCH("No",H182)))</formula>
    </cfRule>
  </conditionalFormatting>
  <conditionalFormatting sqref="H184">
    <cfRule type="containsText" dxfId="172" priority="134" operator="containsText" text="Yes">
      <formula>NOT(ISERROR(SEARCH("Yes",H184)))</formula>
    </cfRule>
    <cfRule type="containsText" dxfId="171" priority="135" operator="containsText" text="No">
      <formula>NOT(ISERROR(SEARCH("No",H184)))</formula>
    </cfRule>
  </conditionalFormatting>
  <conditionalFormatting sqref="H186">
    <cfRule type="containsText" dxfId="170" priority="132" operator="containsText" text="Yes">
      <formula>NOT(ISERROR(SEARCH("Yes",H186)))</formula>
    </cfRule>
    <cfRule type="containsText" dxfId="169" priority="133" operator="containsText" text="No">
      <formula>NOT(ISERROR(SEARCH("No",H186)))</formula>
    </cfRule>
  </conditionalFormatting>
  <conditionalFormatting sqref="H188">
    <cfRule type="containsText" dxfId="168" priority="130" operator="containsText" text="Yes">
      <formula>NOT(ISERROR(SEARCH("Yes",H188)))</formula>
    </cfRule>
    <cfRule type="containsText" dxfId="167" priority="131" operator="containsText" text="No">
      <formula>NOT(ISERROR(SEARCH("No",H188)))</formula>
    </cfRule>
  </conditionalFormatting>
  <conditionalFormatting sqref="H191">
    <cfRule type="containsText" dxfId="166" priority="128" operator="containsText" text="Yes">
      <formula>NOT(ISERROR(SEARCH("Yes",H191)))</formula>
    </cfRule>
    <cfRule type="containsText" dxfId="165" priority="129" operator="containsText" text="No">
      <formula>NOT(ISERROR(SEARCH("No",H191)))</formula>
    </cfRule>
  </conditionalFormatting>
  <conditionalFormatting sqref="H192">
    <cfRule type="containsText" dxfId="164" priority="126" operator="containsText" text="Yes">
      <formula>NOT(ISERROR(SEARCH("Yes",H192)))</formula>
    </cfRule>
    <cfRule type="containsText" dxfId="163" priority="127" operator="containsText" text="No">
      <formula>NOT(ISERROR(SEARCH("No",H192)))</formula>
    </cfRule>
  </conditionalFormatting>
  <conditionalFormatting sqref="H195:H196">
    <cfRule type="containsText" dxfId="162" priority="124" operator="containsText" text="Yes">
      <formula>NOT(ISERROR(SEARCH("Yes",H195)))</formula>
    </cfRule>
    <cfRule type="containsText" dxfId="161" priority="125" operator="containsText" text="No">
      <formula>NOT(ISERROR(SEARCH("No",H195)))</formula>
    </cfRule>
  </conditionalFormatting>
  <conditionalFormatting sqref="H198:H199">
    <cfRule type="containsText" dxfId="160" priority="122" operator="containsText" text="Yes">
      <formula>NOT(ISERROR(SEARCH("Yes",H198)))</formula>
    </cfRule>
    <cfRule type="containsText" dxfId="159" priority="123" operator="containsText" text="No">
      <formula>NOT(ISERROR(SEARCH("No",H198)))</formula>
    </cfRule>
  </conditionalFormatting>
  <conditionalFormatting sqref="H202">
    <cfRule type="containsText" dxfId="158" priority="120" operator="containsText" text="Yes">
      <formula>NOT(ISERROR(SEARCH("Yes",H202)))</formula>
    </cfRule>
    <cfRule type="containsText" dxfId="157" priority="121" operator="containsText" text="No">
      <formula>NOT(ISERROR(SEARCH("No",H202)))</formula>
    </cfRule>
  </conditionalFormatting>
  <conditionalFormatting sqref="H204:H207">
    <cfRule type="containsText" dxfId="156" priority="118" operator="containsText" text="Yes">
      <formula>NOT(ISERROR(SEARCH("Yes",H204)))</formula>
    </cfRule>
    <cfRule type="containsText" dxfId="155" priority="119" operator="containsText" text="No">
      <formula>NOT(ISERROR(SEARCH("No",H204)))</formula>
    </cfRule>
  </conditionalFormatting>
  <conditionalFormatting sqref="H209:H210">
    <cfRule type="containsText" dxfId="154" priority="116" operator="containsText" text="Yes">
      <formula>NOT(ISERROR(SEARCH("Yes",H209)))</formula>
    </cfRule>
    <cfRule type="containsText" dxfId="153" priority="117" operator="containsText" text="No">
      <formula>NOT(ISERROR(SEARCH("No",H209)))</formula>
    </cfRule>
  </conditionalFormatting>
  <conditionalFormatting sqref="H214:H220">
    <cfRule type="containsText" dxfId="152" priority="114" operator="containsText" text="Yes">
      <formula>NOT(ISERROR(SEARCH("Yes",H214)))</formula>
    </cfRule>
    <cfRule type="containsText" dxfId="151" priority="115" operator="containsText" text="No">
      <formula>NOT(ISERROR(SEARCH("No",H214)))</formula>
    </cfRule>
  </conditionalFormatting>
  <conditionalFormatting sqref="H227:H253">
    <cfRule type="containsText" dxfId="150" priority="112" operator="containsText" text="Yes">
      <formula>NOT(ISERROR(SEARCH("Yes",H227)))</formula>
    </cfRule>
    <cfRule type="containsText" dxfId="149" priority="113" operator="containsText" text="No">
      <formula>NOT(ISERROR(SEARCH("No",H227)))</formula>
    </cfRule>
  </conditionalFormatting>
  <conditionalFormatting sqref="H255:H271">
    <cfRule type="containsText" dxfId="148" priority="110" operator="containsText" text="Yes">
      <formula>NOT(ISERROR(SEARCH("Yes",H255)))</formula>
    </cfRule>
    <cfRule type="containsText" dxfId="147" priority="111" operator="containsText" text="No">
      <formula>NOT(ISERROR(SEARCH("No",H255)))</formula>
    </cfRule>
  </conditionalFormatting>
  <conditionalFormatting sqref="H273:H280">
    <cfRule type="containsText" dxfId="146" priority="108" operator="containsText" text="Yes">
      <formula>NOT(ISERROR(SEARCH("Yes",H273)))</formula>
    </cfRule>
    <cfRule type="containsText" dxfId="145" priority="109" operator="containsText" text="No">
      <formula>NOT(ISERROR(SEARCH("No",H273)))</formula>
    </cfRule>
  </conditionalFormatting>
  <conditionalFormatting sqref="H282:H287">
    <cfRule type="containsText" dxfId="144" priority="106" operator="containsText" text="Yes">
      <formula>NOT(ISERROR(SEARCH("Yes",H282)))</formula>
    </cfRule>
    <cfRule type="containsText" dxfId="143" priority="107" operator="containsText" text="No">
      <formula>NOT(ISERROR(SEARCH("No",H282)))</formula>
    </cfRule>
  </conditionalFormatting>
  <conditionalFormatting sqref="H290:H293">
    <cfRule type="containsText" dxfId="142" priority="104" operator="containsText" text="Yes">
      <formula>NOT(ISERROR(SEARCH("Yes",H290)))</formula>
    </cfRule>
    <cfRule type="containsText" dxfId="141" priority="105" operator="containsText" text="No">
      <formula>NOT(ISERROR(SEARCH("No",H290)))</formula>
    </cfRule>
  </conditionalFormatting>
  <conditionalFormatting sqref="H296">
    <cfRule type="containsText" dxfId="140" priority="102" operator="containsText" text="Yes">
      <formula>NOT(ISERROR(SEARCH("Yes",H296)))</formula>
    </cfRule>
    <cfRule type="containsText" dxfId="139" priority="103" operator="containsText" text="No">
      <formula>NOT(ISERROR(SEARCH("No",H296)))</formula>
    </cfRule>
  </conditionalFormatting>
  <conditionalFormatting sqref="H299:H305">
    <cfRule type="containsText" dxfId="138" priority="100" operator="containsText" text="Yes">
      <formula>NOT(ISERROR(SEARCH("Yes",H299)))</formula>
    </cfRule>
    <cfRule type="containsText" dxfId="137" priority="101" operator="containsText" text="No">
      <formula>NOT(ISERROR(SEARCH("No",H299)))</formula>
    </cfRule>
  </conditionalFormatting>
  <conditionalFormatting sqref="H307:H309">
    <cfRule type="containsText" dxfId="136" priority="98" operator="containsText" text="Yes">
      <formula>NOT(ISERROR(SEARCH("Yes",H307)))</formula>
    </cfRule>
    <cfRule type="containsText" dxfId="135" priority="99" operator="containsText" text="No">
      <formula>NOT(ISERROR(SEARCH("No",H307)))</formula>
    </cfRule>
  </conditionalFormatting>
  <conditionalFormatting sqref="H311:H313">
    <cfRule type="containsText" dxfId="134" priority="96" operator="containsText" text="Yes">
      <formula>NOT(ISERROR(SEARCH("Yes",H311)))</formula>
    </cfRule>
    <cfRule type="containsText" dxfId="133" priority="97" operator="containsText" text="No">
      <formula>NOT(ISERROR(SEARCH("No",H311)))</formula>
    </cfRule>
  </conditionalFormatting>
  <conditionalFormatting sqref="H315">
    <cfRule type="containsText" dxfId="132" priority="94" operator="containsText" text="Yes">
      <formula>NOT(ISERROR(SEARCH("Yes",H315)))</formula>
    </cfRule>
    <cfRule type="containsText" dxfId="131" priority="95" operator="containsText" text="No">
      <formula>NOT(ISERROR(SEARCH("No",H315)))</formula>
    </cfRule>
  </conditionalFormatting>
  <conditionalFormatting sqref="H317">
    <cfRule type="containsText" dxfId="130" priority="92" operator="containsText" text="Yes">
      <formula>NOT(ISERROR(SEARCH("Yes",H317)))</formula>
    </cfRule>
    <cfRule type="containsText" dxfId="129" priority="93" operator="containsText" text="No">
      <formula>NOT(ISERROR(SEARCH("No",H317)))</formula>
    </cfRule>
  </conditionalFormatting>
  <conditionalFormatting sqref="H321">
    <cfRule type="containsText" dxfId="128" priority="90" operator="containsText" text="Yes">
      <formula>NOT(ISERROR(SEARCH("Yes",H321)))</formula>
    </cfRule>
    <cfRule type="containsText" dxfId="127" priority="91" operator="containsText" text="No">
      <formula>NOT(ISERROR(SEARCH("No",H321)))</formula>
    </cfRule>
  </conditionalFormatting>
  <conditionalFormatting sqref="H324">
    <cfRule type="containsText" dxfId="126" priority="88" operator="containsText" text="Yes">
      <formula>NOT(ISERROR(SEARCH("Yes",H324)))</formula>
    </cfRule>
    <cfRule type="containsText" dxfId="125" priority="89" operator="containsText" text="No">
      <formula>NOT(ISERROR(SEARCH("No",H324)))</formula>
    </cfRule>
  </conditionalFormatting>
  <conditionalFormatting sqref="J127:K133">
    <cfRule type="containsText" dxfId="124" priority="76" operator="containsText" text="Yes">
      <formula>NOT(ISERROR(SEARCH("Yes",J127)))</formula>
    </cfRule>
    <cfRule type="containsText" dxfId="123" priority="77" operator="containsText" text="No">
      <formula>NOT(ISERROR(SEARCH("No",J127)))</formula>
    </cfRule>
  </conditionalFormatting>
  <conditionalFormatting sqref="J135:K137">
    <cfRule type="containsText" dxfId="122" priority="74" operator="containsText" text="Yes">
      <formula>NOT(ISERROR(SEARCH("Yes",J135)))</formula>
    </cfRule>
    <cfRule type="containsText" dxfId="121" priority="75" operator="containsText" text="No">
      <formula>NOT(ISERROR(SEARCH("No",J135)))</formula>
    </cfRule>
  </conditionalFormatting>
  <conditionalFormatting sqref="J140:K140">
    <cfRule type="containsText" dxfId="120" priority="72" operator="containsText" text="Yes">
      <formula>NOT(ISERROR(SEARCH("Yes",J140)))</formula>
    </cfRule>
    <cfRule type="containsText" dxfId="119" priority="73" operator="containsText" text="No">
      <formula>NOT(ISERROR(SEARCH("No",J140)))</formula>
    </cfRule>
  </conditionalFormatting>
  <conditionalFormatting sqref="J144:K145">
    <cfRule type="containsText" dxfId="118" priority="70" operator="containsText" text="Yes">
      <formula>NOT(ISERROR(SEARCH("Yes",J144)))</formula>
    </cfRule>
    <cfRule type="containsText" dxfId="117" priority="71" operator="containsText" text="No">
      <formula>NOT(ISERROR(SEARCH("No",J144)))</formula>
    </cfRule>
  </conditionalFormatting>
  <conditionalFormatting sqref="J147:K151">
    <cfRule type="containsText" dxfId="116" priority="68" operator="containsText" text="Yes">
      <formula>NOT(ISERROR(SEARCH("Yes",J147)))</formula>
    </cfRule>
    <cfRule type="containsText" dxfId="115" priority="69" operator="containsText" text="No">
      <formula>NOT(ISERROR(SEARCH("No",J147)))</formula>
    </cfRule>
  </conditionalFormatting>
  <conditionalFormatting sqref="J153:K153">
    <cfRule type="containsText" dxfId="114" priority="66" operator="containsText" text="Yes">
      <formula>NOT(ISERROR(SEARCH("Yes",J153)))</formula>
    </cfRule>
    <cfRule type="containsText" dxfId="113" priority="67" operator="containsText" text="No">
      <formula>NOT(ISERROR(SEARCH("No",J153)))</formula>
    </cfRule>
  </conditionalFormatting>
  <conditionalFormatting sqref="J155:K159">
    <cfRule type="containsText" dxfId="112" priority="64" operator="containsText" text="Yes">
      <formula>NOT(ISERROR(SEARCH("Yes",J155)))</formula>
    </cfRule>
    <cfRule type="containsText" dxfId="111" priority="65" operator="containsText" text="No">
      <formula>NOT(ISERROR(SEARCH("No",J155)))</formula>
    </cfRule>
  </conditionalFormatting>
  <conditionalFormatting sqref="J161:K162">
    <cfRule type="containsText" dxfId="110" priority="62" operator="containsText" text="Yes">
      <formula>NOT(ISERROR(SEARCH("Yes",J161)))</formula>
    </cfRule>
    <cfRule type="containsText" dxfId="109" priority="63" operator="containsText" text="No">
      <formula>NOT(ISERROR(SEARCH("No",J161)))</formula>
    </cfRule>
  </conditionalFormatting>
  <conditionalFormatting sqref="J164:K166">
    <cfRule type="containsText" dxfId="108" priority="60" operator="containsText" text="Yes">
      <formula>NOT(ISERROR(SEARCH("Yes",J164)))</formula>
    </cfRule>
    <cfRule type="containsText" dxfId="107" priority="61" operator="containsText" text="No">
      <formula>NOT(ISERROR(SEARCH("No",J164)))</formula>
    </cfRule>
  </conditionalFormatting>
  <conditionalFormatting sqref="J168:K168">
    <cfRule type="containsText" dxfId="106" priority="58" operator="containsText" text="Yes">
      <formula>NOT(ISERROR(SEARCH("Yes",J168)))</formula>
    </cfRule>
    <cfRule type="containsText" dxfId="105" priority="59" operator="containsText" text="No">
      <formula>NOT(ISERROR(SEARCH("No",J168)))</formula>
    </cfRule>
  </conditionalFormatting>
  <conditionalFormatting sqref="J170:K175">
    <cfRule type="containsText" dxfId="104" priority="56" operator="containsText" text="Yes">
      <formula>NOT(ISERROR(SEARCH("Yes",J170)))</formula>
    </cfRule>
    <cfRule type="containsText" dxfId="103" priority="57" operator="containsText" text="No">
      <formula>NOT(ISERROR(SEARCH("No",J170)))</formula>
    </cfRule>
  </conditionalFormatting>
  <conditionalFormatting sqref="J177:K177">
    <cfRule type="containsText" dxfId="102" priority="54" operator="containsText" text="Yes">
      <formula>NOT(ISERROR(SEARCH("Yes",J177)))</formula>
    </cfRule>
    <cfRule type="containsText" dxfId="101" priority="55" operator="containsText" text="No">
      <formula>NOT(ISERROR(SEARCH("No",J177)))</formula>
    </cfRule>
  </conditionalFormatting>
  <conditionalFormatting sqref="J179:K179">
    <cfRule type="containsText" dxfId="100" priority="52" operator="containsText" text="Yes">
      <formula>NOT(ISERROR(SEARCH("Yes",J179)))</formula>
    </cfRule>
    <cfRule type="containsText" dxfId="99" priority="53" operator="containsText" text="No">
      <formula>NOT(ISERROR(SEARCH("No",J179)))</formula>
    </cfRule>
  </conditionalFormatting>
  <conditionalFormatting sqref="J182:K182">
    <cfRule type="containsText" dxfId="98" priority="50" operator="containsText" text="Yes">
      <formula>NOT(ISERROR(SEARCH("Yes",J182)))</formula>
    </cfRule>
    <cfRule type="containsText" dxfId="97" priority="51" operator="containsText" text="No">
      <formula>NOT(ISERROR(SEARCH("No",J182)))</formula>
    </cfRule>
  </conditionalFormatting>
  <conditionalFormatting sqref="J184:K184">
    <cfRule type="containsText" dxfId="96" priority="48" operator="containsText" text="Yes">
      <formula>NOT(ISERROR(SEARCH("Yes",J184)))</formula>
    </cfRule>
    <cfRule type="containsText" dxfId="95" priority="49" operator="containsText" text="No">
      <formula>NOT(ISERROR(SEARCH("No",J184)))</formula>
    </cfRule>
  </conditionalFormatting>
  <conditionalFormatting sqref="J186:K186">
    <cfRule type="containsText" dxfId="94" priority="46" operator="containsText" text="Yes">
      <formula>NOT(ISERROR(SEARCH("Yes",J186)))</formula>
    </cfRule>
    <cfRule type="containsText" dxfId="93" priority="47" operator="containsText" text="No">
      <formula>NOT(ISERROR(SEARCH("No",J186)))</formula>
    </cfRule>
  </conditionalFormatting>
  <conditionalFormatting sqref="J188:K188">
    <cfRule type="containsText" dxfId="92" priority="44" operator="containsText" text="Yes">
      <formula>NOT(ISERROR(SEARCH("Yes",J188)))</formula>
    </cfRule>
    <cfRule type="containsText" dxfId="91" priority="45" operator="containsText" text="No">
      <formula>NOT(ISERROR(SEARCH("No",J188)))</formula>
    </cfRule>
  </conditionalFormatting>
  <conditionalFormatting sqref="J191:K191">
    <cfRule type="containsText" dxfId="90" priority="42" operator="containsText" text="Yes">
      <formula>NOT(ISERROR(SEARCH("Yes",J191)))</formula>
    </cfRule>
    <cfRule type="containsText" dxfId="89" priority="43" operator="containsText" text="No">
      <formula>NOT(ISERROR(SEARCH("No",J191)))</formula>
    </cfRule>
  </conditionalFormatting>
  <conditionalFormatting sqref="J192:K192">
    <cfRule type="containsText" dxfId="88" priority="40" operator="containsText" text="Yes">
      <formula>NOT(ISERROR(SEARCH("Yes",J192)))</formula>
    </cfRule>
    <cfRule type="containsText" dxfId="87" priority="41" operator="containsText" text="No">
      <formula>NOT(ISERROR(SEARCH("No",J192)))</formula>
    </cfRule>
  </conditionalFormatting>
  <conditionalFormatting sqref="J195:K196">
    <cfRule type="containsText" dxfId="86" priority="38" operator="containsText" text="Yes">
      <formula>NOT(ISERROR(SEARCH("Yes",J195)))</formula>
    </cfRule>
    <cfRule type="containsText" dxfId="85" priority="39" operator="containsText" text="No">
      <formula>NOT(ISERROR(SEARCH("No",J195)))</formula>
    </cfRule>
  </conditionalFormatting>
  <conditionalFormatting sqref="J198:K199">
    <cfRule type="containsText" dxfId="84" priority="36" operator="containsText" text="Yes">
      <formula>NOT(ISERROR(SEARCH("Yes",J198)))</formula>
    </cfRule>
    <cfRule type="containsText" dxfId="83" priority="37" operator="containsText" text="No">
      <formula>NOT(ISERROR(SEARCH("No",J198)))</formula>
    </cfRule>
  </conditionalFormatting>
  <conditionalFormatting sqref="J202:K202">
    <cfRule type="containsText" dxfId="82" priority="34" operator="containsText" text="Yes">
      <formula>NOT(ISERROR(SEARCH("Yes",J202)))</formula>
    </cfRule>
    <cfRule type="containsText" dxfId="81" priority="35" operator="containsText" text="No">
      <formula>NOT(ISERROR(SEARCH("No",J202)))</formula>
    </cfRule>
  </conditionalFormatting>
  <conditionalFormatting sqref="J204:K207">
    <cfRule type="containsText" dxfId="80" priority="32" operator="containsText" text="Yes">
      <formula>NOT(ISERROR(SEARCH("Yes",J204)))</formula>
    </cfRule>
    <cfRule type="containsText" dxfId="79" priority="33" operator="containsText" text="No">
      <formula>NOT(ISERROR(SEARCH("No",J204)))</formula>
    </cfRule>
  </conditionalFormatting>
  <conditionalFormatting sqref="J209:K210">
    <cfRule type="containsText" dxfId="78" priority="30" operator="containsText" text="Yes">
      <formula>NOT(ISERROR(SEARCH("Yes",J209)))</formula>
    </cfRule>
    <cfRule type="containsText" dxfId="77" priority="31" operator="containsText" text="No">
      <formula>NOT(ISERROR(SEARCH("No",J209)))</formula>
    </cfRule>
  </conditionalFormatting>
  <conditionalFormatting sqref="J214:K220">
    <cfRule type="containsText" dxfId="76" priority="28" operator="containsText" text="Yes">
      <formula>NOT(ISERROR(SEARCH("Yes",J214)))</formula>
    </cfRule>
    <cfRule type="containsText" dxfId="75" priority="29" operator="containsText" text="No">
      <formula>NOT(ISERROR(SEARCH("No",J214)))</formula>
    </cfRule>
  </conditionalFormatting>
  <conditionalFormatting sqref="J290:K293">
    <cfRule type="containsText" dxfId="74" priority="26" operator="containsText" text="Yes">
      <formula>NOT(ISERROR(SEARCH("Yes",J290)))</formula>
    </cfRule>
    <cfRule type="containsText" dxfId="73" priority="27" operator="containsText" text="No">
      <formula>NOT(ISERROR(SEARCH("No",J290)))</formula>
    </cfRule>
  </conditionalFormatting>
  <conditionalFormatting sqref="J296:K296">
    <cfRule type="containsText" dxfId="72" priority="24" operator="containsText" text="Yes">
      <formula>NOT(ISERROR(SEARCH("Yes",J296)))</formula>
    </cfRule>
    <cfRule type="containsText" dxfId="71" priority="25" operator="containsText" text="No">
      <formula>NOT(ISERROR(SEARCH("No",J296)))</formula>
    </cfRule>
  </conditionalFormatting>
  <conditionalFormatting sqref="J348:K349">
    <cfRule type="containsText" dxfId="70" priority="8" operator="containsText" text="Yes">
      <formula>NOT(ISERROR(SEARCH("Yes",J348)))</formula>
    </cfRule>
    <cfRule type="containsText" dxfId="69" priority="9" operator="containsText" text="No">
      <formula>NOT(ISERROR(SEARCH("No",J348)))</formula>
    </cfRule>
  </conditionalFormatting>
  <conditionalFormatting sqref="J299:K305">
    <cfRule type="containsText" dxfId="68" priority="22" operator="containsText" text="Yes">
      <formula>NOT(ISERROR(SEARCH("Yes",J299)))</formula>
    </cfRule>
    <cfRule type="containsText" dxfId="67" priority="23" operator="containsText" text="No">
      <formula>NOT(ISERROR(SEARCH("No",J299)))</formula>
    </cfRule>
  </conditionalFormatting>
  <conditionalFormatting sqref="J307:K309">
    <cfRule type="containsText" dxfId="66" priority="20" operator="containsText" text="Yes">
      <formula>NOT(ISERROR(SEARCH("Yes",J307)))</formula>
    </cfRule>
    <cfRule type="containsText" dxfId="65" priority="21" operator="containsText" text="No">
      <formula>NOT(ISERROR(SEARCH("No",J307)))</formula>
    </cfRule>
  </conditionalFormatting>
  <conditionalFormatting sqref="J311:K312 J313">
    <cfRule type="containsText" dxfId="64" priority="18" operator="containsText" text="Yes">
      <formula>NOT(ISERROR(SEARCH("Yes",J311)))</formula>
    </cfRule>
    <cfRule type="containsText" dxfId="63" priority="19" operator="containsText" text="No">
      <formula>NOT(ISERROR(SEARCH("No",J311)))</formula>
    </cfRule>
  </conditionalFormatting>
  <conditionalFormatting sqref="J315:K315">
    <cfRule type="containsText" dxfId="62" priority="16" operator="containsText" text="Yes">
      <formula>NOT(ISERROR(SEARCH("Yes",J315)))</formula>
    </cfRule>
    <cfRule type="containsText" dxfId="61" priority="17" operator="containsText" text="No">
      <formula>NOT(ISERROR(SEARCH("No",J315)))</formula>
    </cfRule>
  </conditionalFormatting>
  <conditionalFormatting sqref="J317:K317">
    <cfRule type="containsText" dxfId="60" priority="14" operator="containsText" text="Yes">
      <formula>NOT(ISERROR(SEARCH("Yes",J317)))</formula>
    </cfRule>
    <cfRule type="containsText" dxfId="59" priority="15" operator="containsText" text="No">
      <formula>NOT(ISERROR(SEARCH("No",J317)))</formula>
    </cfRule>
  </conditionalFormatting>
  <conditionalFormatting sqref="J336:K342">
    <cfRule type="containsText" dxfId="58" priority="12" operator="containsText" text="Yes">
      <formula>NOT(ISERROR(SEARCH("Yes",J336)))</formula>
    </cfRule>
    <cfRule type="containsText" dxfId="57" priority="13" operator="containsText" text="No">
      <formula>NOT(ISERROR(SEARCH("No",J336)))</formula>
    </cfRule>
  </conditionalFormatting>
  <conditionalFormatting sqref="J344:K345">
    <cfRule type="containsText" dxfId="56" priority="10" operator="containsText" text="Yes">
      <formula>NOT(ISERROR(SEARCH("Yes",J344)))</formula>
    </cfRule>
    <cfRule type="containsText" dxfId="55" priority="11" operator="containsText" text="No">
      <formula>NOT(ISERROR(SEARCH("No",J344)))</formula>
    </cfRule>
  </conditionalFormatting>
  <conditionalFormatting sqref="H2:M312 H315:M349 H313:J314 L313:M314">
    <cfRule type="notContainsText" dxfId="54" priority="6" operator="notContains" text="NA">
      <formula>ISERROR(SEARCH("NA",H2))</formula>
    </cfRule>
    <cfRule type="containsText" dxfId="53" priority="7" operator="containsText" text="NA">
      <formula>NOT(ISERROR(SEARCH("NA",H2)))</formula>
    </cfRule>
  </conditionalFormatting>
  <conditionalFormatting sqref="Q2:Q349">
    <cfRule type="cellIs" dxfId="52" priority="5" operator="greaterThanOrEqual">
      <formula>0.5</formula>
    </cfRule>
  </conditionalFormatting>
  <conditionalFormatting sqref="S2:S349">
    <cfRule type="cellIs" dxfId="51" priority="3" operator="between">
      <formula>0.2</formula>
      <formula>0.49</formula>
    </cfRule>
    <cfRule type="cellIs" dxfId="50" priority="4" operator="greaterThanOrEqual">
      <formula>0.5</formula>
    </cfRule>
  </conditionalFormatting>
  <conditionalFormatting sqref="U2:U349">
    <cfRule type="cellIs" dxfId="49" priority="2" operator="greaterThanOrEqual">
      <formula>0.5</formula>
    </cfRule>
  </conditionalFormatting>
  <conditionalFormatting sqref="W2:W349">
    <cfRule type="cellIs" dxfId="48" priority="1" operator="greaterThanOrEqual">
      <formula>0.5</formula>
    </cfRule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Summary</vt:lpstr>
      <vt:lpstr>GNPS</vt:lpstr>
      <vt:lpstr>SIRIUS</vt:lpstr>
      <vt:lpstr>AU Inhouse Annotation</vt:lpstr>
      <vt:lpstr>Cytoscape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Jacob Rasmussen</dc:creator>
  <cp:lastModifiedBy>Jacob Rasmussen</cp:lastModifiedBy>
  <dcterms:created xsi:type="dcterms:W3CDTF">2021-01-26T14:33:29Z</dcterms:created>
  <dcterms:modified xsi:type="dcterms:W3CDTF">2021-01-29T14:53:52Z</dcterms:modified>
</cp:coreProperties>
</file>