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tudk-my.sharepoint.com/personal/tadse_dtu_dk/Documents/Skrivebord/01_PhD/07_Article II_Regional needs/Article (revision)/"/>
    </mc:Choice>
  </mc:AlternateContent>
  <xr:revisionPtr revIDLastSave="2" documentId="8_{3456817D-6893-46DA-9B37-01C0437A62DE}" xr6:coauthVersionLast="47" xr6:coauthVersionMax="47" xr10:uidLastSave="{EEDE21A8-7558-4438-A4A1-B2D97AEF6017}"/>
  <bookViews>
    <workbookView xWindow="-120" yWindow="-120" windowWidth="29040" windowHeight="17520" tabRatio="843" xr2:uid="{EE0CF752-F96F-41D5-8645-C43C5231E0BA}"/>
  </bookViews>
  <sheets>
    <sheet name="ReadMe" sheetId="9" r:id="rId1"/>
    <sheet name="Summary" sheetId="3" r:id="rId2"/>
    <sheet name="NSI" sheetId="4" r:id="rId3"/>
    <sheet name="CF" sheetId="1" r:id="rId4"/>
    <sheet name="Spendings" sheetId="11" r:id="rId5"/>
    <sheet name="Population" sheetId="6" r:id="rId6"/>
    <sheet name="HDI" sheetId="14" r:id="rId7"/>
    <sheet name="Classification GLORIA" sheetId="2" r:id="rId8"/>
    <sheet name="Classification EXIOBASE_H" sheetId="8" r:id="rId9"/>
    <sheet name="F_Y split" sheetId="7" r:id="rId10"/>
    <sheet name="SA_Model area size" sheetId="17" r:id="rId11"/>
    <sheet name="SA_Results" sheetId="16" r:id="rId12"/>
    <sheet name="SA_IQR" sheetId="18" r:id="rId13"/>
  </sheets>
  <definedNames>
    <definedName name="_xlnm._FilterDatabase" localSheetId="2" hidden="1">NSI!$A$1:$O$140</definedName>
    <definedName name="categories">'Classification GLORIA'!$B$3:$F$122</definedName>
    <definedName name="countries" localSheetId="11">SA_Results!$A$3:$A$141</definedName>
    <definedName name="countries">Summary!$A$3:$A$141</definedName>
    <definedName name="fy">'F_Y split'!$A$3:$C$216</definedName>
    <definedName name="GDP">#REF!</definedName>
    <definedName name="gloria">CF!$A$2:$EE$164</definedName>
    <definedName name="gloria_mat">CF!$B$2:$DQ$164</definedName>
    <definedName name="hdi">HDI!$A$1:$B$189</definedName>
    <definedName name="meta" localSheetId="11">SA_Results!$A$2:$Z$141</definedName>
    <definedName name="meta">Summary!$A$2:$P$141</definedName>
    <definedName name="nsi">NSI!$A$2:$N$140</definedName>
    <definedName name="pop">Population!$A$2:$B$186</definedName>
    <definedName name="split_fy">'F_Y split'!$A$3:$C$216</definedName>
    <definedName name="Y">Spendings!$A$2:$DZ$164</definedName>
    <definedName name="y_mat">Spendings!$B$2:$DQ$164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7" l="1"/>
  <c r="M3" i="17"/>
  <c r="L3" i="17"/>
  <c r="K3" i="17"/>
  <c r="J3" i="17"/>
  <c r="I3" i="17"/>
  <c r="G3" i="17"/>
  <c r="F3" i="17"/>
  <c r="E3" i="17"/>
  <c r="D3" i="17"/>
  <c r="C3" i="17"/>
  <c r="M4" i="17"/>
  <c r="L4" i="17"/>
  <c r="K4" i="17"/>
  <c r="J4" i="17"/>
  <c r="I4" i="17"/>
  <c r="G4" i="17"/>
  <c r="F4" i="17"/>
  <c r="E4" i="17"/>
  <c r="D4" i="17"/>
  <c r="C4" i="17"/>
  <c r="E141" i="16"/>
  <c r="B141" i="16"/>
  <c r="D141" i="16" s="1"/>
  <c r="E140" i="16"/>
  <c r="B140" i="16"/>
  <c r="D140" i="16" s="1"/>
  <c r="E139" i="16"/>
  <c r="B139" i="16"/>
  <c r="D139" i="16" s="1"/>
  <c r="E138" i="16"/>
  <c r="B138" i="16"/>
  <c r="D138" i="16" s="1"/>
  <c r="E137" i="16"/>
  <c r="B137" i="16"/>
  <c r="D137" i="16" s="1"/>
  <c r="E136" i="16"/>
  <c r="B136" i="16"/>
  <c r="D136" i="16" s="1"/>
  <c r="E135" i="16"/>
  <c r="B135" i="16"/>
  <c r="D135" i="16" s="1"/>
  <c r="E134" i="16"/>
  <c r="B134" i="16"/>
  <c r="D134" i="16" s="1"/>
  <c r="E133" i="16"/>
  <c r="B133" i="16"/>
  <c r="D133" i="16" s="1"/>
  <c r="E132" i="16"/>
  <c r="B132" i="16"/>
  <c r="D132" i="16" s="1"/>
  <c r="E131" i="16"/>
  <c r="B131" i="16"/>
  <c r="D131" i="16" s="1"/>
  <c r="E130" i="16"/>
  <c r="B130" i="16"/>
  <c r="D130" i="16" s="1"/>
  <c r="E129" i="16"/>
  <c r="B129" i="16"/>
  <c r="D129" i="16" s="1"/>
  <c r="E128" i="16"/>
  <c r="B128" i="16"/>
  <c r="D128" i="16" s="1"/>
  <c r="E127" i="16"/>
  <c r="B127" i="16"/>
  <c r="D127" i="16" s="1"/>
  <c r="E126" i="16"/>
  <c r="B126" i="16"/>
  <c r="D126" i="16" s="1"/>
  <c r="E125" i="16"/>
  <c r="B125" i="16"/>
  <c r="D125" i="16" s="1"/>
  <c r="E124" i="16"/>
  <c r="B124" i="16"/>
  <c r="D124" i="16" s="1"/>
  <c r="E123" i="16"/>
  <c r="B123" i="16"/>
  <c r="D123" i="16" s="1"/>
  <c r="E122" i="16"/>
  <c r="B122" i="16"/>
  <c r="D122" i="16" s="1"/>
  <c r="E121" i="16"/>
  <c r="B121" i="16"/>
  <c r="D121" i="16" s="1"/>
  <c r="E120" i="16"/>
  <c r="B120" i="16"/>
  <c r="D120" i="16" s="1"/>
  <c r="E119" i="16"/>
  <c r="B119" i="16"/>
  <c r="D119" i="16" s="1"/>
  <c r="E118" i="16"/>
  <c r="B118" i="16"/>
  <c r="D118" i="16" s="1"/>
  <c r="E117" i="16"/>
  <c r="B117" i="16"/>
  <c r="D117" i="16" s="1"/>
  <c r="E116" i="16"/>
  <c r="B116" i="16"/>
  <c r="D116" i="16" s="1"/>
  <c r="E115" i="16"/>
  <c r="B115" i="16"/>
  <c r="D115" i="16" s="1"/>
  <c r="E114" i="16"/>
  <c r="B114" i="16"/>
  <c r="D114" i="16" s="1"/>
  <c r="E113" i="16"/>
  <c r="B113" i="16"/>
  <c r="D113" i="16" s="1"/>
  <c r="E112" i="16"/>
  <c r="B112" i="16"/>
  <c r="D112" i="16" s="1"/>
  <c r="E111" i="16"/>
  <c r="B111" i="16"/>
  <c r="D111" i="16" s="1"/>
  <c r="E110" i="16"/>
  <c r="B110" i="16"/>
  <c r="D110" i="16" s="1"/>
  <c r="E109" i="16"/>
  <c r="B109" i="16"/>
  <c r="D109" i="16" s="1"/>
  <c r="E108" i="16"/>
  <c r="B108" i="16"/>
  <c r="D108" i="16" s="1"/>
  <c r="E107" i="16"/>
  <c r="B107" i="16"/>
  <c r="D107" i="16" s="1"/>
  <c r="E106" i="16"/>
  <c r="B106" i="16"/>
  <c r="D106" i="16" s="1"/>
  <c r="E105" i="16"/>
  <c r="B105" i="16"/>
  <c r="D105" i="16" s="1"/>
  <c r="E104" i="16"/>
  <c r="B104" i="16"/>
  <c r="D104" i="16" s="1"/>
  <c r="E103" i="16"/>
  <c r="B103" i="16"/>
  <c r="D103" i="16" s="1"/>
  <c r="E102" i="16"/>
  <c r="B102" i="16"/>
  <c r="D102" i="16" s="1"/>
  <c r="E101" i="16"/>
  <c r="B101" i="16"/>
  <c r="D101" i="16" s="1"/>
  <c r="E100" i="16"/>
  <c r="B100" i="16"/>
  <c r="D100" i="16" s="1"/>
  <c r="E99" i="16"/>
  <c r="B99" i="16"/>
  <c r="D99" i="16" s="1"/>
  <c r="E98" i="16"/>
  <c r="B98" i="16"/>
  <c r="D98" i="16" s="1"/>
  <c r="E97" i="16"/>
  <c r="B97" i="16"/>
  <c r="D97" i="16" s="1"/>
  <c r="E96" i="16"/>
  <c r="B96" i="16"/>
  <c r="D96" i="16" s="1"/>
  <c r="E95" i="16"/>
  <c r="B95" i="16"/>
  <c r="D95" i="16" s="1"/>
  <c r="E94" i="16"/>
  <c r="B94" i="16"/>
  <c r="D94" i="16" s="1"/>
  <c r="E93" i="16"/>
  <c r="B93" i="16"/>
  <c r="D93" i="16" s="1"/>
  <c r="E92" i="16"/>
  <c r="B92" i="16"/>
  <c r="D92" i="16" s="1"/>
  <c r="E91" i="16"/>
  <c r="B91" i="16"/>
  <c r="D91" i="16" s="1"/>
  <c r="E90" i="16"/>
  <c r="B90" i="16"/>
  <c r="D90" i="16" s="1"/>
  <c r="E89" i="16"/>
  <c r="B89" i="16"/>
  <c r="D89" i="16" s="1"/>
  <c r="E88" i="16"/>
  <c r="B88" i="16"/>
  <c r="D88" i="16" s="1"/>
  <c r="E87" i="16"/>
  <c r="B87" i="16"/>
  <c r="D87" i="16" s="1"/>
  <c r="E86" i="16"/>
  <c r="B86" i="16"/>
  <c r="D86" i="16" s="1"/>
  <c r="E85" i="16"/>
  <c r="B85" i="16"/>
  <c r="D85" i="16" s="1"/>
  <c r="E84" i="16"/>
  <c r="B84" i="16"/>
  <c r="D84" i="16" s="1"/>
  <c r="E83" i="16"/>
  <c r="B83" i="16"/>
  <c r="D83" i="16" s="1"/>
  <c r="E82" i="16"/>
  <c r="B82" i="16"/>
  <c r="D82" i="16" s="1"/>
  <c r="E81" i="16"/>
  <c r="B81" i="16"/>
  <c r="D81" i="16" s="1"/>
  <c r="E80" i="16"/>
  <c r="B80" i="16"/>
  <c r="D80" i="16" s="1"/>
  <c r="E79" i="16"/>
  <c r="B79" i="16"/>
  <c r="D79" i="16" s="1"/>
  <c r="E78" i="16"/>
  <c r="B78" i="16"/>
  <c r="D78" i="16" s="1"/>
  <c r="E77" i="16"/>
  <c r="B77" i="16"/>
  <c r="D77" i="16" s="1"/>
  <c r="E76" i="16"/>
  <c r="B76" i="16"/>
  <c r="D76" i="16" s="1"/>
  <c r="E75" i="16"/>
  <c r="B75" i="16"/>
  <c r="D75" i="16" s="1"/>
  <c r="E74" i="16"/>
  <c r="B74" i="16"/>
  <c r="D74" i="16" s="1"/>
  <c r="E73" i="16"/>
  <c r="B73" i="16"/>
  <c r="D73" i="16" s="1"/>
  <c r="E72" i="16"/>
  <c r="B72" i="16"/>
  <c r="D72" i="16" s="1"/>
  <c r="E71" i="16"/>
  <c r="B71" i="16"/>
  <c r="D71" i="16" s="1"/>
  <c r="E70" i="16"/>
  <c r="B70" i="16"/>
  <c r="D70" i="16" s="1"/>
  <c r="E69" i="16"/>
  <c r="B69" i="16"/>
  <c r="D69" i="16" s="1"/>
  <c r="E68" i="16"/>
  <c r="B68" i="16"/>
  <c r="D68" i="16" s="1"/>
  <c r="E67" i="16"/>
  <c r="B67" i="16"/>
  <c r="D67" i="16" s="1"/>
  <c r="E66" i="16"/>
  <c r="B66" i="16"/>
  <c r="D66" i="16" s="1"/>
  <c r="E65" i="16"/>
  <c r="B65" i="16"/>
  <c r="D65" i="16" s="1"/>
  <c r="E64" i="16"/>
  <c r="B64" i="16"/>
  <c r="D64" i="16" s="1"/>
  <c r="E63" i="16"/>
  <c r="B63" i="16"/>
  <c r="D63" i="16" s="1"/>
  <c r="E62" i="16"/>
  <c r="B62" i="16"/>
  <c r="D62" i="16" s="1"/>
  <c r="E61" i="16"/>
  <c r="B61" i="16"/>
  <c r="D61" i="16" s="1"/>
  <c r="E60" i="16"/>
  <c r="B60" i="16"/>
  <c r="D60" i="16" s="1"/>
  <c r="E59" i="16"/>
  <c r="B59" i="16"/>
  <c r="D59" i="16" s="1"/>
  <c r="E58" i="16"/>
  <c r="B58" i="16"/>
  <c r="D58" i="16" s="1"/>
  <c r="E57" i="16"/>
  <c r="B57" i="16"/>
  <c r="D57" i="16" s="1"/>
  <c r="E56" i="16"/>
  <c r="B56" i="16"/>
  <c r="D56" i="16" s="1"/>
  <c r="E55" i="16"/>
  <c r="B55" i="16"/>
  <c r="D55" i="16" s="1"/>
  <c r="E54" i="16"/>
  <c r="B54" i="16"/>
  <c r="D54" i="16" s="1"/>
  <c r="E53" i="16"/>
  <c r="B53" i="16"/>
  <c r="D53" i="16" s="1"/>
  <c r="E52" i="16"/>
  <c r="B52" i="16"/>
  <c r="D52" i="16" s="1"/>
  <c r="E51" i="16"/>
  <c r="B51" i="16"/>
  <c r="D51" i="16" s="1"/>
  <c r="E50" i="16"/>
  <c r="B50" i="16"/>
  <c r="D50" i="16" s="1"/>
  <c r="E49" i="16"/>
  <c r="B49" i="16"/>
  <c r="D49" i="16" s="1"/>
  <c r="E48" i="16"/>
  <c r="B48" i="16"/>
  <c r="D48" i="16" s="1"/>
  <c r="E47" i="16"/>
  <c r="B47" i="16"/>
  <c r="D47" i="16" s="1"/>
  <c r="E46" i="16"/>
  <c r="B46" i="16"/>
  <c r="D46" i="16" s="1"/>
  <c r="E45" i="16"/>
  <c r="B45" i="16"/>
  <c r="D45" i="16" s="1"/>
  <c r="E44" i="16"/>
  <c r="B44" i="16"/>
  <c r="D44" i="16" s="1"/>
  <c r="E43" i="16"/>
  <c r="B43" i="16"/>
  <c r="D43" i="16" s="1"/>
  <c r="E42" i="16"/>
  <c r="B42" i="16"/>
  <c r="D42" i="16" s="1"/>
  <c r="E41" i="16"/>
  <c r="B41" i="16"/>
  <c r="D41" i="16" s="1"/>
  <c r="E40" i="16"/>
  <c r="B40" i="16"/>
  <c r="D40" i="16" s="1"/>
  <c r="E39" i="16"/>
  <c r="B39" i="16"/>
  <c r="D39" i="16" s="1"/>
  <c r="E38" i="16"/>
  <c r="B38" i="16"/>
  <c r="D38" i="16" s="1"/>
  <c r="E37" i="16"/>
  <c r="B37" i="16"/>
  <c r="D37" i="16" s="1"/>
  <c r="E36" i="16"/>
  <c r="B36" i="16"/>
  <c r="D36" i="16" s="1"/>
  <c r="E35" i="16"/>
  <c r="B35" i="16"/>
  <c r="D35" i="16" s="1"/>
  <c r="E34" i="16"/>
  <c r="B34" i="16"/>
  <c r="D34" i="16" s="1"/>
  <c r="E33" i="16"/>
  <c r="B33" i="16"/>
  <c r="D33" i="16" s="1"/>
  <c r="E32" i="16"/>
  <c r="B32" i="16"/>
  <c r="D32" i="16" s="1"/>
  <c r="E31" i="16"/>
  <c r="B31" i="16"/>
  <c r="D31" i="16" s="1"/>
  <c r="E30" i="16"/>
  <c r="B30" i="16"/>
  <c r="D30" i="16" s="1"/>
  <c r="E29" i="16"/>
  <c r="B29" i="16"/>
  <c r="D29" i="16" s="1"/>
  <c r="E28" i="16"/>
  <c r="B28" i="16"/>
  <c r="D28" i="16" s="1"/>
  <c r="E27" i="16"/>
  <c r="B27" i="16"/>
  <c r="D27" i="16" s="1"/>
  <c r="E26" i="16"/>
  <c r="B26" i="16"/>
  <c r="D26" i="16" s="1"/>
  <c r="E25" i="16"/>
  <c r="B25" i="16"/>
  <c r="D25" i="16" s="1"/>
  <c r="E24" i="16"/>
  <c r="B24" i="16"/>
  <c r="D24" i="16" s="1"/>
  <c r="E23" i="16"/>
  <c r="B23" i="16"/>
  <c r="D23" i="16" s="1"/>
  <c r="E22" i="16"/>
  <c r="B22" i="16"/>
  <c r="D22" i="16" s="1"/>
  <c r="E21" i="16"/>
  <c r="B21" i="16"/>
  <c r="D21" i="16" s="1"/>
  <c r="E20" i="16"/>
  <c r="B20" i="16"/>
  <c r="D20" i="16" s="1"/>
  <c r="E19" i="16"/>
  <c r="B19" i="16"/>
  <c r="D19" i="16" s="1"/>
  <c r="E18" i="16"/>
  <c r="B18" i="16"/>
  <c r="D18" i="16" s="1"/>
  <c r="E17" i="16"/>
  <c r="B17" i="16"/>
  <c r="D17" i="16" s="1"/>
  <c r="E16" i="16"/>
  <c r="B16" i="16"/>
  <c r="D16" i="16" s="1"/>
  <c r="E15" i="16"/>
  <c r="B15" i="16"/>
  <c r="D15" i="16" s="1"/>
  <c r="E14" i="16"/>
  <c r="B14" i="16"/>
  <c r="D14" i="16" s="1"/>
  <c r="E13" i="16"/>
  <c r="B13" i="16"/>
  <c r="D13" i="16" s="1"/>
  <c r="E12" i="16"/>
  <c r="B12" i="16"/>
  <c r="D12" i="16" s="1"/>
  <c r="E11" i="16"/>
  <c r="B11" i="16"/>
  <c r="D11" i="16" s="1"/>
  <c r="E10" i="16"/>
  <c r="B10" i="16"/>
  <c r="D10" i="16" s="1"/>
  <c r="E9" i="16"/>
  <c r="B9" i="16"/>
  <c r="D9" i="16" s="1"/>
  <c r="E8" i="16"/>
  <c r="B8" i="16"/>
  <c r="D8" i="16" s="1"/>
  <c r="E7" i="16"/>
  <c r="B7" i="16"/>
  <c r="D7" i="16" s="1"/>
  <c r="E6" i="16"/>
  <c r="B6" i="16"/>
  <c r="D6" i="16" s="1"/>
  <c r="E5" i="16"/>
  <c r="B5" i="16"/>
  <c r="D5" i="16" s="1"/>
  <c r="E4" i="16"/>
  <c r="B4" i="16"/>
  <c r="D4" i="16" s="1"/>
  <c r="E3" i="16"/>
  <c r="B3" i="16"/>
  <c r="D3" i="16" s="1"/>
  <c r="D5" i="17" l="1"/>
  <c r="M5" i="17"/>
  <c r="I5" i="17"/>
  <c r="E5" i="17"/>
  <c r="F5" i="17"/>
  <c r="K5" i="17"/>
  <c r="J5" i="17"/>
  <c r="G5" i="17"/>
  <c r="C5" i="17"/>
  <c r="L5" i="17"/>
  <c r="G125" i="16"/>
  <c r="L129" i="16"/>
  <c r="G133" i="16"/>
  <c r="H137" i="16"/>
  <c r="M141" i="16"/>
  <c r="M138" i="16"/>
  <c r="J12" i="16"/>
  <c r="K12" i="16"/>
  <c r="L12" i="16"/>
  <c r="M12" i="16"/>
  <c r="F12" i="16"/>
  <c r="N12" i="16"/>
  <c r="G12" i="16"/>
  <c r="O12" i="16"/>
  <c r="H12" i="16"/>
  <c r="P12" i="16"/>
  <c r="I12" i="16"/>
  <c r="F16" i="16"/>
  <c r="N16" i="16"/>
  <c r="G16" i="16"/>
  <c r="O16" i="16"/>
  <c r="H16" i="16"/>
  <c r="P16" i="16"/>
  <c r="I16" i="16"/>
  <c r="J16" i="16"/>
  <c r="K16" i="16"/>
  <c r="L16" i="16"/>
  <c r="M16" i="16"/>
  <c r="I32" i="16"/>
  <c r="K32" i="16"/>
  <c r="M32" i="16"/>
  <c r="F32" i="16"/>
  <c r="N32" i="16"/>
  <c r="G32" i="16"/>
  <c r="O32" i="16"/>
  <c r="L32" i="16"/>
  <c r="P32" i="16"/>
  <c r="H32" i="16"/>
  <c r="J32" i="16"/>
  <c r="P72" i="16"/>
  <c r="H84" i="16"/>
  <c r="L104" i="16"/>
  <c r="F112" i="16"/>
  <c r="N128" i="16"/>
  <c r="M136" i="16"/>
  <c r="G5" i="16"/>
  <c r="O5" i="16"/>
  <c r="H5" i="16"/>
  <c r="P5" i="16"/>
  <c r="I5" i="16"/>
  <c r="J5" i="16"/>
  <c r="K5" i="16"/>
  <c r="L5" i="16"/>
  <c r="M5" i="16"/>
  <c r="F5" i="16"/>
  <c r="N5" i="16"/>
  <c r="K9" i="16"/>
  <c r="L9" i="16"/>
  <c r="M9" i="16"/>
  <c r="F9" i="16"/>
  <c r="N9" i="16"/>
  <c r="G9" i="16"/>
  <c r="O9" i="16"/>
  <c r="H9" i="16"/>
  <c r="P9" i="16"/>
  <c r="I9" i="16"/>
  <c r="J9" i="16"/>
  <c r="G13" i="16"/>
  <c r="O13" i="16"/>
  <c r="H13" i="16"/>
  <c r="P13" i="16"/>
  <c r="I13" i="16"/>
  <c r="J13" i="16"/>
  <c r="K13" i="16"/>
  <c r="L13" i="16"/>
  <c r="M13" i="16"/>
  <c r="F13" i="16"/>
  <c r="N13" i="16"/>
  <c r="F17" i="16"/>
  <c r="N17" i="16"/>
  <c r="H17" i="16"/>
  <c r="P17" i="16"/>
  <c r="J17" i="16"/>
  <c r="K17" i="16"/>
  <c r="L17" i="16"/>
  <c r="G17" i="16"/>
  <c r="I17" i="16"/>
  <c r="M17" i="16"/>
  <c r="O17" i="16"/>
  <c r="J21" i="16"/>
  <c r="L21" i="16"/>
  <c r="F21" i="16"/>
  <c r="N21" i="16"/>
  <c r="G21" i="16"/>
  <c r="O21" i="16"/>
  <c r="H21" i="16"/>
  <c r="P21" i="16"/>
  <c r="I21" i="16"/>
  <c r="K21" i="16"/>
  <c r="M21" i="16"/>
  <c r="F25" i="16"/>
  <c r="N25" i="16"/>
  <c r="H25" i="16"/>
  <c r="P25" i="16"/>
  <c r="J25" i="16"/>
  <c r="K25" i="16"/>
  <c r="L25" i="16"/>
  <c r="G25" i="16"/>
  <c r="I25" i="16"/>
  <c r="O25" i="16"/>
  <c r="M25" i="16"/>
  <c r="J29" i="16"/>
  <c r="L29" i="16"/>
  <c r="F29" i="16"/>
  <c r="N29" i="16"/>
  <c r="G29" i="16"/>
  <c r="O29" i="16"/>
  <c r="H29" i="16"/>
  <c r="P29" i="16"/>
  <c r="I29" i="16"/>
  <c r="M29" i="16"/>
  <c r="K29" i="16"/>
  <c r="G41" i="16"/>
  <c r="I57" i="16"/>
  <c r="K61" i="16"/>
  <c r="O77" i="16"/>
  <c r="N81" i="16"/>
  <c r="J85" i="16"/>
  <c r="F89" i="16"/>
  <c r="H93" i="16"/>
  <c r="F97" i="16"/>
  <c r="N109" i="16"/>
  <c r="J113" i="16"/>
  <c r="P117" i="16"/>
  <c r="K121" i="16"/>
  <c r="J4" i="16"/>
  <c r="K4" i="16"/>
  <c r="L4" i="16"/>
  <c r="M4" i="16"/>
  <c r="F4" i="16"/>
  <c r="N4" i="16"/>
  <c r="G4" i="16"/>
  <c r="O4" i="16"/>
  <c r="H4" i="16"/>
  <c r="P4" i="16"/>
  <c r="I4" i="16"/>
  <c r="F8" i="16"/>
  <c r="N8" i="16"/>
  <c r="G8" i="16"/>
  <c r="O8" i="16"/>
  <c r="H8" i="16"/>
  <c r="P8" i="16"/>
  <c r="I8" i="16"/>
  <c r="J8" i="16"/>
  <c r="K8" i="16"/>
  <c r="L8" i="16"/>
  <c r="M8" i="16"/>
  <c r="M20" i="16"/>
  <c r="G20" i="16"/>
  <c r="O20" i="16"/>
  <c r="I20" i="16"/>
  <c r="J20" i="16"/>
  <c r="K20" i="16"/>
  <c r="P20" i="16"/>
  <c r="F20" i="16"/>
  <c r="H20" i="16"/>
  <c r="L20" i="16"/>
  <c r="N20" i="16"/>
  <c r="I24" i="16"/>
  <c r="K24" i="16"/>
  <c r="M24" i="16"/>
  <c r="F24" i="16"/>
  <c r="N24" i="16"/>
  <c r="G24" i="16"/>
  <c r="O24" i="16"/>
  <c r="P24" i="16"/>
  <c r="H24" i="16"/>
  <c r="J24" i="16"/>
  <c r="L24" i="16"/>
  <c r="M28" i="16"/>
  <c r="G28" i="16"/>
  <c r="O28" i="16"/>
  <c r="I28" i="16"/>
  <c r="J28" i="16"/>
  <c r="K28" i="16"/>
  <c r="N28" i="16"/>
  <c r="P28" i="16"/>
  <c r="F28" i="16"/>
  <c r="H28" i="16"/>
  <c r="L28" i="16"/>
  <c r="N52" i="16"/>
  <c r="L80" i="16"/>
  <c r="M100" i="16"/>
  <c r="J108" i="16"/>
  <c r="K120" i="16"/>
  <c r="G132" i="16"/>
  <c r="N140" i="16"/>
  <c r="L6" i="16"/>
  <c r="M6" i="16"/>
  <c r="F6" i="16"/>
  <c r="N6" i="16"/>
  <c r="G6" i="16"/>
  <c r="O6" i="16"/>
  <c r="H6" i="16"/>
  <c r="P6" i="16"/>
  <c r="I6" i="16"/>
  <c r="J6" i="16"/>
  <c r="K6" i="16"/>
  <c r="H10" i="16"/>
  <c r="P10" i="16"/>
  <c r="I10" i="16"/>
  <c r="J10" i="16"/>
  <c r="K10" i="16"/>
  <c r="L10" i="16"/>
  <c r="M10" i="16"/>
  <c r="F10" i="16"/>
  <c r="N10" i="16"/>
  <c r="G10" i="16"/>
  <c r="O10" i="16"/>
  <c r="K18" i="16"/>
  <c r="M18" i="16"/>
  <c r="G18" i="16"/>
  <c r="O18" i="16"/>
  <c r="H18" i="16"/>
  <c r="P18" i="16"/>
  <c r="I18" i="16"/>
  <c r="F18" i="16"/>
  <c r="J18" i="16"/>
  <c r="L18" i="16"/>
  <c r="N18" i="16"/>
  <c r="K26" i="16"/>
  <c r="M26" i="16"/>
  <c r="G26" i="16"/>
  <c r="O26" i="16"/>
  <c r="H26" i="16"/>
  <c r="P26" i="16"/>
  <c r="I26" i="16"/>
  <c r="N26" i="16"/>
  <c r="F26" i="16"/>
  <c r="L26" i="16"/>
  <c r="J26" i="16"/>
  <c r="K34" i="16"/>
  <c r="M34" i="16"/>
  <c r="G34" i="16"/>
  <c r="O34" i="16"/>
  <c r="H34" i="16"/>
  <c r="P34" i="16"/>
  <c r="I34" i="16"/>
  <c r="L34" i="16"/>
  <c r="N34" i="16"/>
  <c r="F34" i="16"/>
  <c r="J34" i="16"/>
  <c r="K42" i="16"/>
  <c r="M42" i="16"/>
  <c r="G42" i="16"/>
  <c r="O42" i="16"/>
  <c r="H42" i="16"/>
  <c r="P42" i="16"/>
  <c r="I42" i="16"/>
  <c r="L42" i="16"/>
  <c r="N42" i="16"/>
  <c r="J42" i="16"/>
  <c r="F42" i="16"/>
  <c r="K50" i="16"/>
  <c r="M50" i="16"/>
  <c r="G50" i="16"/>
  <c r="O50" i="16"/>
  <c r="H50" i="16"/>
  <c r="P50" i="16"/>
  <c r="I50" i="16"/>
  <c r="L50" i="16"/>
  <c r="F50" i="16"/>
  <c r="J50" i="16"/>
  <c r="N50" i="16"/>
  <c r="K58" i="16"/>
  <c r="M58" i="16"/>
  <c r="G58" i="16"/>
  <c r="O58" i="16"/>
  <c r="H58" i="16"/>
  <c r="P58" i="16"/>
  <c r="I58" i="16"/>
  <c r="J58" i="16"/>
  <c r="N58" i="16"/>
  <c r="L58" i="16"/>
  <c r="F58" i="16"/>
  <c r="K66" i="16"/>
  <c r="M66" i="16"/>
  <c r="G66" i="16"/>
  <c r="O66" i="16"/>
  <c r="H66" i="16"/>
  <c r="P66" i="16"/>
  <c r="I66" i="16"/>
  <c r="F66" i="16"/>
  <c r="L66" i="16"/>
  <c r="N66" i="16"/>
  <c r="J66" i="16"/>
  <c r="G70" i="16"/>
  <c r="O70" i="16"/>
  <c r="I70" i="16"/>
  <c r="K70" i="16"/>
  <c r="L70" i="16"/>
  <c r="M70" i="16"/>
  <c r="F70" i="16"/>
  <c r="J70" i="16"/>
  <c r="N70" i="16"/>
  <c r="H70" i="16"/>
  <c r="P70" i="16"/>
  <c r="K78" i="16"/>
  <c r="M78" i="16"/>
  <c r="N78" i="16"/>
  <c r="F78" i="16"/>
  <c r="P78" i="16"/>
  <c r="G78" i="16"/>
  <c r="L78" i="16"/>
  <c r="J78" i="16"/>
  <c r="O78" i="16"/>
  <c r="H78" i="16"/>
  <c r="I78" i="16"/>
  <c r="J82" i="16"/>
  <c r="L82" i="16"/>
  <c r="M82" i="16"/>
  <c r="K82" i="16"/>
  <c r="N82" i="16"/>
  <c r="H82" i="16"/>
  <c r="I82" i="16"/>
  <c r="O82" i="16"/>
  <c r="P82" i="16"/>
  <c r="F82" i="16"/>
  <c r="G82" i="16"/>
  <c r="F86" i="16"/>
  <c r="N86" i="16"/>
  <c r="H86" i="16"/>
  <c r="P86" i="16"/>
  <c r="I86" i="16"/>
  <c r="G86" i="16"/>
  <c r="O86" i="16"/>
  <c r="J86" i="16"/>
  <c r="K86" i="16"/>
  <c r="L86" i="16"/>
  <c r="M86" i="16"/>
  <c r="J90" i="16"/>
  <c r="L90" i="16"/>
  <c r="M90" i="16"/>
  <c r="N90" i="16"/>
  <c r="O90" i="16"/>
  <c r="I90" i="16"/>
  <c r="F90" i="16"/>
  <c r="G90" i="16"/>
  <c r="H90" i="16"/>
  <c r="K90" i="16"/>
  <c r="P90" i="16"/>
  <c r="F94" i="16"/>
  <c r="N94" i="16"/>
  <c r="H94" i="16"/>
  <c r="P94" i="16"/>
  <c r="I94" i="16"/>
  <c r="G94" i="16"/>
  <c r="J94" i="16"/>
  <c r="K94" i="16"/>
  <c r="L94" i="16"/>
  <c r="M94" i="16"/>
  <c r="O94" i="16"/>
  <c r="J98" i="16"/>
  <c r="L98" i="16"/>
  <c r="M98" i="16"/>
  <c r="O98" i="16"/>
  <c r="P98" i="16"/>
  <c r="K98" i="16"/>
  <c r="F98" i="16"/>
  <c r="G98" i="16"/>
  <c r="H98" i="16"/>
  <c r="I98" i="16"/>
  <c r="N98" i="16"/>
  <c r="F102" i="16"/>
  <c r="N102" i="16"/>
  <c r="H102" i="16"/>
  <c r="P102" i="16"/>
  <c r="I102" i="16"/>
  <c r="J102" i="16"/>
  <c r="K102" i="16"/>
  <c r="O102" i="16"/>
  <c r="G102" i="16"/>
  <c r="L102" i="16"/>
  <c r="M102" i="16"/>
  <c r="J106" i="16"/>
  <c r="L106" i="16"/>
  <c r="M106" i="16"/>
  <c r="P106" i="16"/>
  <c r="F106" i="16"/>
  <c r="N106" i="16"/>
  <c r="K106" i="16"/>
  <c r="O106" i="16"/>
  <c r="G106" i="16"/>
  <c r="H106" i="16"/>
  <c r="I106" i="16"/>
  <c r="F110" i="16"/>
  <c r="N110" i="16"/>
  <c r="H110" i="16"/>
  <c r="P110" i="16"/>
  <c r="I110" i="16"/>
  <c r="K110" i="16"/>
  <c r="L110" i="16"/>
  <c r="G110" i="16"/>
  <c r="J110" i="16"/>
  <c r="M110" i="16"/>
  <c r="O110" i="16"/>
  <c r="J114" i="16"/>
  <c r="L114" i="16"/>
  <c r="M114" i="16"/>
  <c r="F114" i="16"/>
  <c r="G114" i="16"/>
  <c r="O114" i="16"/>
  <c r="H114" i="16"/>
  <c r="I114" i="16"/>
  <c r="K114" i="16"/>
  <c r="N114" i="16"/>
  <c r="P114" i="16"/>
  <c r="J118" i="16"/>
  <c r="K118" i="16"/>
  <c r="H118" i="16"/>
  <c r="P118" i="16"/>
  <c r="I118" i="16"/>
  <c r="L118" i="16"/>
  <c r="M118" i="16"/>
  <c r="N118" i="16"/>
  <c r="O118" i="16"/>
  <c r="F118" i="16"/>
  <c r="G118" i="16"/>
  <c r="F122" i="16"/>
  <c r="N122" i="16"/>
  <c r="G122" i="16"/>
  <c r="O122" i="16"/>
  <c r="L122" i="16"/>
  <c r="H122" i="16"/>
  <c r="I122" i="16"/>
  <c r="J122" i="16"/>
  <c r="K122" i="16"/>
  <c r="M122" i="16"/>
  <c r="P122" i="16"/>
  <c r="J126" i="16"/>
  <c r="K126" i="16"/>
  <c r="H126" i="16"/>
  <c r="P126" i="16"/>
  <c r="L126" i="16"/>
  <c r="M126" i="16"/>
  <c r="N126" i="16"/>
  <c r="O126" i="16"/>
  <c r="F126" i="16"/>
  <c r="G126" i="16"/>
  <c r="I126" i="16"/>
  <c r="F130" i="16"/>
  <c r="N130" i="16"/>
  <c r="G130" i="16"/>
  <c r="O130" i="16"/>
  <c r="L130" i="16"/>
  <c r="H130" i="16"/>
  <c r="I130" i="16"/>
  <c r="J130" i="16"/>
  <c r="K130" i="16"/>
  <c r="M130" i="16"/>
  <c r="P130" i="16"/>
  <c r="J134" i="16"/>
  <c r="H134" i="16"/>
  <c r="I134" i="16"/>
  <c r="K134" i="16"/>
  <c r="L134" i="16"/>
  <c r="M134" i="16"/>
  <c r="N134" i="16"/>
  <c r="F134" i="16"/>
  <c r="O134" i="16"/>
  <c r="G134" i="16"/>
  <c r="P134" i="16"/>
  <c r="L14" i="16"/>
  <c r="M14" i="16"/>
  <c r="F14" i="16"/>
  <c r="N14" i="16"/>
  <c r="G14" i="16"/>
  <c r="O14" i="16"/>
  <c r="H14" i="16"/>
  <c r="P14" i="16"/>
  <c r="I14" i="16"/>
  <c r="J14" i="16"/>
  <c r="K14" i="16"/>
  <c r="G22" i="16"/>
  <c r="O22" i="16"/>
  <c r="I22" i="16"/>
  <c r="K22" i="16"/>
  <c r="L22" i="16"/>
  <c r="M22" i="16"/>
  <c r="P22" i="16"/>
  <c r="F22" i="16"/>
  <c r="H22" i="16"/>
  <c r="N22" i="16"/>
  <c r="J22" i="16"/>
  <c r="G30" i="16"/>
  <c r="O30" i="16"/>
  <c r="I30" i="16"/>
  <c r="K30" i="16"/>
  <c r="L30" i="16"/>
  <c r="M30" i="16"/>
  <c r="N30" i="16"/>
  <c r="P30" i="16"/>
  <c r="F30" i="16"/>
  <c r="H30" i="16"/>
  <c r="J30" i="16"/>
  <c r="G38" i="16"/>
  <c r="O38" i="16"/>
  <c r="I38" i="16"/>
  <c r="K38" i="16"/>
  <c r="L38" i="16"/>
  <c r="M38" i="16"/>
  <c r="J38" i="16"/>
  <c r="N38" i="16"/>
  <c r="P38" i="16"/>
  <c r="H38" i="16"/>
  <c r="F38" i="16"/>
  <c r="G46" i="16"/>
  <c r="O46" i="16"/>
  <c r="I46" i="16"/>
  <c r="K46" i="16"/>
  <c r="L46" i="16"/>
  <c r="M46" i="16"/>
  <c r="J46" i="16"/>
  <c r="N46" i="16"/>
  <c r="H46" i="16"/>
  <c r="P46" i="16"/>
  <c r="F46" i="16"/>
  <c r="G54" i="16"/>
  <c r="O54" i="16"/>
  <c r="I54" i="16"/>
  <c r="K54" i="16"/>
  <c r="L54" i="16"/>
  <c r="M54" i="16"/>
  <c r="J54" i="16"/>
  <c r="P54" i="16"/>
  <c r="F54" i="16"/>
  <c r="H54" i="16"/>
  <c r="N54" i="16"/>
  <c r="G62" i="16"/>
  <c r="O62" i="16"/>
  <c r="I62" i="16"/>
  <c r="K62" i="16"/>
  <c r="L62" i="16"/>
  <c r="M62" i="16"/>
  <c r="H62" i="16"/>
  <c r="N62" i="16"/>
  <c r="P62" i="16"/>
  <c r="J62" i="16"/>
  <c r="F62" i="16"/>
  <c r="K74" i="16"/>
  <c r="G74" i="16"/>
  <c r="O74" i="16"/>
  <c r="I74" i="16"/>
  <c r="N74" i="16"/>
  <c r="F74" i="16"/>
  <c r="J74" i="16"/>
  <c r="L74" i="16"/>
  <c r="H74" i="16"/>
  <c r="M74" i="16"/>
  <c r="P74" i="16"/>
  <c r="H3" i="16"/>
  <c r="I3" i="16"/>
  <c r="J3" i="16"/>
  <c r="M3" i="16"/>
  <c r="K3" i="16"/>
  <c r="N3" i="16"/>
  <c r="L3" i="16"/>
  <c r="O3" i="16"/>
  <c r="F3" i="16"/>
  <c r="P3" i="16"/>
  <c r="G3" i="16"/>
  <c r="I7" i="16"/>
  <c r="J7" i="16"/>
  <c r="K7" i="16"/>
  <c r="L7" i="16"/>
  <c r="M7" i="16"/>
  <c r="F7" i="16"/>
  <c r="N7" i="16"/>
  <c r="G7" i="16"/>
  <c r="O7" i="16"/>
  <c r="H7" i="16"/>
  <c r="P7" i="16"/>
  <c r="M11" i="16"/>
  <c r="F11" i="16"/>
  <c r="N11" i="16"/>
  <c r="G11" i="16"/>
  <c r="O11" i="16"/>
  <c r="H11" i="16"/>
  <c r="P11" i="16"/>
  <c r="I11" i="16"/>
  <c r="J11" i="16"/>
  <c r="K11" i="16"/>
  <c r="L11" i="16"/>
  <c r="I15" i="16"/>
  <c r="J15" i="16"/>
  <c r="K15" i="16"/>
  <c r="L15" i="16"/>
  <c r="M15" i="16"/>
  <c r="F15" i="16"/>
  <c r="N15" i="16"/>
  <c r="G15" i="16"/>
  <c r="O15" i="16"/>
  <c r="H15" i="16"/>
  <c r="P15" i="16"/>
  <c r="H19" i="16"/>
  <c r="P19" i="16"/>
  <c r="J19" i="16"/>
  <c r="L19" i="16"/>
  <c r="M19" i="16"/>
  <c r="F19" i="16"/>
  <c r="N19" i="16"/>
  <c r="G19" i="16"/>
  <c r="I19" i="16"/>
  <c r="K19" i="16"/>
  <c r="O19" i="16"/>
  <c r="L23" i="16"/>
  <c r="F23" i="16"/>
  <c r="N23" i="16"/>
  <c r="H23" i="16"/>
  <c r="P23" i="16"/>
  <c r="I23" i="16"/>
  <c r="J23" i="16"/>
  <c r="G23" i="16"/>
  <c r="K23" i="16"/>
  <c r="O23" i="16"/>
  <c r="M23" i="16"/>
  <c r="H27" i="16"/>
  <c r="P27" i="16"/>
  <c r="J27" i="16"/>
  <c r="L27" i="16"/>
  <c r="M27" i="16"/>
  <c r="F27" i="16"/>
  <c r="N27" i="16"/>
  <c r="G27" i="16"/>
  <c r="I27" i="16"/>
  <c r="O27" i="16"/>
  <c r="K27" i="16"/>
  <c r="L31" i="16"/>
  <c r="F31" i="16"/>
  <c r="N31" i="16"/>
  <c r="H31" i="16"/>
  <c r="P31" i="16"/>
  <c r="I31" i="16"/>
  <c r="J31" i="16"/>
  <c r="G31" i="16"/>
  <c r="M31" i="16"/>
  <c r="O31" i="16"/>
  <c r="K31" i="16"/>
  <c r="H35" i="16"/>
  <c r="P35" i="16"/>
  <c r="J35" i="16"/>
  <c r="L35" i="16"/>
  <c r="M35" i="16"/>
  <c r="F35" i="16"/>
  <c r="N35" i="16"/>
  <c r="G35" i="16"/>
  <c r="K35" i="16"/>
  <c r="O35" i="16"/>
  <c r="I35" i="16"/>
  <c r="L39" i="16"/>
  <c r="F39" i="16"/>
  <c r="N39" i="16"/>
  <c r="H39" i="16"/>
  <c r="P39" i="16"/>
  <c r="I39" i="16"/>
  <c r="J39" i="16"/>
  <c r="K39" i="16"/>
  <c r="M39" i="16"/>
  <c r="G39" i="16"/>
  <c r="O39" i="16"/>
  <c r="H43" i="16"/>
  <c r="P43" i="16"/>
  <c r="J43" i="16"/>
  <c r="L43" i="16"/>
  <c r="M43" i="16"/>
  <c r="F43" i="16"/>
  <c r="N43" i="16"/>
  <c r="I43" i="16"/>
  <c r="K43" i="16"/>
  <c r="G43" i="16"/>
  <c r="O43" i="16"/>
  <c r="L47" i="16"/>
  <c r="F47" i="16"/>
  <c r="N47" i="16"/>
  <c r="H47" i="16"/>
  <c r="P47" i="16"/>
  <c r="I47" i="16"/>
  <c r="J47" i="16"/>
  <c r="G47" i="16"/>
  <c r="K47" i="16"/>
  <c r="M47" i="16"/>
  <c r="O47" i="16"/>
  <c r="H51" i="16"/>
  <c r="P51" i="16"/>
  <c r="J51" i="16"/>
  <c r="L51" i="16"/>
  <c r="M51" i="16"/>
  <c r="F51" i="16"/>
  <c r="N51" i="16"/>
  <c r="G51" i="16"/>
  <c r="I51" i="16"/>
  <c r="K51" i="16"/>
  <c r="O51" i="16"/>
  <c r="L55" i="16"/>
  <c r="F55" i="16"/>
  <c r="N55" i="16"/>
  <c r="H55" i="16"/>
  <c r="P55" i="16"/>
  <c r="I55" i="16"/>
  <c r="J55" i="16"/>
  <c r="G55" i="16"/>
  <c r="M55" i="16"/>
  <c r="K55" i="16"/>
  <c r="O55" i="16"/>
  <c r="H59" i="16"/>
  <c r="P59" i="16"/>
  <c r="J59" i="16"/>
  <c r="L59" i="16"/>
  <c r="M59" i="16"/>
  <c r="F59" i="16"/>
  <c r="N59" i="16"/>
  <c r="G59" i="16"/>
  <c r="K59" i="16"/>
  <c r="O59" i="16"/>
  <c r="I59" i="16"/>
  <c r="L63" i="16"/>
  <c r="F63" i="16"/>
  <c r="N63" i="16"/>
  <c r="H63" i="16"/>
  <c r="P63" i="16"/>
  <c r="I63" i="16"/>
  <c r="J63" i="16"/>
  <c r="G63" i="16"/>
  <c r="M63" i="16"/>
  <c r="O63" i="16"/>
  <c r="K63" i="16"/>
  <c r="H67" i="16"/>
  <c r="P67" i="16"/>
  <c r="J67" i="16"/>
  <c r="L67" i="16"/>
  <c r="M67" i="16"/>
  <c r="F67" i="16"/>
  <c r="N67" i="16"/>
  <c r="O67" i="16"/>
  <c r="G67" i="16"/>
  <c r="I67" i="16"/>
  <c r="K67" i="16"/>
  <c r="L71" i="16"/>
  <c r="F71" i="16"/>
  <c r="N71" i="16"/>
  <c r="H71" i="16"/>
  <c r="P71" i="16"/>
  <c r="I71" i="16"/>
  <c r="J71" i="16"/>
  <c r="O71" i="16"/>
  <c r="M71" i="16"/>
  <c r="G71" i="16"/>
  <c r="K71" i="16"/>
  <c r="L75" i="16"/>
  <c r="F75" i="16"/>
  <c r="N75" i="16"/>
  <c r="O75" i="16"/>
  <c r="G75" i="16"/>
  <c r="H75" i="16"/>
  <c r="P75" i="16"/>
  <c r="K75" i="16"/>
  <c r="I75" i="16"/>
  <c r="J75" i="16"/>
  <c r="M75" i="16"/>
  <c r="K79" i="16"/>
  <c r="M79" i="16"/>
  <c r="F79" i="16"/>
  <c r="N79" i="16"/>
  <c r="G79" i="16"/>
  <c r="H79" i="16"/>
  <c r="P79" i="16"/>
  <c r="I79" i="16"/>
  <c r="J79" i="16"/>
  <c r="L79" i="16"/>
  <c r="O79" i="16"/>
  <c r="G83" i="16"/>
  <c r="O83" i="16"/>
  <c r="I83" i="16"/>
  <c r="J83" i="16"/>
  <c r="M83" i="16"/>
  <c r="N83" i="16"/>
  <c r="K83" i="16"/>
  <c r="F83" i="16"/>
  <c r="H83" i="16"/>
  <c r="L83" i="16"/>
  <c r="P83" i="16"/>
  <c r="K87" i="16"/>
  <c r="M87" i="16"/>
  <c r="F87" i="16"/>
  <c r="N87" i="16"/>
  <c r="H87" i="16"/>
  <c r="I87" i="16"/>
  <c r="P87" i="16"/>
  <c r="G87" i="16"/>
  <c r="J87" i="16"/>
  <c r="L87" i="16"/>
  <c r="O87" i="16"/>
  <c r="G91" i="16"/>
  <c r="O91" i="16"/>
  <c r="I91" i="16"/>
  <c r="J91" i="16"/>
  <c r="N91" i="16"/>
  <c r="P91" i="16"/>
  <c r="L91" i="16"/>
  <c r="M91" i="16"/>
  <c r="F91" i="16"/>
  <c r="H91" i="16"/>
  <c r="K91" i="16"/>
  <c r="K95" i="16"/>
  <c r="M95" i="16"/>
  <c r="F95" i="16"/>
  <c r="N95" i="16"/>
  <c r="I95" i="16"/>
  <c r="J95" i="16"/>
  <c r="G95" i="16"/>
  <c r="L95" i="16"/>
  <c r="O95" i="16"/>
  <c r="P95" i="16"/>
  <c r="H95" i="16"/>
  <c r="G99" i="16"/>
  <c r="O99" i="16"/>
  <c r="I99" i="16"/>
  <c r="J99" i="16"/>
  <c r="P99" i="16"/>
  <c r="M99" i="16"/>
  <c r="H99" i="16"/>
  <c r="K99" i="16"/>
  <c r="L99" i="16"/>
  <c r="N99" i="16"/>
  <c r="F99" i="16"/>
  <c r="K103" i="16"/>
  <c r="M103" i="16"/>
  <c r="F103" i="16"/>
  <c r="N103" i="16"/>
  <c r="J103" i="16"/>
  <c r="L103" i="16"/>
  <c r="H103" i="16"/>
  <c r="G103" i="16"/>
  <c r="I103" i="16"/>
  <c r="O103" i="16"/>
  <c r="P103" i="16"/>
  <c r="G107" i="16"/>
  <c r="O107" i="16"/>
  <c r="I107" i="16"/>
  <c r="J107" i="16"/>
  <c r="F107" i="16"/>
  <c r="N107" i="16"/>
  <c r="H107" i="16"/>
  <c r="K107" i="16"/>
  <c r="L107" i="16"/>
  <c r="M107" i="16"/>
  <c r="P107" i="16"/>
  <c r="K111" i="16"/>
  <c r="M111" i="16"/>
  <c r="F111" i="16"/>
  <c r="N111" i="16"/>
  <c r="L111" i="16"/>
  <c r="O111" i="16"/>
  <c r="I111" i="16"/>
  <c r="G111" i="16"/>
  <c r="H111" i="16"/>
  <c r="J111" i="16"/>
  <c r="P111" i="16"/>
  <c r="G115" i="16"/>
  <c r="I115" i="16"/>
  <c r="J115" i="16"/>
  <c r="F115" i="16"/>
  <c r="H115" i="16"/>
  <c r="O115" i="16"/>
  <c r="N115" i="16"/>
  <c r="P115" i="16"/>
  <c r="K115" i="16"/>
  <c r="L115" i="16"/>
  <c r="M115" i="16"/>
  <c r="G119" i="16"/>
  <c r="O119" i="16"/>
  <c r="H119" i="16"/>
  <c r="P119" i="16"/>
  <c r="M119" i="16"/>
  <c r="K119" i="16"/>
  <c r="L119" i="16"/>
  <c r="N119" i="16"/>
  <c r="F119" i="16"/>
  <c r="I119" i="16"/>
  <c r="J119" i="16"/>
  <c r="K123" i="16"/>
  <c r="L123" i="16"/>
  <c r="I123" i="16"/>
  <c r="F123" i="16"/>
  <c r="G123" i="16"/>
  <c r="H123" i="16"/>
  <c r="J123" i="16"/>
  <c r="M123" i="16"/>
  <c r="N123" i="16"/>
  <c r="O123" i="16"/>
  <c r="P123" i="16"/>
  <c r="G127" i="16"/>
  <c r="O127" i="16"/>
  <c r="H127" i="16"/>
  <c r="P127" i="16"/>
  <c r="M127" i="16"/>
  <c r="L127" i="16"/>
  <c r="N127" i="16"/>
  <c r="F127" i="16"/>
  <c r="I127" i="16"/>
  <c r="J127" i="16"/>
  <c r="K127" i="16"/>
  <c r="K131" i="16"/>
  <c r="L131" i="16"/>
  <c r="I131" i="16"/>
  <c r="G131" i="16"/>
  <c r="H131" i="16"/>
  <c r="J131" i="16"/>
  <c r="M131" i="16"/>
  <c r="N131" i="16"/>
  <c r="O131" i="16"/>
  <c r="P131" i="16"/>
  <c r="F131" i="16"/>
  <c r="G135" i="16"/>
  <c r="O135" i="16"/>
  <c r="F135" i="16"/>
  <c r="P135" i="16"/>
  <c r="H135" i="16"/>
  <c r="I135" i="16"/>
  <c r="J135" i="16"/>
  <c r="K135" i="16"/>
  <c r="L135" i="16"/>
  <c r="M135" i="16"/>
  <c r="N135" i="16"/>
  <c r="K139" i="16"/>
  <c r="L141" i="16"/>
  <c r="P139" i="16"/>
  <c r="G139" i="16"/>
  <c r="I138" i="16"/>
  <c r="K137" i="16"/>
  <c r="I133" i="16"/>
  <c r="N129" i="16"/>
  <c r="H125" i="16"/>
  <c r="M121" i="16"/>
  <c r="G117" i="16"/>
  <c r="N113" i="16"/>
  <c r="P109" i="16"/>
  <c r="J93" i="16"/>
  <c r="N89" i="16"/>
  <c r="O85" i="16"/>
  <c r="O57" i="16"/>
  <c r="M36" i="16"/>
  <c r="G36" i="16"/>
  <c r="O36" i="16"/>
  <c r="I36" i="16"/>
  <c r="J36" i="16"/>
  <c r="K36" i="16"/>
  <c r="L36" i="16"/>
  <c r="N36" i="16"/>
  <c r="P36" i="16"/>
  <c r="I40" i="16"/>
  <c r="K40" i="16"/>
  <c r="M40" i="16"/>
  <c r="F40" i="16"/>
  <c r="N40" i="16"/>
  <c r="G40" i="16"/>
  <c r="O40" i="16"/>
  <c r="L40" i="16"/>
  <c r="P40" i="16"/>
  <c r="M44" i="16"/>
  <c r="G44" i="16"/>
  <c r="O44" i="16"/>
  <c r="I44" i="16"/>
  <c r="J44" i="16"/>
  <c r="K44" i="16"/>
  <c r="L44" i="16"/>
  <c r="N44" i="16"/>
  <c r="I48" i="16"/>
  <c r="K48" i="16"/>
  <c r="M48" i="16"/>
  <c r="F48" i="16"/>
  <c r="N48" i="16"/>
  <c r="G48" i="16"/>
  <c r="O48" i="16"/>
  <c r="J48" i="16"/>
  <c r="L48" i="16"/>
  <c r="M52" i="16"/>
  <c r="G52" i="16"/>
  <c r="O52" i="16"/>
  <c r="I52" i="16"/>
  <c r="J52" i="16"/>
  <c r="K52" i="16"/>
  <c r="L52" i="16"/>
  <c r="P52" i="16"/>
  <c r="H52" i="16"/>
  <c r="I56" i="16"/>
  <c r="K56" i="16"/>
  <c r="M56" i="16"/>
  <c r="F56" i="16"/>
  <c r="N56" i="16"/>
  <c r="G56" i="16"/>
  <c r="O56" i="16"/>
  <c r="J56" i="16"/>
  <c r="P56" i="16"/>
  <c r="H56" i="16"/>
  <c r="L56" i="16"/>
  <c r="M60" i="16"/>
  <c r="G60" i="16"/>
  <c r="O60" i="16"/>
  <c r="I60" i="16"/>
  <c r="J60" i="16"/>
  <c r="K60" i="16"/>
  <c r="H60" i="16"/>
  <c r="N60" i="16"/>
  <c r="P60" i="16"/>
  <c r="I64" i="16"/>
  <c r="K64" i="16"/>
  <c r="M64" i="16"/>
  <c r="F64" i="16"/>
  <c r="N64" i="16"/>
  <c r="G64" i="16"/>
  <c r="O64" i="16"/>
  <c r="H64" i="16"/>
  <c r="L64" i="16"/>
  <c r="P64" i="16"/>
  <c r="M68" i="16"/>
  <c r="G68" i="16"/>
  <c r="O68" i="16"/>
  <c r="I68" i="16"/>
  <c r="J68" i="16"/>
  <c r="K68" i="16"/>
  <c r="F68" i="16"/>
  <c r="L68" i="16"/>
  <c r="N68" i="16"/>
  <c r="P68" i="16"/>
  <c r="I72" i="16"/>
  <c r="K72" i="16"/>
  <c r="M72" i="16"/>
  <c r="F72" i="16"/>
  <c r="G72" i="16"/>
  <c r="O72" i="16"/>
  <c r="J72" i="16"/>
  <c r="L72" i="16"/>
  <c r="H72" i="16"/>
  <c r="I76" i="16"/>
  <c r="K76" i="16"/>
  <c r="N76" i="16"/>
  <c r="F76" i="16"/>
  <c r="P76" i="16"/>
  <c r="G76" i="16"/>
  <c r="H76" i="16"/>
  <c r="H80" i="16"/>
  <c r="P80" i="16"/>
  <c r="J80" i="16"/>
  <c r="K80" i="16"/>
  <c r="G80" i="16"/>
  <c r="I80" i="16"/>
  <c r="L84" i="16"/>
  <c r="F84" i="16"/>
  <c r="N84" i="16"/>
  <c r="G84" i="16"/>
  <c r="O84" i="16"/>
  <c r="P84" i="16"/>
  <c r="K84" i="16"/>
  <c r="H88" i="16"/>
  <c r="P88" i="16"/>
  <c r="J88" i="16"/>
  <c r="K88" i="16"/>
  <c r="I88" i="16"/>
  <c r="L88" i="16"/>
  <c r="F88" i="16"/>
  <c r="L92" i="16"/>
  <c r="F92" i="16"/>
  <c r="N92" i="16"/>
  <c r="G92" i="16"/>
  <c r="O92" i="16"/>
  <c r="M92" i="16"/>
  <c r="H96" i="16"/>
  <c r="P96" i="16"/>
  <c r="J96" i="16"/>
  <c r="K96" i="16"/>
  <c r="L96" i="16"/>
  <c r="M96" i="16"/>
  <c r="G96" i="16"/>
  <c r="L100" i="16"/>
  <c r="F100" i="16"/>
  <c r="N100" i="16"/>
  <c r="G100" i="16"/>
  <c r="O100" i="16"/>
  <c r="H100" i="16"/>
  <c r="P100" i="16"/>
  <c r="H104" i="16"/>
  <c r="P104" i="16"/>
  <c r="J104" i="16"/>
  <c r="K104" i="16"/>
  <c r="M104" i="16"/>
  <c r="N104" i="16"/>
  <c r="I104" i="16"/>
  <c r="L108" i="16"/>
  <c r="F108" i="16"/>
  <c r="N108" i="16"/>
  <c r="G108" i="16"/>
  <c r="O108" i="16"/>
  <c r="H108" i="16"/>
  <c r="I108" i="16"/>
  <c r="H112" i="16"/>
  <c r="P112" i="16"/>
  <c r="J112" i="16"/>
  <c r="K112" i="16"/>
  <c r="N112" i="16"/>
  <c r="O112" i="16"/>
  <c r="L112" i="16"/>
  <c r="F116" i="16"/>
  <c r="N116" i="16"/>
  <c r="G116" i="16"/>
  <c r="P116" i="16"/>
  <c r="H116" i="16"/>
  <c r="M116" i="16"/>
  <c r="L120" i="16"/>
  <c r="M120" i="16"/>
  <c r="J120" i="16"/>
  <c r="H124" i="16"/>
  <c r="P124" i="16"/>
  <c r="I124" i="16"/>
  <c r="F124" i="16"/>
  <c r="N124" i="16"/>
  <c r="L128" i="16"/>
  <c r="M128" i="16"/>
  <c r="J128" i="16"/>
  <c r="H132" i="16"/>
  <c r="P132" i="16"/>
  <c r="I132" i="16"/>
  <c r="F132" i="16"/>
  <c r="N132" i="16"/>
  <c r="L136" i="16"/>
  <c r="H140" i="16"/>
  <c r="P140" i="16"/>
  <c r="K141" i="16"/>
  <c r="M140" i="16"/>
  <c r="O139" i="16"/>
  <c r="F139" i="16"/>
  <c r="H138" i="16"/>
  <c r="J137" i="16"/>
  <c r="K136" i="16"/>
  <c r="H133" i="16"/>
  <c r="M129" i="16"/>
  <c r="K128" i="16"/>
  <c r="L121" i="16"/>
  <c r="I120" i="16"/>
  <c r="O116" i="16"/>
  <c r="K113" i="16"/>
  <c r="O109" i="16"/>
  <c r="G104" i="16"/>
  <c r="K100" i="16"/>
  <c r="O96" i="16"/>
  <c r="J89" i="16"/>
  <c r="M85" i="16"/>
  <c r="F80" i="16"/>
  <c r="N72" i="16"/>
  <c r="M57" i="16"/>
  <c r="F52" i="16"/>
  <c r="J40" i="16"/>
  <c r="J141" i="16"/>
  <c r="L140" i="16"/>
  <c r="N139" i="16"/>
  <c r="P138" i="16"/>
  <c r="G138" i="16"/>
  <c r="J136" i="16"/>
  <c r="P133" i="16"/>
  <c r="I128" i="16"/>
  <c r="O124" i="16"/>
  <c r="H120" i="16"/>
  <c r="L116" i="16"/>
  <c r="F104" i="16"/>
  <c r="J100" i="16"/>
  <c r="N96" i="16"/>
  <c r="P92" i="16"/>
  <c r="H40" i="16"/>
  <c r="F33" i="16"/>
  <c r="N33" i="16"/>
  <c r="H33" i="16"/>
  <c r="P33" i="16"/>
  <c r="J33" i="16"/>
  <c r="K33" i="16"/>
  <c r="L33" i="16"/>
  <c r="G33" i="16"/>
  <c r="M33" i="16"/>
  <c r="O33" i="16"/>
  <c r="I33" i="16"/>
  <c r="J37" i="16"/>
  <c r="L37" i="16"/>
  <c r="F37" i="16"/>
  <c r="N37" i="16"/>
  <c r="G37" i="16"/>
  <c r="O37" i="16"/>
  <c r="H37" i="16"/>
  <c r="P37" i="16"/>
  <c r="K37" i="16"/>
  <c r="M37" i="16"/>
  <c r="I37" i="16"/>
  <c r="F41" i="16"/>
  <c r="N41" i="16"/>
  <c r="H41" i="16"/>
  <c r="P41" i="16"/>
  <c r="J41" i="16"/>
  <c r="K41" i="16"/>
  <c r="L41" i="16"/>
  <c r="I41" i="16"/>
  <c r="M41" i="16"/>
  <c r="O41" i="16"/>
  <c r="J45" i="16"/>
  <c r="L45" i="16"/>
  <c r="F45" i="16"/>
  <c r="N45" i="16"/>
  <c r="G45" i="16"/>
  <c r="O45" i="16"/>
  <c r="H45" i="16"/>
  <c r="P45" i="16"/>
  <c r="I45" i="16"/>
  <c r="K45" i="16"/>
  <c r="M45" i="16"/>
  <c r="F49" i="16"/>
  <c r="N49" i="16"/>
  <c r="H49" i="16"/>
  <c r="P49" i="16"/>
  <c r="J49" i="16"/>
  <c r="K49" i="16"/>
  <c r="L49" i="16"/>
  <c r="G49" i="16"/>
  <c r="I49" i="16"/>
  <c r="M49" i="16"/>
  <c r="J53" i="16"/>
  <c r="L53" i="16"/>
  <c r="F53" i="16"/>
  <c r="N53" i="16"/>
  <c r="G53" i="16"/>
  <c r="O53" i="16"/>
  <c r="H53" i="16"/>
  <c r="P53" i="16"/>
  <c r="I53" i="16"/>
  <c r="K53" i="16"/>
  <c r="M53" i="16"/>
  <c r="F57" i="16"/>
  <c r="N57" i="16"/>
  <c r="H57" i="16"/>
  <c r="P57" i="16"/>
  <c r="J57" i="16"/>
  <c r="K57" i="16"/>
  <c r="L57" i="16"/>
  <c r="G57" i="16"/>
  <c r="J61" i="16"/>
  <c r="L61" i="16"/>
  <c r="F61" i="16"/>
  <c r="N61" i="16"/>
  <c r="G61" i="16"/>
  <c r="O61" i="16"/>
  <c r="H61" i="16"/>
  <c r="P61" i="16"/>
  <c r="M61" i="16"/>
  <c r="F65" i="16"/>
  <c r="N65" i="16"/>
  <c r="H65" i="16"/>
  <c r="P65" i="16"/>
  <c r="J65" i="16"/>
  <c r="K65" i="16"/>
  <c r="L65" i="16"/>
  <c r="M65" i="16"/>
  <c r="O65" i="16"/>
  <c r="G65" i="16"/>
  <c r="J69" i="16"/>
  <c r="L69" i="16"/>
  <c r="F69" i="16"/>
  <c r="N69" i="16"/>
  <c r="G69" i="16"/>
  <c r="O69" i="16"/>
  <c r="H69" i="16"/>
  <c r="P69" i="16"/>
  <c r="I69" i="16"/>
  <c r="F73" i="16"/>
  <c r="N73" i="16"/>
  <c r="H73" i="16"/>
  <c r="P73" i="16"/>
  <c r="J73" i="16"/>
  <c r="L73" i="16"/>
  <c r="K73" i="16"/>
  <c r="O73" i="16"/>
  <c r="M73" i="16"/>
  <c r="F77" i="16"/>
  <c r="N77" i="16"/>
  <c r="H77" i="16"/>
  <c r="P77" i="16"/>
  <c r="M77" i="16"/>
  <c r="G77" i="16"/>
  <c r="K77" i="16"/>
  <c r="L77" i="16"/>
  <c r="I77" i="16"/>
  <c r="M81" i="16"/>
  <c r="G81" i="16"/>
  <c r="O81" i="16"/>
  <c r="H81" i="16"/>
  <c r="P81" i="16"/>
  <c r="J81" i="16"/>
  <c r="K81" i="16"/>
  <c r="F81" i="16"/>
  <c r="I85" i="16"/>
  <c r="K85" i="16"/>
  <c r="L85" i="16"/>
  <c r="P85" i="16"/>
  <c r="F85" i="16"/>
  <c r="N85" i="16"/>
  <c r="M89" i="16"/>
  <c r="G89" i="16"/>
  <c r="O89" i="16"/>
  <c r="H89" i="16"/>
  <c r="P89" i="16"/>
  <c r="K89" i="16"/>
  <c r="L89" i="16"/>
  <c r="I89" i="16"/>
  <c r="I93" i="16"/>
  <c r="K93" i="16"/>
  <c r="L93" i="16"/>
  <c r="F93" i="16"/>
  <c r="G93" i="16"/>
  <c r="O93" i="16"/>
  <c r="M97" i="16"/>
  <c r="G97" i="16"/>
  <c r="O97" i="16"/>
  <c r="H97" i="16"/>
  <c r="P97" i="16"/>
  <c r="L97" i="16"/>
  <c r="N97" i="16"/>
  <c r="J97" i="16"/>
  <c r="I101" i="16"/>
  <c r="K101" i="16"/>
  <c r="L101" i="16"/>
  <c r="G101" i="16"/>
  <c r="H101" i="16"/>
  <c r="P101" i="16"/>
  <c r="M105" i="16"/>
  <c r="G105" i="16"/>
  <c r="O105" i="16"/>
  <c r="H105" i="16"/>
  <c r="P105" i="16"/>
  <c r="N105" i="16"/>
  <c r="K105" i="16"/>
  <c r="I109" i="16"/>
  <c r="K109" i="16"/>
  <c r="L109" i="16"/>
  <c r="H109" i="16"/>
  <c r="J109" i="16"/>
  <c r="F109" i="16"/>
  <c r="M113" i="16"/>
  <c r="G113" i="16"/>
  <c r="O113" i="16"/>
  <c r="H113" i="16"/>
  <c r="P113" i="16"/>
  <c r="L113" i="16"/>
  <c r="M117" i="16"/>
  <c r="F117" i="16"/>
  <c r="N117" i="16"/>
  <c r="K117" i="16"/>
  <c r="I121" i="16"/>
  <c r="J121" i="16"/>
  <c r="G121" i="16"/>
  <c r="O121" i="16"/>
  <c r="M125" i="16"/>
  <c r="F125" i="16"/>
  <c r="N125" i="16"/>
  <c r="K125" i="16"/>
  <c r="I129" i="16"/>
  <c r="J129" i="16"/>
  <c r="G129" i="16"/>
  <c r="O129" i="16"/>
  <c r="M133" i="16"/>
  <c r="F133" i="16"/>
  <c r="I137" i="16"/>
  <c r="I141" i="16"/>
  <c r="K140" i="16"/>
  <c r="M139" i="16"/>
  <c r="O138" i="16"/>
  <c r="P137" i="16"/>
  <c r="G137" i="16"/>
  <c r="I136" i="16"/>
  <c r="O133" i="16"/>
  <c r="O132" i="16"/>
  <c r="K129" i="16"/>
  <c r="H128" i="16"/>
  <c r="P125" i="16"/>
  <c r="M124" i="16"/>
  <c r="H121" i="16"/>
  <c r="G120" i="16"/>
  <c r="O117" i="16"/>
  <c r="K116" i="16"/>
  <c r="I113" i="16"/>
  <c r="M109" i="16"/>
  <c r="L105" i="16"/>
  <c r="O101" i="16"/>
  <c r="I100" i="16"/>
  <c r="I96" i="16"/>
  <c r="K92" i="16"/>
  <c r="O88" i="16"/>
  <c r="H85" i="16"/>
  <c r="L81" i="16"/>
  <c r="J77" i="16"/>
  <c r="I61" i="16"/>
  <c r="P44" i="16"/>
  <c r="P141" i="16"/>
  <c r="H141" i="16"/>
  <c r="J140" i="16"/>
  <c r="L139" i="16"/>
  <c r="O137" i="16"/>
  <c r="F137" i="16"/>
  <c r="H136" i="16"/>
  <c r="N133" i="16"/>
  <c r="M132" i="16"/>
  <c r="H129" i="16"/>
  <c r="G128" i="16"/>
  <c r="O125" i="16"/>
  <c r="L124" i="16"/>
  <c r="F121" i="16"/>
  <c r="F120" i="16"/>
  <c r="L117" i="16"/>
  <c r="J116" i="16"/>
  <c r="F113" i="16"/>
  <c r="G109" i="16"/>
  <c r="J105" i="16"/>
  <c r="N101" i="16"/>
  <c r="F96" i="16"/>
  <c r="J92" i="16"/>
  <c r="N88" i="16"/>
  <c r="G85" i="16"/>
  <c r="I81" i="16"/>
  <c r="O76" i="16"/>
  <c r="I65" i="16"/>
  <c r="L60" i="16"/>
  <c r="H44" i="16"/>
  <c r="F138" i="16"/>
  <c r="N138" i="16"/>
  <c r="O141" i="16"/>
  <c r="G141" i="16"/>
  <c r="I140" i="16"/>
  <c r="J139" i="16"/>
  <c r="L138" i="16"/>
  <c r="N137" i="16"/>
  <c r="P136" i="16"/>
  <c r="G136" i="16"/>
  <c r="L133" i="16"/>
  <c r="L132" i="16"/>
  <c r="F129" i="16"/>
  <c r="F128" i="16"/>
  <c r="L125" i="16"/>
  <c r="K124" i="16"/>
  <c r="P120" i="16"/>
  <c r="J117" i="16"/>
  <c r="I116" i="16"/>
  <c r="M112" i="16"/>
  <c r="P108" i="16"/>
  <c r="I105" i="16"/>
  <c r="M101" i="16"/>
  <c r="P93" i="16"/>
  <c r="I92" i="16"/>
  <c r="M88" i="16"/>
  <c r="M84" i="16"/>
  <c r="O80" i="16"/>
  <c r="M76" i="16"/>
  <c r="M69" i="16"/>
  <c r="J64" i="16"/>
  <c r="F60" i="16"/>
  <c r="O49" i="16"/>
  <c r="F44" i="16"/>
  <c r="H36" i="16"/>
  <c r="N141" i="16"/>
  <c r="F141" i="16"/>
  <c r="G140" i="16"/>
  <c r="I139" i="16"/>
  <c r="K138" i="16"/>
  <c r="M137" i="16"/>
  <c r="O136" i="16"/>
  <c r="F136" i="16"/>
  <c r="K133" i="16"/>
  <c r="K132" i="16"/>
  <c r="P128" i="16"/>
  <c r="J125" i="16"/>
  <c r="J124" i="16"/>
  <c r="P121" i="16"/>
  <c r="O120" i="16"/>
  <c r="I117" i="16"/>
  <c r="I112" i="16"/>
  <c r="M108" i="16"/>
  <c r="F105" i="16"/>
  <c r="J101" i="16"/>
  <c r="K97" i="16"/>
  <c r="N93" i="16"/>
  <c r="H92" i="16"/>
  <c r="G88" i="16"/>
  <c r="J84" i="16"/>
  <c r="N80" i="16"/>
  <c r="L76" i="16"/>
  <c r="I73" i="16"/>
  <c r="K69" i="16"/>
  <c r="P48" i="16"/>
  <c r="F36" i="16"/>
  <c r="O140" i="16"/>
  <c r="F140" i="16"/>
  <c r="H139" i="16"/>
  <c r="J138" i="16"/>
  <c r="L137" i="16"/>
  <c r="N136" i="16"/>
  <c r="J133" i="16"/>
  <c r="J132" i="16"/>
  <c r="P129" i="16"/>
  <c r="O128" i="16"/>
  <c r="I125" i="16"/>
  <c r="G124" i="16"/>
  <c r="N121" i="16"/>
  <c r="N120" i="16"/>
  <c r="H117" i="16"/>
  <c r="G112" i="16"/>
  <c r="K108" i="16"/>
  <c r="O104" i="16"/>
  <c r="F101" i="16"/>
  <c r="I97" i="16"/>
  <c r="M93" i="16"/>
  <c r="I84" i="16"/>
  <c r="M80" i="16"/>
  <c r="J76" i="16"/>
  <c r="G73" i="16"/>
  <c r="H68" i="16"/>
  <c r="H48" i="16"/>
  <c r="E142" i="16"/>
  <c r="D142" i="16"/>
  <c r="B142" i="16"/>
  <c r="N144" i="16" l="1"/>
  <c r="N145" i="16"/>
  <c r="N146" i="16"/>
  <c r="N143" i="16"/>
  <c r="L145" i="16"/>
  <c r="L146" i="16"/>
  <c r="L143" i="16"/>
  <c r="L144" i="16"/>
  <c r="K145" i="16"/>
  <c r="K146" i="16"/>
  <c r="K143" i="16"/>
  <c r="K144" i="16"/>
  <c r="M144" i="16"/>
  <c r="M145" i="16"/>
  <c r="M146" i="16"/>
  <c r="M143" i="16"/>
  <c r="G143" i="16"/>
  <c r="G144" i="16"/>
  <c r="G145" i="16"/>
  <c r="G146" i="16"/>
  <c r="J146" i="16"/>
  <c r="J143" i="16"/>
  <c r="J144" i="16"/>
  <c r="J145" i="16"/>
  <c r="P143" i="16"/>
  <c r="P144" i="16"/>
  <c r="P145" i="16"/>
  <c r="P146" i="16"/>
  <c r="I146" i="16"/>
  <c r="I143" i="16"/>
  <c r="I144" i="16"/>
  <c r="I145" i="16"/>
  <c r="O143" i="16"/>
  <c r="O144" i="16"/>
  <c r="O145" i="16"/>
  <c r="O146" i="16"/>
  <c r="F146" i="16"/>
  <c r="F145" i="16"/>
  <c r="F144" i="16"/>
  <c r="F143" i="16"/>
  <c r="H143" i="16"/>
  <c r="H144" i="16"/>
  <c r="H145" i="16"/>
  <c r="H146" i="16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32" i="3"/>
  <c r="E133" i="3"/>
  <c r="E139" i="3"/>
  <c r="E127" i="3"/>
  <c r="E128" i="3"/>
  <c r="E138" i="3"/>
  <c r="E130" i="3"/>
  <c r="E137" i="3"/>
  <c r="E129" i="3"/>
  <c r="E134" i="3"/>
  <c r="E131" i="3"/>
  <c r="E135" i="3"/>
  <c r="E140" i="3"/>
  <c r="E141" i="3"/>
  <c r="E136" i="3"/>
  <c r="E126" i="3"/>
  <c r="E3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32" i="3"/>
  <c r="B133" i="3"/>
  <c r="B139" i="3"/>
  <c r="B127" i="3"/>
  <c r="B128" i="3"/>
  <c r="B138" i="3"/>
  <c r="B130" i="3"/>
  <c r="B137" i="3"/>
  <c r="B129" i="3"/>
  <c r="B134" i="3"/>
  <c r="B131" i="3"/>
  <c r="B135" i="3"/>
  <c r="B140" i="3"/>
  <c r="B141" i="3"/>
  <c r="B136" i="3"/>
  <c r="B126" i="3"/>
  <c r="B3" i="3"/>
  <c r="B142" i="3" l="1"/>
  <c r="E142" i="3"/>
  <c r="DY5" i="11"/>
  <c r="DY4" i="11"/>
  <c r="DY60" i="11"/>
  <c r="DY53" i="11"/>
  <c r="DY3" i="11"/>
  <c r="DY6" i="11"/>
  <c r="DY7" i="11"/>
  <c r="DY8" i="11"/>
  <c r="DY9" i="11"/>
  <c r="DY10" i="11"/>
  <c r="DY11" i="11"/>
  <c r="DY12" i="11"/>
  <c r="DY13" i="11"/>
  <c r="DY14" i="11"/>
  <c r="DY15" i="11"/>
  <c r="DY16" i="11"/>
  <c r="DY17" i="11"/>
  <c r="DY18" i="11"/>
  <c r="DY19" i="11"/>
  <c r="DY20" i="11"/>
  <c r="DY21" i="11"/>
  <c r="DY22" i="11"/>
  <c r="DY23" i="11"/>
  <c r="DY24" i="11"/>
  <c r="DY25" i="11"/>
  <c r="DY26" i="11"/>
  <c r="DY27" i="11"/>
  <c r="DY28" i="11"/>
  <c r="DY29" i="11"/>
  <c r="DY30" i="11"/>
  <c r="DY31" i="11"/>
  <c r="DY32" i="11"/>
  <c r="DY33" i="11"/>
  <c r="DY34" i="11"/>
  <c r="DY35" i="11"/>
  <c r="DY36" i="11"/>
  <c r="DY37" i="11"/>
  <c r="DY38" i="11"/>
  <c r="DY39" i="11"/>
  <c r="DY40" i="11"/>
  <c r="DY41" i="11"/>
  <c r="DY42" i="11"/>
  <c r="DY43" i="11"/>
  <c r="DY44" i="11"/>
  <c r="DY45" i="11"/>
  <c r="DY46" i="11"/>
  <c r="DY47" i="11"/>
  <c r="DY48" i="11"/>
  <c r="DY49" i="11"/>
  <c r="DY50" i="11"/>
  <c r="DY51" i="11"/>
  <c r="DY52" i="11"/>
  <c r="DY54" i="11"/>
  <c r="DY55" i="11"/>
  <c r="DY56" i="11"/>
  <c r="DY57" i="11"/>
  <c r="DY58" i="11"/>
  <c r="DY59" i="11"/>
  <c r="DY61" i="11"/>
  <c r="DY62" i="11"/>
  <c r="DY63" i="11"/>
  <c r="DY64" i="11"/>
  <c r="DY65" i="11"/>
  <c r="DY66" i="11"/>
  <c r="DY67" i="11"/>
  <c r="DY68" i="11"/>
  <c r="DY69" i="11"/>
  <c r="DY70" i="11"/>
  <c r="DY71" i="11"/>
  <c r="DY72" i="11"/>
  <c r="DY73" i="11"/>
  <c r="DY74" i="11"/>
  <c r="DY75" i="11"/>
  <c r="DY76" i="11"/>
  <c r="DY77" i="11"/>
  <c r="DY78" i="11"/>
  <c r="DY79" i="11"/>
  <c r="DY80" i="11"/>
  <c r="DY81" i="11"/>
  <c r="DY82" i="11"/>
  <c r="DY83" i="11"/>
  <c r="DY84" i="11"/>
  <c r="DY85" i="11"/>
  <c r="DY86" i="11"/>
  <c r="DY87" i="11"/>
  <c r="DY88" i="11"/>
  <c r="DY89" i="11"/>
  <c r="DY90" i="11"/>
  <c r="DY91" i="11"/>
  <c r="DY92" i="11"/>
  <c r="DY93" i="11"/>
  <c r="DY94" i="11"/>
  <c r="DY95" i="11"/>
  <c r="DY96" i="11"/>
  <c r="DY97" i="11"/>
  <c r="DY98" i="11"/>
  <c r="DY99" i="11"/>
  <c r="DY100" i="11"/>
  <c r="DY101" i="11"/>
  <c r="DY102" i="11"/>
  <c r="DY103" i="11"/>
  <c r="DY104" i="11"/>
  <c r="DY105" i="11"/>
  <c r="DY106" i="11"/>
  <c r="DY107" i="11"/>
  <c r="DY108" i="11"/>
  <c r="DY109" i="11"/>
  <c r="DY110" i="11"/>
  <c r="DY111" i="11"/>
  <c r="DY112" i="11"/>
  <c r="DY113" i="11"/>
  <c r="DY114" i="11"/>
  <c r="DY115" i="11"/>
  <c r="DY116" i="11"/>
  <c r="DY117" i="11"/>
  <c r="DY118" i="11"/>
  <c r="DY119" i="11"/>
  <c r="DY120" i="11"/>
  <c r="DY121" i="11"/>
  <c r="DY122" i="11"/>
  <c r="DY123" i="11"/>
  <c r="DY124" i="11"/>
  <c r="DY125" i="11"/>
  <c r="DY126" i="11"/>
  <c r="DY127" i="11"/>
  <c r="DY128" i="11"/>
  <c r="DY129" i="11"/>
  <c r="DY130" i="11"/>
  <c r="DY131" i="11"/>
  <c r="DY132" i="11"/>
  <c r="DY133" i="11"/>
  <c r="DY134" i="11"/>
  <c r="DY135" i="11"/>
  <c r="DY136" i="11"/>
  <c r="DY137" i="11"/>
  <c r="DY138" i="11"/>
  <c r="DY139" i="11"/>
  <c r="DY140" i="11"/>
  <c r="DY141" i="11"/>
  <c r="DY142" i="11"/>
  <c r="DY143" i="11"/>
  <c r="DY144" i="11"/>
  <c r="DY145" i="11"/>
  <c r="DY146" i="11"/>
  <c r="DY147" i="11"/>
  <c r="DY148" i="11"/>
  <c r="DY149" i="11"/>
  <c r="DY150" i="11"/>
  <c r="DY151" i="11"/>
  <c r="DY152" i="11"/>
  <c r="DY153" i="11"/>
  <c r="DY154" i="11"/>
  <c r="DY155" i="11"/>
  <c r="DY156" i="11"/>
  <c r="DY157" i="11"/>
  <c r="DY158" i="11"/>
  <c r="DY159" i="11"/>
  <c r="DY160" i="11"/>
  <c r="DY161" i="11"/>
  <c r="DY162" i="11"/>
  <c r="DY163" i="11"/>
  <c r="DY164" i="11"/>
  <c r="DY2" i="11"/>
  <c r="DY3" i="1"/>
  <c r="DZ3" i="1"/>
  <c r="DY4" i="1"/>
  <c r="DZ4" i="1"/>
  <c r="DY5" i="1"/>
  <c r="DZ5" i="1"/>
  <c r="DY6" i="1"/>
  <c r="DZ6" i="1"/>
  <c r="DY7" i="1"/>
  <c r="DZ7" i="1"/>
  <c r="DY8" i="1"/>
  <c r="DZ8" i="1"/>
  <c r="DY9" i="1"/>
  <c r="DZ9" i="1"/>
  <c r="DY10" i="1"/>
  <c r="DZ10" i="1"/>
  <c r="DY11" i="1"/>
  <c r="DZ11" i="1"/>
  <c r="DY12" i="1"/>
  <c r="DZ12" i="1"/>
  <c r="DY13" i="1"/>
  <c r="DZ13" i="1"/>
  <c r="DY14" i="1"/>
  <c r="DZ14" i="1"/>
  <c r="DY15" i="1"/>
  <c r="DZ15" i="1"/>
  <c r="DY16" i="1"/>
  <c r="DZ16" i="1"/>
  <c r="DY17" i="1"/>
  <c r="DZ17" i="1"/>
  <c r="DY18" i="1"/>
  <c r="DZ18" i="1"/>
  <c r="DY19" i="1"/>
  <c r="DZ19" i="1"/>
  <c r="DY20" i="1"/>
  <c r="DZ20" i="1"/>
  <c r="DY21" i="1"/>
  <c r="DZ21" i="1"/>
  <c r="DY22" i="1"/>
  <c r="DZ22" i="1"/>
  <c r="DY23" i="1"/>
  <c r="DZ23" i="1"/>
  <c r="DY24" i="1"/>
  <c r="DZ24" i="1"/>
  <c r="DY25" i="1"/>
  <c r="DZ25" i="1"/>
  <c r="DY26" i="1"/>
  <c r="DZ26" i="1"/>
  <c r="DY27" i="1"/>
  <c r="DZ27" i="1"/>
  <c r="DY28" i="1"/>
  <c r="DZ28" i="1"/>
  <c r="DY29" i="1"/>
  <c r="DZ29" i="1"/>
  <c r="DY30" i="1"/>
  <c r="DZ30" i="1"/>
  <c r="DY31" i="1"/>
  <c r="DZ31" i="1"/>
  <c r="DY32" i="1"/>
  <c r="DZ32" i="1"/>
  <c r="DY33" i="1"/>
  <c r="DZ33" i="1"/>
  <c r="DY34" i="1"/>
  <c r="DZ34" i="1"/>
  <c r="DY35" i="1"/>
  <c r="DZ35" i="1"/>
  <c r="DY36" i="1"/>
  <c r="DZ36" i="1"/>
  <c r="DY37" i="1"/>
  <c r="DZ37" i="1"/>
  <c r="DY38" i="1"/>
  <c r="DZ38" i="1"/>
  <c r="DY39" i="1"/>
  <c r="DZ39" i="1"/>
  <c r="DY40" i="1"/>
  <c r="DZ40" i="1"/>
  <c r="DY41" i="1"/>
  <c r="DZ41" i="1"/>
  <c r="DY42" i="1"/>
  <c r="DZ42" i="1"/>
  <c r="DY43" i="1"/>
  <c r="DZ43" i="1"/>
  <c r="DY44" i="1"/>
  <c r="DZ44" i="1"/>
  <c r="DY45" i="1"/>
  <c r="DZ45" i="1"/>
  <c r="DY46" i="1"/>
  <c r="DZ46" i="1"/>
  <c r="DY47" i="1"/>
  <c r="DZ47" i="1"/>
  <c r="DY48" i="1"/>
  <c r="DZ48" i="1"/>
  <c r="DY49" i="1"/>
  <c r="DZ49" i="1"/>
  <c r="DY50" i="1"/>
  <c r="DZ50" i="1"/>
  <c r="DY51" i="1"/>
  <c r="DZ51" i="1"/>
  <c r="DY52" i="1"/>
  <c r="DZ52" i="1"/>
  <c r="DY53" i="1"/>
  <c r="DZ53" i="1"/>
  <c r="DY54" i="1"/>
  <c r="DZ54" i="1"/>
  <c r="DY55" i="1"/>
  <c r="DZ55" i="1"/>
  <c r="DY56" i="1"/>
  <c r="DZ56" i="1"/>
  <c r="DY57" i="1"/>
  <c r="DZ57" i="1"/>
  <c r="DY58" i="1"/>
  <c r="DZ58" i="1"/>
  <c r="DY59" i="1"/>
  <c r="DZ59" i="1"/>
  <c r="DY60" i="1"/>
  <c r="DZ60" i="1"/>
  <c r="DY61" i="1"/>
  <c r="DZ61" i="1"/>
  <c r="DY62" i="1"/>
  <c r="DZ62" i="1"/>
  <c r="DY63" i="1"/>
  <c r="DZ63" i="1"/>
  <c r="DY64" i="1"/>
  <c r="DZ64" i="1"/>
  <c r="DY65" i="1"/>
  <c r="DZ65" i="1"/>
  <c r="DY66" i="1"/>
  <c r="DZ66" i="1"/>
  <c r="DY67" i="1"/>
  <c r="DZ67" i="1"/>
  <c r="DY68" i="1"/>
  <c r="DZ68" i="1"/>
  <c r="DY69" i="1"/>
  <c r="DZ69" i="1"/>
  <c r="DY70" i="1"/>
  <c r="DZ70" i="1"/>
  <c r="DY71" i="1"/>
  <c r="DZ71" i="1"/>
  <c r="DY72" i="1"/>
  <c r="DZ72" i="1"/>
  <c r="DY73" i="1"/>
  <c r="DZ73" i="1"/>
  <c r="DY74" i="1"/>
  <c r="DZ74" i="1"/>
  <c r="DY75" i="1"/>
  <c r="DZ75" i="1"/>
  <c r="DY76" i="1"/>
  <c r="DZ76" i="1"/>
  <c r="DY77" i="1"/>
  <c r="DZ77" i="1"/>
  <c r="DY78" i="1"/>
  <c r="DZ78" i="1"/>
  <c r="DY79" i="1"/>
  <c r="DZ79" i="1"/>
  <c r="DY80" i="1"/>
  <c r="DZ80" i="1"/>
  <c r="DY81" i="1"/>
  <c r="DZ81" i="1"/>
  <c r="DY82" i="1"/>
  <c r="DZ82" i="1"/>
  <c r="DY83" i="1"/>
  <c r="DZ83" i="1"/>
  <c r="DY84" i="1"/>
  <c r="DZ84" i="1"/>
  <c r="DY85" i="1"/>
  <c r="DZ85" i="1"/>
  <c r="DY86" i="1"/>
  <c r="DZ86" i="1"/>
  <c r="DY87" i="1"/>
  <c r="DZ87" i="1"/>
  <c r="DY88" i="1"/>
  <c r="DZ88" i="1"/>
  <c r="DY89" i="1"/>
  <c r="DZ89" i="1"/>
  <c r="DY90" i="1"/>
  <c r="DZ90" i="1"/>
  <c r="DY91" i="1"/>
  <c r="DZ91" i="1"/>
  <c r="DY92" i="1"/>
  <c r="DZ92" i="1"/>
  <c r="DY93" i="1"/>
  <c r="DZ93" i="1"/>
  <c r="DY94" i="1"/>
  <c r="DZ94" i="1"/>
  <c r="DY95" i="1"/>
  <c r="DZ95" i="1"/>
  <c r="DY96" i="1"/>
  <c r="DZ96" i="1"/>
  <c r="DY97" i="1"/>
  <c r="DZ97" i="1"/>
  <c r="DY98" i="1"/>
  <c r="DZ98" i="1"/>
  <c r="DY99" i="1"/>
  <c r="DZ99" i="1"/>
  <c r="DY100" i="1"/>
  <c r="DZ100" i="1"/>
  <c r="DY101" i="1"/>
  <c r="DZ101" i="1"/>
  <c r="DY102" i="1"/>
  <c r="DZ102" i="1"/>
  <c r="DY103" i="1"/>
  <c r="DZ103" i="1"/>
  <c r="DY104" i="1"/>
  <c r="DZ104" i="1"/>
  <c r="DY105" i="1"/>
  <c r="DZ105" i="1"/>
  <c r="DY106" i="1"/>
  <c r="DZ106" i="1"/>
  <c r="DY107" i="1"/>
  <c r="DZ107" i="1"/>
  <c r="DY108" i="1"/>
  <c r="DZ108" i="1"/>
  <c r="DY109" i="1"/>
  <c r="DZ109" i="1"/>
  <c r="DY110" i="1"/>
  <c r="DZ110" i="1"/>
  <c r="DY111" i="1"/>
  <c r="DZ111" i="1"/>
  <c r="DY112" i="1"/>
  <c r="DZ112" i="1"/>
  <c r="DY113" i="1"/>
  <c r="DZ113" i="1"/>
  <c r="DY114" i="1"/>
  <c r="DZ114" i="1"/>
  <c r="DY115" i="1"/>
  <c r="DZ115" i="1"/>
  <c r="DY116" i="1"/>
  <c r="DZ116" i="1"/>
  <c r="DY117" i="1"/>
  <c r="DZ117" i="1"/>
  <c r="DY118" i="1"/>
  <c r="DZ118" i="1"/>
  <c r="DY119" i="1"/>
  <c r="DZ119" i="1"/>
  <c r="DY120" i="1"/>
  <c r="DZ120" i="1"/>
  <c r="DY121" i="1"/>
  <c r="DZ121" i="1"/>
  <c r="DY122" i="1"/>
  <c r="DZ122" i="1"/>
  <c r="DY123" i="1"/>
  <c r="DZ123" i="1"/>
  <c r="DY124" i="1"/>
  <c r="DZ124" i="1"/>
  <c r="DY125" i="1"/>
  <c r="DZ125" i="1"/>
  <c r="DY126" i="1"/>
  <c r="DZ126" i="1"/>
  <c r="DY127" i="1"/>
  <c r="DZ127" i="1"/>
  <c r="DY128" i="1"/>
  <c r="DZ128" i="1"/>
  <c r="DY129" i="1"/>
  <c r="DZ129" i="1"/>
  <c r="DY130" i="1"/>
  <c r="DZ130" i="1"/>
  <c r="DY131" i="1"/>
  <c r="DZ131" i="1"/>
  <c r="DY132" i="1"/>
  <c r="DZ132" i="1"/>
  <c r="DY133" i="1"/>
  <c r="DZ133" i="1"/>
  <c r="DY134" i="1"/>
  <c r="DZ134" i="1"/>
  <c r="DY135" i="1"/>
  <c r="DZ135" i="1"/>
  <c r="DY136" i="1"/>
  <c r="DZ136" i="1"/>
  <c r="DY137" i="1"/>
  <c r="DZ137" i="1"/>
  <c r="DY138" i="1"/>
  <c r="DZ138" i="1"/>
  <c r="DY139" i="1"/>
  <c r="DZ139" i="1"/>
  <c r="DY140" i="1"/>
  <c r="DZ140" i="1"/>
  <c r="DY141" i="1"/>
  <c r="DZ141" i="1"/>
  <c r="DY142" i="1"/>
  <c r="DZ142" i="1"/>
  <c r="DY143" i="1"/>
  <c r="DZ143" i="1"/>
  <c r="DY144" i="1"/>
  <c r="DZ144" i="1"/>
  <c r="DY145" i="1"/>
  <c r="DZ145" i="1"/>
  <c r="DY146" i="1"/>
  <c r="DZ146" i="1"/>
  <c r="DY147" i="1"/>
  <c r="DZ147" i="1"/>
  <c r="DY148" i="1"/>
  <c r="DZ148" i="1"/>
  <c r="DY149" i="1"/>
  <c r="DZ149" i="1"/>
  <c r="DY150" i="1"/>
  <c r="DZ150" i="1"/>
  <c r="DY151" i="1"/>
  <c r="DZ151" i="1"/>
  <c r="DY152" i="1"/>
  <c r="DZ152" i="1"/>
  <c r="DY153" i="1"/>
  <c r="DZ153" i="1"/>
  <c r="DY154" i="1"/>
  <c r="DZ154" i="1"/>
  <c r="DY155" i="1"/>
  <c r="DZ155" i="1"/>
  <c r="DY156" i="1"/>
  <c r="DZ156" i="1"/>
  <c r="DY157" i="1"/>
  <c r="DZ157" i="1"/>
  <c r="DY158" i="1"/>
  <c r="DZ158" i="1"/>
  <c r="DY159" i="1"/>
  <c r="DZ159" i="1"/>
  <c r="DY160" i="1"/>
  <c r="DZ160" i="1"/>
  <c r="DY161" i="1"/>
  <c r="DZ161" i="1"/>
  <c r="DY162" i="1"/>
  <c r="DZ162" i="1"/>
  <c r="DY163" i="1"/>
  <c r="DZ163" i="1"/>
  <c r="DY164" i="1"/>
  <c r="DZ164" i="1"/>
  <c r="DZ2" i="1"/>
  <c r="DY2" i="1"/>
  <c r="DS2" i="11" a="1"/>
  <c r="DS2" i="11" s="1"/>
  <c r="DR3" i="11"/>
  <c r="DR4" i="11"/>
  <c r="DR5" i="11"/>
  <c r="DR6" i="11"/>
  <c r="DR7" i="11"/>
  <c r="DR8" i="11"/>
  <c r="DR9" i="11"/>
  <c r="DR10" i="11"/>
  <c r="DR11" i="11"/>
  <c r="DR12" i="11"/>
  <c r="DR13" i="11"/>
  <c r="DR14" i="11"/>
  <c r="DR15" i="11"/>
  <c r="DR16" i="11"/>
  <c r="DR17" i="11"/>
  <c r="DR18" i="11"/>
  <c r="DR19" i="11"/>
  <c r="DR20" i="11"/>
  <c r="DR21" i="11"/>
  <c r="DR22" i="11"/>
  <c r="DR23" i="11"/>
  <c r="DR24" i="11"/>
  <c r="DR25" i="11"/>
  <c r="DR26" i="11"/>
  <c r="DR27" i="11"/>
  <c r="DR28" i="11"/>
  <c r="DR29" i="11"/>
  <c r="DR30" i="11"/>
  <c r="DR31" i="11"/>
  <c r="DR32" i="11"/>
  <c r="DR33" i="11"/>
  <c r="DR34" i="11"/>
  <c r="DR35" i="11"/>
  <c r="DR36" i="11"/>
  <c r="DR37" i="11"/>
  <c r="DR38" i="11"/>
  <c r="DR39" i="11"/>
  <c r="DR40" i="11"/>
  <c r="DR41" i="11"/>
  <c r="DR42" i="11"/>
  <c r="DR43" i="11"/>
  <c r="DR44" i="11"/>
  <c r="DR45" i="11"/>
  <c r="DR46" i="11"/>
  <c r="DR47" i="11"/>
  <c r="DR48" i="11"/>
  <c r="DR49" i="11"/>
  <c r="DR50" i="11"/>
  <c r="DR51" i="11"/>
  <c r="DR52" i="11"/>
  <c r="DR53" i="11"/>
  <c r="DR54" i="11"/>
  <c r="DR55" i="11"/>
  <c r="DR56" i="11"/>
  <c r="DR57" i="11"/>
  <c r="DR58" i="11"/>
  <c r="DR59" i="11"/>
  <c r="DR60" i="11"/>
  <c r="DR61" i="11"/>
  <c r="DR62" i="11"/>
  <c r="DR63" i="11"/>
  <c r="DR64" i="11"/>
  <c r="DR65" i="11"/>
  <c r="DR66" i="11"/>
  <c r="DR67" i="11"/>
  <c r="DR68" i="11"/>
  <c r="DR69" i="11"/>
  <c r="DR70" i="11"/>
  <c r="DR71" i="11"/>
  <c r="DR72" i="11"/>
  <c r="DR73" i="11"/>
  <c r="DR74" i="11"/>
  <c r="DR75" i="11"/>
  <c r="DR76" i="11"/>
  <c r="DR77" i="11"/>
  <c r="DR78" i="11"/>
  <c r="DR79" i="11"/>
  <c r="DR80" i="11"/>
  <c r="DR81" i="11"/>
  <c r="DR82" i="11"/>
  <c r="DR83" i="11"/>
  <c r="DR84" i="11"/>
  <c r="DR85" i="11"/>
  <c r="DR86" i="11"/>
  <c r="DR87" i="11"/>
  <c r="DR88" i="11"/>
  <c r="DR89" i="11"/>
  <c r="DR90" i="11"/>
  <c r="DR91" i="11"/>
  <c r="DR92" i="11"/>
  <c r="DR93" i="11"/>
  <c r="DR94" i="11"/>
  <c r="DR95" i="11"/>
  <c r="DR96" i="11"/>
  <c r="DR97" i="11"/>
  <c r="DR98" i="11"/>
  <c r="DR99" i="11"/>
  <c r="DR100" i="11"/>
  <c r="DR101" i="11"/>
  <c r="DR102" i="11"/>
  <c r="DR103" i="11"/>
  <c r="DR104" i="11"/>
  <c r="DR105" i="11"/>
  <c r="DR106" i="11"/>
  <c r="DR107" i="11"/>
  <c r="DR108" i="11"/>
  <c r="DR109" i="11"/>
  <c r="DR110" i="11"/>
  <c r="DR111" i="11"/>
  <c r="DR112" i="11"/>
  <c r="DR113" i="11"/>
  <c r="DR114" i="11"/>
  <c r="DR115" i="11"/>
  <c r="DR116" i="11"/>
  <c r="DR117" i="11"/>
  <c r="DR118" i="11"/>
  <c r="DR119" i="11"/>
  <c r="DR120" i="11"/>
  <c r="DR121" i="11"/>
  <c r="DR122" i="11"/>
  <c r="DR123" i="11"/>
  <c r="DR124" i="11"/>
  <c r="DR125" i="11"/>
  <c r="DR126" i="11"/>
  <c r="DR127" i="11"/>
  <c r="DR128" i="11"/>
  <c r="DR129" i="11"/>
  <c r="DR130" i="11"/>
  <c r="DR131" i="11"/>
  <c r="DR132" i="11"/>
  <c r="DR133" i="11"/>
  <c r="DR134" i="11"/>
  <c r="DR135" i="11"/>
  <c r="DR136" i="11"/>
  <c r="DR137" i="11"/>
  <c r="DR138" i="11"/>
  <c r="DR139" i="11"/>
  <c r="DR140" i="11"/>
  <c r="DR141" i="11"/>
  <c r="DR142" i="11"/>
  <c r="DR143" i="11"/>
  <c r="DR144" i="11"/>
  <c r="DR145" i="11"/>
  <c r="DR146" i="11"/>
  <c r="DR147" i="11"/>
  <c r="DR148" i="11"/>
  <c r="DR149" i="11"/>
  <c r="DR150" i="11"/>
  <c r="DR151" i="11"/>
  <c r="DR152" i="11"/>
  <c r="DR153" i="11"/>
  <c r="DR154" i="11"/>
  <c r="DR155" i="11"/>
  <c r="DR156" i="11"/>
  <c r="DR157" i="11"/>
  <c r="DR158" i="11"/>
  <c r="DR159" i="11"/>
  <c r="DR160" i="11"/>
  <c r="DR161" i="11"/>
  <c r="DR162" i="11"/>
  <c r="DR163" i="11"/>
  <c r="DR164" i="11"/>
  <c r="DR2" i="11"/>
  <c r="V24" i="16" l="1"/>
  <c r="L24" i="3"/>
  <c r="DV16" i="11"/>
  <c r="DV161" i="11"/>
  <c r="DU153" i="11"/>
  <c r="DW148" i="11"/>
  <c r="DS145" i="11"/>
  <c r="DV140" i="11"/>
  <c r="DW134" i="11"/>
  <c r="DV128" i="11"/>
  <c r="DW121" i="11"/>
  <c r="DT114" i="11"/>
  <c r="DU108" i="11"/>
  <c r="DT101" i="11"/>
  <c r="DS94" i="11"/>
  <c r="DS86" i="11"/>
  <c r="DW75" i="11"/>
  <c r="DW65" i="11"/>
  <c r="DV55" i="11"/>
  <c r="DT45" i="11"/>
  <c r="DT35" i="11"/>
  <c r="DV24" i="11"/>
  <c r="DV14" i="11"/>
  <c r="DU161" i="11"/>
  <c r="DW156" i="11"/>
  <c r="DS153" i="11"/>
  <c r="DV148" i="11"/>
  <c r="DS144" i="11"/>
  <c r="DT140" i="11"/>
  <c r="DV134" i="11"/>
  <c r="DS127" i="11"/>
  <c r="DT121" i="11"/>
  <c r="DS114" i="11"/>
  <c r="DW106" i="11"/>
  <c r="DW100" i="11"/>
  <c r="DU93" i="11"/>
  <c r="DV83" i="11"/>
  <c r="DV75" i="11"/>
  <c r="DV65" i="11"/>
  <c r="DS55" i="11"/>
  <c r="DS45" i="11"/>
  <c r="DW34" i="11"/>
  <c r="DU24" i="11"/>
  <c r="DU14" i="11"/>
  <c r="DW164" i="11"/>
  <c r="DS161" i="11"/>
  <c r="DV156" i="11"/>
  <c r="DS152" i="11"/>
  <c r="DT148" i="11"/>
  <c r="DW143" i="11"/>
  <c r="DT139" i="11"/>
  <c r="DS134" i="11"/>
  <c r="DW126" i="11"/>
  <c r="DV119" i="11"/>
  <c r="DV113" i="11"/>
  <c r="DT106" i="11"/>
  <c r="DT99" i="11"/>
  <c r="DS93" i="11"/>
  <c r="DU83" i="11"/>
  <c r="DV73" i="11"/>
  <c r="DS63" i="11"/>
  <c r="DS53" i="11"/>
  <c r="DW42" i="11"/>
  <c r="DU32" i="11"/>
  <c r="DU22" i="11"/>
  <c r="DW11" i="11"/>
  <c r="DV47" i="11"/>
  <c r="DV164" i="11"/>
  <c r="DS160" i="11"/>
  <c r="DT156" i="11"/>
  <c r="DW151" i="11"/>
  <c r="DT147" i="11"/>
  <c r="DU143" i="11"/>
  <c r="DS139" i="11"/>
  <c r="DU132" i="11"/>
  <c r="DU126" i="11"/>
  <c r="DS119" i="11"/>
  <c r="DS112" i="11"/>
  <c r="DW105" i="11"/>
  <c r="DW98" i="11"/>
  <c r="DU91" i="11"/>
  <c r="DW82" i="11"/>
  <c r="DT73" i="11"/>
  <c r="DW62" i="11"/>
  <c r="DW52" i="11"/>
  <c r="DT42" i="11"/>
  <c r="DT32" i="11"/>
  <c r="DS22" i="11"/>
  <c r="DV11" i="11"/>
  <c r="DW115" i="11"/>
  <c r="DW157" i="11"/>
  <c r="DT164" i="11"/>
  <c r="DW159" i="11"/>
  <c r="DT155" i="11"/>
  <c r="DU151" i="11"/>
  <c r="DS147" i="11"/>
  <c r="DU142" i="11"/>
  <c r="DV138" i="11"/>
  <c r="DW131" i="11"/>
  <c r="DW124" i="11"/>
  <c r="DV118" i="11"/>
  <c r="DV111" i="11"/>
  <c r="DT104" i="11"/>
  <c r="DS98" i="11"/>
  <c r="DT91" i="11"/>
  <c r="DT81" i="11"/>
  <c r="DW70" i="11"/>
  <c r="DW60" i="11"/>
  <c r="DT50" i="11"/>
  <c r="DT40" i="11"/>
  <c r="DS30" i="11"/>
  <c r="DV9" i="11"/>
  <c r="DT27" i="11"/>
  <c r="DV19" i="11"/>
  <c r="DT163" i="11"/>
  <c r="DU159" i="11"/>
  <c r="DS155" i="11"/>
  <c r="DU150" i="11"/>
  <c r="DV146" i="11"/>
  <c r="DT142" i="11"/>
  <c r="DV137" i="11"/>
  <c r="DU131" i="11"/>
  <c r="DU124" i="11"/>
  <c r="DS117" i="11"/>
  <c r="DW110" i="11"/>
  <c r="DS104" i="11"/>
  <c r="DU96" i="11"/>
  <c r="DV88" i="11"/>
  <c r="DV80" i="11"/>
  <c r="DV70" i="11"/>
  <c r="DU60" i="11"/>
  <c r="DS50" i="11"/>
  <c r="DS40" i="11"/>
  <c r="DU29" i="11"/>
  <c r="DU19" i="11"/>
  <c r="DT9" i="11"/>
  <c r="DS163" i="11"/>
  <c r="DU158" i="11"/>
  <c r="DV154" i="11"/>
  <c r="DT150" i="11"/>
  <c r="DV145" i="11"/>
  <c r="DW141" i="11"/>
  <c r="DT137" i="11"/>
  <c r="DW129" i="11"/>
  <c r="DV123" i="11"/>
  <c r="DW116" i="11"/>
  <c r="DT109" i="11"/>
  <c r="DS103" i="11"/>
  <c r="DT96" i="11"/>
  <c r="DU88" i="11"/>
  <c r="DV78" i="11"/>
  <c r="DU68" i="11"/>
  <c r="DS58" i="11"/>
  <c r="DS48" i="11"/>
  <c r="DU37" i="11"/>
  <c r="DU27" i="11"/>
  <c r="DT17" i="11"/>
  <c r="DW6" i="11"/>
  <c r="DV162" i="11"/>
  <c r="DT158" i="11"/>
  <c r="DV153" i="11"/>
  <c r="DW149" i="11"/>
  <c r="DU145" i="11"/>
  <c r="DW140" i="11"/>
  <c r="DU136" i="11"/>
  <c r="DV129" i="11"/>
  <c r="DS122" i="11"/>
  <c r="DS109" i="11"/>
  <c r="DU101" i="11"/>
  <c r="DV95" i="11"/>
  <c r="DU86" i="11"/>
  <c r="DU78" i="11"/>
  <c r="DW67" i="11"/>
  <c r="DW57" i="11"/>
  <c r="DT37" i="11"/>
  <c r="DU4" i="11"/>
  <c r="DV6" i="11"/>
  <c r="DW3" i="11"/>
  <c r="DU164" i="11"/>
  <c r="DW162" i="11"/>
  <c r="DT161" i="11"/>
  <c r="DV159" i="11"/>
  <c r="DS158" i="11"/>
  <c r="DU156" i="11"/>
  <c r="DW154" i="11"/>
  <c r="DT153" i="11"/>
  <c r="DV151" i="11"/>
  <c r="DS150" i="11"/>
  <c r="DU148" i="11"/>
  <c r="DW146" i="11"/>
  <c r="DT145" i="11"/>
  <c r="DV143" i="11"/>
  <c r="DS142" i="11"/>
  <c r="DU140" i="11"/>
  <c r="DW138" i="11"/>
  <c r="DV136" i="11"/>
  <c r="DU134" i="11"/>
  <c r="DV131" i="11"/>
  <c r="DT129" i="11"/>
  <c r="DV126" i="11"/>
  <c r="DW123" i="11"/>
  <c r="DV121" i="11"/>
  <c r="DW118" i="11"/>
  <c r="DU116" i="11"/>
  <c r="DW113" i="11"/>
  <c r="DS111" i="11"/>
  <c r="DW108" i="11"/>
  <c r="DS106" i="11"/>
  <c r="DV103" i="11"/>
  <c r="DS101" i="11"/>
  <c r="DT98" i="11"/>
  <c r="DS96" i="11"/>
  <c r="DT93" i="11"/>
  <c r="DW90" i="11"/>
  <c r="DT88" i="11"/>
  <c r="DU85" i="11"/>
  <c r="DT83" i="11"/>
  <c r="DU80" i="11"/>
  <c r="DS78" i="11"/>
  <c r="DU75" i="11"/>
  <c r="DV72" i="11"/>
  <c r="DU70" i="11"/>
  <c r="DV67" i="11"/>
  <c r="DT65" i="11"/>
  <c r="DV62" i="11"/>
  <c r="DW59" i="11"/>
  <c r="DV57" i="11"/>
  <c r="DW54" i="11"/>
  <c r="DU52" i="11"/>
  <c r="DW49" i="11"/>
  <c r="DS47" i="11"/>
  <c r="DW44" i="11"/>
  <c r="DS42" i="11"/>
  <c r="DV39" i="11"/>
  <c r="DS37" i="11"/>
  <c r="DT34" i="11"/>
  <c r="DS32" i="11"/>
  <c r="DT29" i="11"/>
  <c r="DW26" i="11"/>
  <c r="DT24" i="11"/>
  <c r="DU21" i="11"/>
  <c r="DT19" i="11"/>
  <c r="DU16" i="11"/>
  <c r="DS14" i="11"/>
  <c r="DU11" i="11"/>
  <c r="DV8" i="11"/>
  <c r="DU6" i="11"/>
  <c r="DV3" i="11"/>
  <c r="DT90" i="11"/>
  <c r="DS88" i="11"/>
  <c r="DT85" i="11"/>
  <c r="DT80" i="11"/>
  <c r="DT75" i="11"/>
  <c r="DS70" i="11"/>
  <c r="DV64" i="11"/>
  <c r="DV59" i="11"/>
  <c r="DV54" i="11"/>
  <c r="DV49" i="11"/>
  <c r="DU44" i="11"/>
  <c r="DS39" i="11"/>
  <c r="DS34" i="11"/>
  <c r="DT26" i="11"/>
  <c r="DT21" i="11"/>
  <c r="DT16" i="11"/>
  <c r="DS6" i="11"/>
  <c r="DS164" i="11"/>
  <c r="DU162" i="11"/>
  <c r="DW160" i="11"/>
  <c r="DT159" i="11"/>
  <c r="DV157" i="11"/>
  <c r="DS156" i="11"/>
  <c r="DU154" i="11"/>
  <c r="DW152" i="11"/>
  <c r="DT151" i="11"/>
  <c r="DV149" i="11"/>
  <c r="DS148" i="11"/>
  <c r="DU146" i="11"/>
  <c r="DW144" i="11"/>
  <c r="DT143" i="11"/>
  <c r="DV141" i="11"/>
  <c r="DS140" i="11"/>
  <c r="DU138" i="11"/>
  <c r="DT136" i="11"/>
  <c r="DU133" i="11"/>
  <c r="DT131" i="11"/>
  <c r="DU128" i="11"/>
  <c r="DS126" i="11"/>
  <c r="DU123" i="11"/>
  <c r="DV120" i="11"/>
  <c r="DU118" i="11"/>
  <c r="DV115" i="11"/>
  <c r="DT113" i="11"/>
  <c r="DV110" i="11"/>
  <c r="DW107" i="11"/>
  <c r="DV105" i="11"/>
  <c r="DW102" i="11"/>
  <c r="DU100" i="11"/>
  <c r="DW97" i="11"/>
  <c r="DS95" i="11"/>
  <c r="DW92" i="11"/>
  <c r="DS90" i="11"/>
  <c r="DV87" i="11"/>
  <c r="DS85" i="11"/>
  <c r="DT82" i="11"/>
  <c r="DS80" i="11"/>
  <c r="DT77" i="11"/>
  <c r="DW74" i="11"/>
  <c r="DT72" i="11"/>
  <c r="DU69" i="11"/>
  <c r="DT67" i="11"/>
  <c r="DU64" i="11"/>
  <c r="DS62" i="11"/>
  <c r="DU59" i="11"/>
  <c r="DV56" i="11"/>
  <c r="DU54" i="11"/>
  <c r="DV51" i="11"/>
  <c r="DT49" i="11"/>
  <c r="DV46" i="11"/>
  <c r="DW43" i="11"/>
  <c r="DV41" i="11"/>
  <c r="DW38" i="11"/>
  <c r="DU36" i="11"/>
  <c r="DW33" i="11"/>
  <c r="DS31" i="11"/>
  <c r="DW28" i="11"/>
  <c r="DS26" i="11"/>
  <c r="DV23" i="11"/>
  <c r="DS21" i="11"/>
  <c r="DT18" i="11"/>
  <c r="DS16" i="11"/>
  <c r="DT13" i="11"/>
  <c r="DW10" i="11"/>
  <c r="DT8" i="11"/>
  <c r="DU5" i="11"/>
  <c r="DT3" i="11"/>
  <c r="DU3" i="11"/>
  <c r="DW163" i="11"/>
  <c r="DT162" i="11"/>
  <c r="DV160" i="11"/>
  <c r="DS159" i="11"/>
  <c r="DU157" i="11"/>
  <c r="DW155" i="11"/>
  <c r="DT154" i="11"/>
  <c r="DV152" i="11"/>
  <c r="DS151" i="11"/>
  <c r="DU149" i="11"/>
  <c r="DW147" i="11"/>
  <c r="DT146" i="11"/>
  <c r="DV144" i="11"/>
  <c r="DS143" i="11"/>
  <c r="DU141" i="11"/>
  <c r="DW139" i="11"/>
  <c r="DT138" i="11"/>
  <c r="DS136" i="11"/>
  <c r="DT133" i="11"/>
  <c r="DW130" i="11"/>
  <c r="DT128" i="11"/>
  <c r="DU125" i="11"/>
  <c r="DT123" i="11"/>
  <c r="DU120" i="11"/>
  <c r="DS118" i="11"/>
  <c r="DU115" i="11"/>
  <c r="DV112" i="11"/>
  <c r="DU110" i="11"/>
  <c r="DV107" i="11"/>
  <c r="DT105" i="11"/>
  <c r="DV102" i="11"/>
  <c r="DW99" i="11"/>
  <c r="DV97" i="11"/>
  <c r="DW94" i="11"/>
  <c r="DU92" i="11"/>
  <c r="DW89" i="11"/>
  <c r="DS87" i="11"/>
  <c r="DW84" i="11"/>
  <c r="DS82" i="11"/>
  <c r="DV79" i="11"/>
  <c r="DS77" i="11"/>
  <c r="DT74" i="11"/>
  <c r="DS72" i="11"/>
  <c r="DT69" i="11"/>
  <c r="DW66" i="11"/>
  <c r="DT64" i="11"/>
  <c r="DU61" i="11"/>
  <c r="DT59" i="11"/>
  <c r="DU56" i="11"/>
  <c r="DS54" i="11"/>
  <c r="DU51" i="11"/>
  <c r="DV48" i="11"/>
  <c r="DU46" i="11"/>
  <c r="DV43" i="11"/>
  <c r="DT41" i="11"/>
  <c r="DV38" i="11"/>
  <c r="DW35" i="11"/>
  <c r="DV33" i="11"/>
  <c r="DW30" i="11"/>
  <c r="DU28" i="11"/>
  <c r="DW25" i="11"/>
  <c r="DS23" i="11"/>
  <c r="DW20" i="11"/>
  <c r="DS18" i="11"/>
  <c r="DV15" i="11"/>
  <c r="DS13" i="11"/>
  <c r="DT10" i="11"/>
  <c r="DS8" i="11"/>
  <c r="DT5" i="11"/>
  <c r="DW2" i="11"/>
  <c r="DU8" i="11"/>
  <c r="DV163" i="11"/>
  <c r="DS162" i="11"/>
  <c r="DU160" i="11"/>
  <c r="DW158" i="11"/>
  <c r="DT157" i="11"/>
  <c r="DV155" i="11"/>
  <c r="DS154" i="11"/>
  <c r="DU152" i="11"/>
  <c r="DW150" i="11"/>
  <c r="DT149" i="11"/>
  <c r="DV147" i="11"/>
  <c r="DS146" i="11"/>
  <c r="DU144" i="11"/>
  <c r="DW142" i="11"/>
  <c r="DT141" i="11"/>
  <c r="DV139" i="11"/>
  <c r="DS138" i="11"/>
  <c r="DV135" i="11"/>
  <c r="DS133" i="11"/>
  <c r="DT130" i="11"/>
  <c r="DS128" i="11"/>
  <c r="DT125" i="11"/>
  <c r="DW122" i="11"/>
  <c r="DT120" i="11"/>
  <c r="DU117" i="11"/>
  <c r="DT115" i="11"/>
  <c r="DU112" i="11"/>
  <c r="DS110" i="11"/>
  <c r="DU107" i="11"/>
  <c r="DV104" i="11"/>
  <c r="DU102" i="11"/>
  <c r="DV99" i="11"/>
  <c r="DT97" i="11"/>
  <c r="DV94" i="11"/>
  <c r="DW91" i="11"/>
  <c r="DV89" i="11"/>
  <c r="DW86" i="11"/>
  <c r="DU84" i="11"/>
  <c r="DW81" i="11"/>
  <c r="DS79" i="11"/>
  <c r="DW76" i="11"/>
  <c r="DS74" i="11"/>
  <c r="DV71" i="11"/>
  <c r="DS69" i="11"/>
  <c r="DT66" i="11"/>
  <c r="DS64" i="11"/>
  <c r="DT61" i="11"/>
  <c r="DW58" i="11"/>
  <c r="DT56" i="11"/>
  <c r="DU53" i="11"/>
  <c r="DT51" i="11"/>
  <c r="DU48" i="11"/>
  <c r="DS46" i="11"/>
  <c r="DU43" i="11"/>
  <c r="DV40" i="11"/>
  <c r="DU38" i="11"/>
  <c r="DV35" i="11"/>
  <c r="DT33" i="11"/>
  <c r="DV30" i="11"/>
  <c r="DW27" i="11"/>
  <c r="DV25" i="11"/>
  <c r="DW22" i="11"/>
  <c r="DU20" i="11"/>
  <c r="DW17" i="11"/>
  <c r="DS15" i="11"/>
  <c r="DW12" i="11"/>
  <c r="DS10" i="11"/>
  <c r="DV7" i="11"/>
  <c r="DS5" i="11"/>
  <c r="DT2" i="11"/>
  <c r="DU77" i="11"/>
  <c r="DU72" i="11"/>
  <c r="DU67" i="11"/>
  <c r="DU62" i="11"/>
  <c r="DT57" i="11"/>
  <c r="DW51" i="11"/>
  <c r="DW46" i="11"/>
  <c r="DW41" i="11"/>
  <c r="DW36" i="11"/>
  <c r="DV31" i="11"/>
  <c r="DS29" i="11"/>
  <c r="DS24" i="11"/>
  <c r="DW18" i="11"/>
  <c r="DU13" i="11"/>
  <c r="DT11" i="11"/>
  <c r="DU163" i="11"/>
  <c r="DW161" i="11"/>
  <c r="DT160" i="11"/>
  <c r="DV158" i="11"/>
  <c r="DS157" i="11"/>
  <c r="DU155" i="11"/>
  <c r="DW153" i="11"/>
  <c r="DT152" i="11"/>
  <c r="DV150" i="11"/>
  <c r="DS149" i="11"/>
  <c r="DU147" i="11"/>
  <c r="DW145" i="11"/>
  <c r="DT144" i="11"/>
  <c r="DV142" i="11"/>
  <c r="DS141" i="11"/>
  <c r="DU139" i="11"/>
  <c r="DW137" i="11"/>
  <c r="DS135" i="11"/>
  <c r="DW132" i="11"/>
  <c r="DS130" i="11"/>
  <c r="DV127" i="11"/>
  <c r="DS125" i="11"/>
  <c r="DT122" i="11"/>
  <c r="DS120" i="11"/>
  <c r="DT117" i="11"/>
  <c r="DW114" i="11"/>
  <c r="DT112" i="11"/>
  <c r="DU109" i="11"/>
  <c r="DT107" i="11"/>
  <c r="DU104" i="11"/>
  <c r="DS102" i="11"/>
  <c r="DU99" i="11"/>
  <c r="DV96" i="11"/>
  <c r="DU94" i="11"/>
  <c r="DV91" i="11"/>
  <c r="DT89" i="11"/>
  <c r="DV86" i="11"/>
  <c r="DW83" i="11"/>
  <c r="DV81" i="11"/>
  <c r="DW78" i="11"/>
  <c r="DU76" i="11"/>
  <c r="DW73" i="11"/>
  <c r="DS71" i="11"/>
  <c r="DW68" i="11"/>
  <c r="DS66" i="11"/>
  <c r="DV63" i="11"/>
  <c r="DS61" i="11"/>
  <c r="DT58" i="11"/>
  <c r="DS56" i="11"/>
  <c r="DT53" i="11"/>
  <c r="DW50" i="11"/>
  <c r="DT48" i="11"/>
  <c r="DU45" i="11"/>
  <c r="DT43" i="11"/>
  <c r="DU40" i="11"/>
  <c r="DS38" i="11"/>
  <c r="DU35" i="11"/>
  <c r="DV32" i="11"/>
  <c r="DU30" i="11"/>
  <c r="DV27" i="11"/>
  <c r="DT25" i="11"/>
  <c r="DV22" i="11"/>
  <c r="DW19" i="11"/>
  <c r="DV17" i="11"/>
  <c r="DW14" i="11"/>
  <c r="DU12" i="11"/>
  <c r="DW9" i="11"/>
  <c r="DS7" i="11"/>
  <c r="DW4" i="11"/>
  <c r="DU2" i="11"/>
  <c r="DS4" i="11"/>
  <c r="DV5" i="11"/>
  <c r="DT7" i="11"/>
  <c r="DW8" i="11"/>
  <c r="DU10" i="11"/>
  <c r="DS12" i="11"/>
  <c r="DV13" i="11"/>
  <c r="DT15" i="11"/>
  <c r="DW16" i="11"/>
  <c r="DU18" i="11"/>
  <c r="DS20" i="11"/>
  <c r="DV21" i="11"/>
  <c r="DT23" i="11"/>
  <c r="DW24" i="11"/>
  <c r="DU26" i="11"/>
  <c r="DS28" i="11"/>
  <c r="DV29" i="11"/>
  <c r="DT31" i="11"/>
  <c r="DW32" i="11"/>
  <c r="DU34" i="11"/>
  <c r="DS36" i="11"/>
  <c r="DV37" i="11"/>
  <c r="DT39" i="11"/>
  <c r="DW40" i="11"/>
  <c r="DU42" i="11"/>
  <c r="DS44" i="11"/>
  <c r="DV45" i="11"/>
  <c r="DT47" i="11"/>
  <c r="DW48" i="11"/>
  <c r="DU50" i="11"/>
  <c r="DS52" i="11"/>
  <c r="DV53" i="11"/>
  <c r="DT55" i="11"/>
  <c r="DW56" i="11"/>
  <c r="DU58" i="11"/>
  <c r="DS60" i="11"/>
  <c r="DV61" i="11"/>
  <c r="DT63" i="11"/>
  <c r="DW64" i="11"/>
  <c r="DU66" i="11"/>
  <c r="DS68" i="11"/>
  <c r="DV69" i="11"/>
  <c r="DT71" i="11"/>
  <c r="DW72" i="11"/>
  <c r="DU74" i="11"/>
  <c r="DS76" i="11"/>
  <c r="DV77" i="11"/>
  <c r="DT79" i="11"/>
  <c r="DW80" i="11"/>
  <c r="DU82" i="11"/>
  <c r="DS84" i="11"/>
  <c r="DV85" i="11"/>
  <c r="DT87" i="11"/>
  <c r="DW88" i="11"/>
  <c r="DU90" i="11"/>
  <c r="DS92" i="11"/>
  <c r="DV93" i="11"/>
  <c r="DT95" i="11"/>
  <c r="DW96" i="11"/>
  <c r="DU98" i="11"/>
  <c r="DS100" i="11"/>
  <c r="DV101" i="11"/>
  <c r="DT103" i="11"/>
  <c r="DW104" i="11"/>
  <c r="DU106" i="11"/>
  <c r="DS108" i="11"/>
  <c r="DV109" i="11"/>
  <c r="DT111" i="11"/>
  <c r="DW112" i="11"/>
  <c r="DU114" i="11"/>
  <c r="DS116" i="11"/>
  <c r="DV117" i="11"/>
  <c r="DT119" i="11"/>
  <c r="DW120" i="11"/>
  <c r="DU122" i="11"/>
  <c r="DS124" i="11"/>
  <c r="DV125" i="11"/>
  <c r="DT127" i="11"/>
  <c r="DW128" i="11"/>
  <c r="DU130" i="11"/>
  <c r="DS132" i="11"/>
  <c r="DV133" i="11"/>
  <c r="DT135" i="11"/>
  <c r="DW136" i="11"/>
  <c r="DV2" i="11"/>
  <c r="DT4" i="11"/>
  <c r="DW5" i="11"/>
  <c r="DU7" i="11"/>
  <c r="DS9" i="11"/>
  <c r="DV10" i="11"/>
  <c r="DT12" i="11"/>
  <c r="DW13" i="11"/>
  <c r="DU15" i="11"/>
  <c r="DS17" i="11"/>
  <c r="DV18" i="11"/>
  <c r="DT20" i="11"/>
  <c r="DW21" i="11"/>
  <c r="DU23" i="11"/>
  <c r="DS25" i="11"/>
  <c r="DV26" i="11"/>
  <c r="DT28" i="11"/>
  <c r="DW29" i="11"/>
  <c r="DU31" i="11"/>
  <c r="DS33" i="11"/>
  <c r="DV34" i="11"/>
  <c r="DT36" i="11"/>
  <c r="DW37" i="11"/>
  <c r="DU39" i="11"/>
  <c r="DS41" i="11"/>
  <c r="DV42" i="11"/>
  <c r="DT44" i="11"/>
  <c r="DW45" i="11"/>
  <c r="DU47" i="11"/>
  <c r="DS49" i="11"/>
  <c r="DV50" i="11"/>
  <c r="DT52" i="11"/>
  <c r="DW53" i="11"/>
  <c r="DU55" i="11"/>
  <c r="DS57" i="11"/>
  <c r="DV58" i="11"/>
  <c r="DT60" i="11"/>
  <c r="DW61" i="11"/>
  <c r="DU63" i="11"/>
  <c r="DS65" i="11"/>
  <c r="DV66" i="11"/>
  <c r="DT68" i="11"/>
  <c r="DW69" i="11"/>
  <c r="DU71" i="11"/>
  <c r="DS73" i="11"/>
  <c r="DV74" i="11"/>
  <c r="DT76" i="11"/>
  <c r="DW77" i="11"/>
  <c r="DU79" i="11"/>
  <c r="DS81" i="11"/>
  <c r="DV82" i="11"/>
  <c r="DT84" i="11"/>
  <c r="DW85" i="11"/>
  <c r="DU87" i="11"/>
  <c r="DS89" i="11"/>
  <c r="DV90" i="11"/>
  <c r="DT92" i="11"/>
  <c r="DW93" i="11"/>
  <c r="DU95" i="11"/>
  <c r="DS97" i="11"/>
  <c r="DV98" i="11"/>
  <c r="DT100" i="11"/>
  <c r="DW101" i="11"/>
  <c r="DU103" i="11"/>
  <c r="DS105" i="11"/>
  <c r="DV106" i="11"/>
  <c r="DT108" i="11"/>
  <c r="DW109" i="11"/>
  <c r="DU111" i="11"/>
  <c r="DS113" i="11"/>
  <c r="DV114" i="11"/>
  <c r="DT116" i="11"/>
  <c r="DW117" i="11"/>
  <c r="DU119" i="11"/>
  <c r="DS121" i="11"/>
  <c r="DV122" i="11"/>
  <c r="DT124" i="11"/>
  <c r="DW125" i="11"/>
  <c r="DU127" i="11"/>
  <c r="DS129" i="11"/>
  <c r="DV130" i="11"/>
  <c r="DT132" i="11"/>
  <c r="DW133" i="11"/>
  <c r="DU135" i="11"/>
  <c r="DS137" i="11"/>
  <c r="DS3" i="11"/>
  <c r="DV4" i="11"/>
  <c r="DT6" i="11"/>
  <c r="DW7" i="11"/>
  <c r="DU9" i="11"/>
  <c r="DS11" i="11"/>
  <c r="DV12" i="11"/>
  <c r="DT14" i="11"/>
  <c r="DW15" i="11"/>
  <c r="DU17" i="11"/>
  <c r="DS19" i="11"/>
  <c r="DV20" i="11"/>
  <c r="DT22" i="11"/>
  <c r="DW23" i="11"/>
  <c r="DU25" i="11"/>
  <c r="DS27" i="11"/>
  <c r="DV28" i="11"/>
  <c r="DT30" i="11"/>
  <c r="DW31" i="11"/>
  <c r="DU33" i="11"/>
  <c r="DS35" i="11"/>
  <c r="DV36" i="11"/>
  <c r="DT38" i="11"/>
  <c r="DW39" i="11"/>
  <c r="DU41" i="11"/>
  <c r="DS43" i="11"/>
  <c r="DV44" i="11"/>
  <c r="DT46" i="11"/>
  <c r="DW47" i="11"/>
  <c r="DU49" i="11"/>
  <c r="DS51" i="11"/>
  <c r="DV52" i="11"/>
  <c r="DT54" i="11"/>
  <c r="DW55" i="11"/>
  <c r="DU57" i="11"/>
  <c r="DS59" i="11"/>
  <c r="DV60" i="11"/>
  <c r="DT62" i="11"/>
  <c r="DW63" i="11"/>
  <c r="DU65" i="11"/>
  <c r="DS67" i="11"/>
  <c r="DV68" i="11"/>
  <c r="DT70" i="11"/>
  <c r="DW71" i="11"/>
  <c r="DU73" i="11"/>
  <c r="DS75" i="11"/>
  <c r="DV76" i="11"/>
  <c r="DT78" i="11"/>
  <c r="DW79" i="11"/>
  <c r="DU81" i="11"/>
  <c r="DS83" i="11"/>
  <c r="DV84" i="11"/>
  <c r="DT86" i="11"/>
  <c r="DW87" i="11"/>
  <c r="DU89" i="11"/>
  <c r="DS91" i="11"/>
  <c r="DV92" i="11"/>
  <c r="DT94" i="11"/>
  <c r="DW95" i="11"/>
  <c r="DU97" i="11"/>
  <c r="DS99" i="11"/>
  <c r="DV100" i="11"/>
  <c r="DT102" i="11"/>
  <c r="DW103" i="11"/>
  <c r="DU105" i="11"/>
  <c r="DS107" i="11"/>
  <c r="DV108" i="11"/>
  <c r="DT110" i="11"/>
  <c r="DW111" i="11"/>
  <c r="DU113" i="11"/>
  <c r="DS115" i="11"/>
  <c r="DV116" i="11"/>
  <c r="DT118" i="11"/>
  <c r="DW119" i="11"/>
  <c r="DU121" i="11"/>
  <c r="DS123" i="11"/>
  <c r="DV124" i="11"/>
  <c r="DT126" i="11"/>
  <c r="DW127" i="11"/>
  <c r="DU129" i="11"/>
  <c r="DS131" i="11"/>
  <c r="DV132" i="11"/>
  <c r="DT134" i="11"/>
  <c r="DW135" i="11"/>
  <c r="DU137" i="11"/>
  <c r="F165" i="8"/>
  <c r="F164" i="8"/>
  <c r="F163" i="8"/>
  <c r="F162" i="8"/>
  <c r="F161" i="8"/>
  <c r="F160" i="8"/>
  <c r="F159" i="8"/>
  <c r="F158" i="8"/>
  <c r="F157" i="8"/>
  <c r="F156" i="8"/>
  <c r="F155" i="8"/>
  <c r="F154" i="8"/>
  <c r="F153" i="8"/>
  <c r="F152" i="8"/>
  <c r="F151" i="8"/>
  <c r="F150" i="8"/>
  <c r="F149" i="8"/>
  <c r="F148" i="8"/>
  <c r="F147" i="8"/>
  <c r="F146" i="8"/>
  <c r="F145" i="8"/>
  <c r="F144" i="8"/>
  <c r="F143" i="8"/>
  <c r="F142" i="8"/>
  <c r="F141" i="8"/>
  <c r="F140" i="8"/>
  <c r="F139" i="8"/>
  <c r="F138" i="8"/>
  <c r="F137" i="8"/>
  <c r="F136" i="8"/>
  <c r="F135" i="8"/>
  <c r="F134" i="8"/>
  <c r="F133" i="8"/>
  <c r="F132" i="8"/>
  <c r="F131" i="8"/>
  <c r="F130" i="8"/>
  <c r="F129" i="8"/>
  <c r="F128" i="8"/>
  <c r="F127" i="8"/>
  <c r="F126" i="8"/>
  <c r="F125" i="8"/>
  <c r="F124" i="8"/>
  <c r="I123" i="8"/>
  <c r="F123" i="8"/>
  <c r="F122" i="8"/>
  <c r="F121" i="8"/>
  <c r="F120" i="8"/>
  <c r="F119" i="8"/>
  <c r="F118" i="8"/>
  <c r="F117" i="8"/>
  <c r="F116" i="8"/>
  <c r="F115" i="8"/>
  <c r="F114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J76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J19" i="8"/>
  <c r="F19" i="8"/>
  <c r="J18" i="8"/>
  <c r="F18" i="8"/>
  <c r="F17" i="8"/>
  <c r="F16" i="8"/>
  <c r="F15" i="8"/>
  <c r="F14" i="8"/>
  <c r="F13" i="8"/>
  <c r="F12" i="8"/>
  <c r="F11" i="8"/>
  <c r="F10" i="8"/>
  <c r="J9" i="8"/>
  <c r="F9" i="8"/>
  <c r="F8" i="8"/>
  <c r="F7" i="8"/>
  <c r="F6" i="8"/>
  <c r="F5" i="8"/>
  <c r="F4" i="8"/>
  <c r="F3" i="8"/>
  <c r="F2" i="8"/>
  <c r="W120" i="16" l="1"/>
  <c r="M120" i="3"/>
  <c r="X66" i="16"/>
  <c r="N66" i="3"/>
  <c r="Y58" i="16"/>
  <c r="O58" i="3"/>
  <c r="Z48" i="16"/>
  <c r="P48" i="3"/>
  <c r="V75" i="16"/>
  <c r="L75" i="3"/>
  <c r="W60" i="16"/>
  <c r="M60" i="3"/>
  <c r="X47" i="16"/>
  <c r="N47" i="3"/>
  <c r="Y33" i="16"/>
  <c r="O33" i="3"/>
  <c r="Z7" i="16"/>
  <c r="P7" i="3"/>
  <c r="V16" i="16"/>
  <c r="L16" i="3"/>
  <c r="V42" i="16"/>
  <c r="L42" i="3"/>
  <c r="W132" i="16"/>
  <c r="M132" i="3"/>
  <c r="X135" i="16"/>
  <c r="N135" i="3"/>
  <c r="Y50" i="16"/>
  <c r="O50" i="3"/>
  <c r="Z68" i="16"/>
  <c r="P68" i="3"/>
  <c r="V72" i="16"/>
  <c r="L72" i="3"/>
  <c r="W104" i="16"/>
  <c r="M104" i="3"/>
  <c r="X86" i="16"/>
  <c r="N86" i="3"/>
  <c r="Y89" i="16"/>
  <c r="O89" i="3"/>
  <c r="Z63" i="16"/>
  <c r="P63" i="3"/>
  <c r="V128" i="16"/>
  <c r="L128" i="3"/>
  <c r="W26" i="16"/>
  <c r="M26" i="3"/>
  <c r="Y139" i="16"/>
  <c r="O139" i="3"/>
  <c r="Z110" i="16"/>
  <c r="P110" i="3"/>
  <c r="V108" i="16"/>
  <c r="L108" i="3"/>
  <c r="W69" i="16"/>
  <c r="M69" i="3"/>
  <c r="Y37" i="16"/>
  <c r="O37" i="3"/>
  <c r="W134" i="16"/>
  <c r="M134" i="3"/>
  <c r="Z53" i="16"/>
  <c r="P53" i="3"/>
  <c r="X73" i="16"/>
  <c r="N73" i="3"/>
  <c r="V63" i="16"/>
  <c r="L63" i="3"/>
  <c r="X55" i="16"/>
  <c r="N55" i="3"/>
  <c r="W82" i="16"/>
  <c r="M82" i="3"/>
  <c r="W25" i="16"/>
  <c r="M25" i="3"/>
  <c r="Z111" i="16"/>
  <c r="P111" i="3"/>
  <c r="V37" i="16"/>
  <c r="L37" i="3"/>
  <c r="Y56" i="16"/>
  <c r="O56" i="3"/>
  <c r="V111" i="16"/>
  <c r="L111" i="3"/>
  <c r="W17" i="16"/>
  <c r="M17" i="3"/>
  <c r="Z88" i="16"/>
  <c r="P88" i="3"/>
  <c r="X27" i="16"/>
  <c r="N27" i="3"/>
  <c r="V19" i="16"/>
  <c r="L19" i="3"/>
  <c r="X83" i="16"/>
  <c r="N83" i="3"/>
  <c r="V31" i="16"/>
  <c r="L31" i="3"/>
  <c r="X33" i="16"/>
  <c r="N33" i="3"/>
  <c r="W139" i="16"/>
  <c r="M139" i="3"/>
  <c r="Z121" i="16"/>
  <c r="P121" i="3"/>
  <c r="X45" i="16"/>
  <c r="N45" i="3"/>
  <c r="W71" i="16"/>
  <c r="M71" i="3"/>
  <c r="Z89" i="16"/>
  <c r="P89" i="3"/>
  <c r="V69" i="16"/>
  <c r="L69" i="3"/>
  <c r="Y140" i="16"/>
  <c r="O140" i="3"/>
  <c r="W84" i="16"/>
  <c r="M84" i="3"/>
  <c r="Z58" i="16"/>
  <c r="P58" i="3"/>
  <c r="W42" i="16"/>
  <c r="M42" i="3"/>
  <c r="V85" i="16"/>
  <c r="L85" i="3"/>
  <c r="V62" i="16"/>
  <c r="L62" i="3"/>
  <c r="W137" i="16"/>
  <c r="M137" i="3"/>
  <c r="V13" i="16"/>
  <c r="L13" i="3"/>
  <c r="W28" i="16"/>
  <c r="M28" i="3"/>
  <c r="Z60" i="16"/>
  <c r="P60" i="3"/>
  <c r="X67" i="16"/>
  <c r="N67" i="3"/>
  <c r="V90" i="16"/>
  <c r="L90" i="3"/>
  <c r="X96" i="16"/>
  <c r="N96" i="3"/>
  <c r="Y136" i="16"/>
  <c r="O136" i="3"/>
  <c r="V141" i="16"/>
  <c r="L141" i="3"/>
  <c r="Z78" i="16"/>
  <c r="P78" i="3"/>
  <c r="X53" i="16"/>
  <c r="N53" i="3"/>
  <c r="Z49" i="16"/>
  <c r="P49" i="3"/>
  <c r="X29" i="16"/>
  <c r="N29" i="3"/>
  <c r="V130" i="16"/>
  <c r="L130" i="3"/>
  <c r="W141" i="16"/>
  <c r="M141" i="3"/>
  <c r="V40" i="16"/>
  <c r="L40" i="3"/>
  <c r="V114" i="16"/>
  <c r="L114" i="3"/>
  <c r="W129" i="16"/>
  <c r="M129" i="3"/>
  <c r="Z103" i="16"/>
  <c r="P103" i="3"/>
  <c r="X81" i="16"/>
  <c r="N81" i="3"/>
  <c r="Y129" i="16"/>
  <c r="O129" i="3"/>
  <c r="Y39" i="16"/>
  <c r="O39" i="3"/>
  <c r="V18" i="16"/>
  <c r="L18" i="3"/>
  <c r="X13" i="16"/>
  <c r="N13" i="3"/>
  <c r="X119" i="16"/>
  <c r="N119" i="3"/>
  <c r="V83" i="16"/>
  <c r="L83" i="3"/>
  <c r="W93" i="16"/>
  <c r="M93" i="3"/>
  <c r="Y12" i="16"/>
  <c r="O12" i="3"/>
  <c r="Y96" i="16"/>
  <c r="O96" i="3"/>
  <c r="Z130" i="16"/>
  <c r="P130" i="3"/>
  <c r="V30" i="16"/>
  <c r="L30" i="3"/>
  <c r="W53" i="16"/>
  <c r="M53" i="3"/>
  <c r="X77" i="16"/>
  <c r="N77" i="3"/>
  <c r="Y35" i="16"/>
  <c r="O35" i="3"/>
  <c r="Z62" i="16"/>
  <c r="P62" i="3"/>
  <c r="V29" i="16"/>
  <c r="L29" i="3"/>
  <c r="W13" i="16"/>
  <c r="M13" i="3"/>
  <c r="V3" i="16"/>
  <c r="L3" i="3"/>
  <c r="X38" i="16"/>
  <c r="N38" i="3"/>
  <c r="Y10" i="16"/>
  <c r="O10" i="3"/>
  <c r="Z97" i="16"/>
  <c r="P97" i="3"/>
  <c r="V39" i="16"/>
  <c r="L39" i="3"/>
  <c r="X118" i="16"/>
  <c r="N118" i="3"/>
  <c r="Y28" i="16"/>
  <c r="O28" i="3"/>
  <c r="Z102" i="16"/>
  <c r="P102" i="3"/>
  <c r="V46" i="16"/>
  <c r="L46" i="3"/>
  <c r="V6" i="16"/>
  <c r="L6" i="3"/>
  <c r="X125" i="16"/>
  <c r="N125" i="3"/>
  <c r="Y119" i="16"/>
  <c r="O119" i="3"/>
  <c r="Z137" i="16"/>
  <c r="P137" i="3"/>
  <c r="V107" i="16"/>
  <c r="L107" i="3"/>
  <c r="W59" i="16"/>
  <c r="M59" i="3"/>
  <c r="X127" i="16"/>
  <c r="N127" i="3"/>
  <c r="Y36" i="16"/>
  <c r="O36" i="3"/>
  <c r="Z87" i="16"/>
  <c r="P87" i="3"/>
  <c r="V113" i="16"/>
  <c r="L113" i="3"/>
  <c r="DX4" i="11"/>
  <c r="Z76" i="16"/>
  <c r="P76" i="3"/>
  <c r="X52" i="16"/>
  <c r="N52" i="3"/>
  <c r="V68" i="16"/>
  <c r="L68" i="3"/>
  <c r="Y122" i="16"/>
  <c r="O122" i="3"/>
  <c r="V22" i="16"/>
  <c r="L22" i="3"/>
  <c r="W74" i="16"/>
  <c r="M74" i="3"/>
  <c r="Z32" i="16"/>
  <c r="P32" i="3"/>
  <c r="X21" i="16"/>
  <c r="N21" i="3"/>
  <c r="Z140" i="16"/>
  <c r="P140" i="3"/>
  <c r="Y106" i="16"/>
  <c r="O106" i="3"/>
  <c r="Z29" i="16"/>
  <c r="P29" i="3"/>
  <c r="V139" i="16"/>
  <c r="L139" i="3"/>
  <c r="Y121" i="16"/>
  <c r="O121" i="3"/>
  <c r="V45" i="16"/>
  <c r="L45" i="3"/>
  <c r="V71" i="16"/>
  <c r="L71" i="3"/>
  <c r="W89" i="16"/>
  <c r="M89" i="3"/>
  <c r="Z70" i="16"/>
  <c r="P70" i="3"/>
  <c r="X140" i="16"/>
  <c r="N140" i="3"/>
  <c r="V84" i="16"/>
  <c r="L84" i="3"/>
  <c r="X58" i="16"/>
  <c r="N58" i="3"/>
  <c r="Y115" i="16"/>
  <c r="O115" i="3"/>
  <c r="Z117" i="16"/>
  <c r="P117" i="3"/>
  <c r="W21" i="16"/>
  <c r="M21" i="3"/>
  <c r="Z9" i="16"/>
  <c r="P9" i="3"/>
  <c r="X60" i="16"/>
  <c r="N60" i="3"/>
  <c r="Z50" i="16"/>
  <c r="P50" i="3"/>
  <c r="V26" i="16"/>
  <c r="L26" i="3"/>
  <c r="Y138" i="16"/>
  <c r="O138" i="3"/>
  <c r="W136" i="16"/>
  <c r="M136" i="3"/>
  <c r="Y15" i="16"/>
  <c r="O15" i="3"/>
  <c r="X78" i="16"/>
  <c r="N78" i="3"/>
  <c r="X108" i="16"/>
  <c r="N108" i="3"/>
  <c r="W97" i="16"/>
  <c r="M97" i="3"/>
  <c r="X87" i="16"/>
  <c r="N87" i="3"/>
  <c r="V101" i="16"/>
  <c r="L101" i="3"/>
  <c r="Y5" i="16"/>
  <c r="O5" i="3"/>
  <c r="V53" i="16"/>
  <c r="L53" i="3"/>
  <c r="W10" i="16"/>
  <c r="M10" i="3"/>
  <c r="Z120" i="16"/>
  <c r="P120" i="3"/>
  <c r="Z65" i="16"/>
  <c r="P65" i="3"/>
  <c r="Y99" i="16"/>
  <c r="O99" i="3"/>
  <c r="X129" i="16"/>
  <c r="N129" i="3"/>
  <c r="X88" i="16"/>
  <c r="N88" i="3"/>
  <c r="X4" i="16"/>
  <c r="N4" i="3"/>
  <c r="X101" i="16"/>
  <c r="N101" i="3"/>
  <c r="W133" i="16"/>
  <c r="M133" i="3"/>
  <c r="Y100" i="16"/>
  <c r="O100" i="3"/>
  <c r="W20" i="16"/>
  <c r="M20" i="3"/>
  <c r="Z34" i="16"/>
  <c r="P34" i="3"/>
  <c r="W39" i="16"/>
  <c r="M39" i="3"/>
  <c r="X6" i="16"/>
  <c r="N6" i="3"/>
  <c r="Y118" i="16"/>
  <c r="O118" i="3"/>
  <c r="X41" i="16"/>
  <c r="N41" i="3"/>
  <c r="W55" i="16"/>
  <c r="M55" i="3"/>
  <c r="Z132" i="16"/>
  <c r="P132" i="3"/>
  <c r="Y85" i="16"/>
  <c r="O85" i="3"/>
  <c r="Y59" i="16"/>
  <c r="O59" i="3"/>
  <c r="Y87" i="16"/>
  <c r="O87" i="3"/>
  <c r="Z54" i="16"/>
  <c r="P54" i="3"/>
  <c r="V138" i="16"/>
  <c r="L138" i="3"/>
  <c r="W22" i="16"/>
  <c r="M22" i="3"/>
  <c r="X121" i="16"/>
  <c r="N121" i="3"/>
  <c r="Y112" i="16"/>
  <c r="O112" i="3"/>
  <c r="V140" i="16"/>
  <c r="L140" i="3"/>
  <c r="X56" i="16"/>
  <c r="N56" i="3"/>
  <c r="Y43" i="16"/>
  <c r="O43" i="3"/>
  <c r="X116" i="16"/>
  <c r="N116" i="3"/>
  <c r="Y74" i="16"/>
  <c r="O74" i="3"/>
  <c r="Z133" i="16"/>
  <c r="P133" i="3"/>
  <c r="V91" i="16"/>
  <c r="L91" i="3"/>
  <c r="X64" i="16"/>
  <c r="N64" i="3"/>
  <c r="Y134" i="16"/>
  <c r="O134" i="3"/>
  <c r="Z93" i="16"/>
  <c r="P93" i="3"/>
  <c r="V9" i="16"/>
  <c r="L9" i="3"/>
  <c r="W79" i="16"/>
  <c r="M79" i="3"/>
  <c r="X106" i="16"/>
  <c r="N106" i="3"/>
  <c r="Y114" i="16"/>
  <c r="O114" i="3"/>
  <c r="Z23" i="16"/>
  <c r="P23" i="3"/>
  <c r="V58" i="16"/>
  <c r="L58" i="3"/>
  <c r="W48" i="16"/>
  <c r="M48" i="3"/>
  <c r="X17" i="16"/>
  <c r="N17" i="3"/>
  <c r="Y61" i="16"/>
  <c r="O61" i="3"/>
  <c r="Z52" i="16"/>
  <c r="P52" i="3"/>
  <c r="V33" i="16"/>
  <c r="L33" i="3"/>
  <c r="W7" i="16"/>
  <c r="M7" i="3"/>
  <c r="X24" i="16"/>
  <c r="N24" i="3"/>
  <c r="Y92" i="16"/>
  <c r="O92" i="3"/>
  <c r="W44" i="16"/>
  <c r="M44" i="3"/>
  <c r="Z41" i="16"/>
  <c r="P41" i="3"/>
  <c r="X23" i="16"/>
  <c r="N23" i="3"/>
  <c r="Y126" i="16"/>
  <c r="O126" i="3"/>
  <c r="X94" i="16"/>
  <c r="N94" i="3"/>
  <c r="W5" i="16"/>
  <c r="M5" i="3"/>
  <c r="V89" i="16"/>
  <c r="L89" i="3"/>
  <c r="Y70" i="16"/>
  <c r="O70" i="3"/>
  <c r="W140" i="16"/>
  <c r="M140" i="3"/>
  <c r="Y64" i="16"/>
  <c r="O64" i="3"/>
  <c r="Z30" i="16"/>
  <c r="P30" i="3"/>
  <c r="X115" i="16"/>
  <c r="N115" i="3"/>
  <c r="Y117" i="16"/>
  <c r="O117" i="3"/>
  <c r="V21" i="16"/>
  <c r="L21" i="3"/>
  <c r="Y9" i="16"/>
  <c r="O9" i="3"/>
  <c r="V60" i="16"/>
  <c r="L60" i="3"/>
  <c r="W50" i="16"/>
  <c r="M50" i="3"/>
  <c r="Z105" i="16"/>
  <c r="P105" i="3"/>
  <c r="X138" i="16"/>
  <c r="N138" i="3"/>
  <c r="V136" i="16"/>
  <c r="L136" i="3"/>
  <c r="X15" i="16"/>
  <c r="N15" i="3"/>
  <c r="W78" i="16"/>
  <c r="M78" i="3"/>
  <c r="V87" i="16"/>
  <c r="L87" i="3"/>
  <c r="X104" i="16"/>
  <c r="N104" i="3"/>
  <c r="Y110" i="16"/>
  <c r="O110" i="3"/>
  <c r="W109" i="16"/>
  <c r="M109" i="3"/>
  <c r="Z91" i="16"/>
  <c r="P91" i="3"/>
  <c r="X120" i="16"/>
  <c r="N120" i="3"/>
  <c r="X65" i="16"/>
  <c r="N65" i="3"/>
  <c r="W99" i="16"/>
  <c r="M99" i="3"/>
  <c r="V129" i="16"/>
  <c r="L129" i="3"/>
  <c r="Y72" i="16"/>
  <c r="O72" i="3"/>
  <c r="W76" i="16"/>
  <c r="M76" i="3"/>
  <c r="Y62" i="16"/>
  <c r="O62" i="3"/>
  <c r="Z8" i="16"/>
  <c r="P8" i="3"/>
  <c r="X137" i="16"/>
  <c r="N137" i="3"/>
  <c r="V57" i="16"/>
  <c r="L57" i="3"/>
  <c r="X49" i="16"/>
  <c r="N49" i="3"/>
  <c r="W32" i="16"/>
  <c r="M32" i="3"/>
  <c r="Z16" i="16"/>
  <c r="P16" i="3"/>
  <c r="Y26" i="16"/>
  <c r="O26" i="3"/>
  <c r="Z15" i="16"/>
  <c r="P15" i="3"/>
  <c r="Z96" i="16"/>
  <c r="P96" i="3"/>
  <c r="Y34" i="16"/>
  <c r="O34" i="3"/>
  <c r="Y76" i="16"/>
  <c r="O76" i="3"/>
  <c r="W122" i="16"/>
  <c r="M122" i="3"/>
  <c r="Y65" i="16"/>
  <c r="O65" i="3"/>
  <c r="Z138" i="16"/>
  <c r="P138" i="3"/>
  <c r="V55" i="16"/>
  <c r="L55" i="3"/>
  <c r="Z25" i="16"/>
  <c r="P25" i="3"/>
  <c r="V119" i="16"/>
  <c r="L119" i="3"/>
  <c r="Z14" i="16"/>
  <c r="P14" i="3"/>
  <c r="Z28" i="16"/>
  <c r="P28" i="3"/>
  <c r="Z125" i="16"/>
  <c r="P125" i="3"/>
  <c r="V32" i="16"/>
  <c r="L32" i="3"/>
  <c r="Z77" i="16"/>
  <c r="P77" i="3"/>
  <c r="Y19" i="16"/>
  <c r="O19" i="3"/>
  <c r="W81" i="16"/>
  <c r="M81" i="3"/>
  <c r="X42" i="16"/>
  <c r="N42" i="3"/>
  <c r="Y132" i="16"/>
  <c r="O132" i="3"/>
  <c r="Z135" i="16"/>
  <c r="P135" i="3"/>
  <c r="V67" i="16"/>
  <c r="L67" i="3"/>
  <c r="W103" i="16"/>
  <c r="M103" i="3"/>
  <c r="X72" i="16"/>
  <c r="N72" i="3"/>
  <c r="Y104" i="16"/>
  <c r="O104" i="3"/>
  <c r="Z86" i="16"/>
  <c r="P86" i="3"/>
  <c r="V25" i="16"/>
  <c r="L25" i="3"/>
  <c r="W128" i="16"/>
  <c r="M128" i="3"/>
  <c r="X26" i="16"/>
  <c r="N26" i="3"/>
  <c r="Z139" i="16"/>
  <c r="P139" i="3"/>
  <c r="V5" i="16"/>
  <c r="L5" i="3"/>
  <c r="W108" i="16"/>
  <c r="M108" i="3"/>
  <c r="X69" i="16"/>
  <c r="N69" i="3"/>
  <c r="Z37" i="16"/>
  <c r="P37" i="3"/>
  <c r="Z19" i="16"/>
  <c r="P19" i="3"/>
  <c r="V96" i="16"/>
  <c r="L96" i="3"/>
  <c r="W130" i="16"/>
  <c r="M130" i="3"/>
  <c r="X51" i="16"/>
  <c r="N51" i="3"/>
  <c r="Y109" i="16"/>
  <c r="O109" i="3"/>
  <c r="Z123" i="16"/>
  <c r="P123" i="3"/>
  <c r="V35" i="16"/>
  <c r="L35" i="3"/>
  <c r="W62" i="16"/>
  <c r="M62" i="3"/>
  <c r="X124" i="16"/>
  <c r="N124" i="3"/>
  <c r="Y21" i="16"/>
  <c r="O21" i="3"/>
  <c r="Z113" i="16"/>
  <c r="P113" i="3"/>
  <c r="W56" i="16"/>
  <c r="M56" i="3"/>
  <c r="X93" i="16"/>
  <c r="N93" i="3"/>
  <c r="V17" i="16"/>
  <c r="L17" i="3"/>
  <c r="Y88" i="16"/>
  <c r="O88" i="3"/>
  <c r="W27" i="16"/>
  <c r="M27" i="3"/>
  <c r="Y54" i="16"/>
  <c r="O54" i="3"/>
  <c r="W83" i="16"/>
  <c r="M83" i="3"/>
  <c r="X103" i="16"/>
  <c r="N103" i="3"/>
  <c r="Z43" i="16"/>
  <c r="P43" i="3"/>
  <c r="W9" i="16"/>
  <c r="M9" i="3"/>
  <c r="X61" i="16"/>
  <c r="N61" i="3"/>
  <c r="V50" i="16"/>
  <c r="L50" i="3"/>
  <c r="Y105" i="16"/>
  <c r="O105" i="3"/>
  <c r="W138" i="16"/>
  <c r="M138" i="3"/>
  <c r="Y116" i="16"/>
  <c r="O116" i="3"/>
  <c r="W15" i="16"/>
  <c r="M15" i="3"/>
  <c r="V78" i="16"/>
  <c r="L78" i="3"/>
  <c r="Y7" i="16"/>
  <c r="O7" i="3"/>
  <c r="Z131" i="16"/>
  <c r="P131" i="3"/>
  <c r="X110" i="16"/>
  <c r="N110" i="3"/>
  <c r="V109" i="16"/>
  <c r="L109" i="3"/>
  <c r="Y91" i="16"/>
  <c r="O91" i="3"/>
  <c r="V120" i="16"/>
  <c r="L120" i="3"/>
  <c r="W65" i="16"/>
  <c r="M65" i="3"/>
  <c r="V99" i="16"/>
  <c r="L99" i="3"/>
  <c r="Z20" i="16"/>
  <c r="P20" i="3"/>
  <c r="X8" i="16"/>
  <c r="N8" i="3"/>
  <c r="V137" i="16"/>
  <c r="L137" i="3"/>
  <c r="X132" i="16"/>
  <c r="N132" i="3"/>
  <c r="Y63" i="16"/>
  <c r="O63" i="3"/>
  <c r="V49" i="16"/>
  <c r="L49" i="3"/>
  <c r="Z82" i="16"/>
  <c r="P82" i="3"/>
  <c r="V80" i="16"/>
  <c r="L80" i="3"/>
  <c r="Y60" i="16"/>
  <c r="O60" i="3"/>
  <c r="W51" i="16"/>
  <c r="M51" i="3"/>
  <c r="X102" i="16"/>
  <c r="N102" i="3"/>
  <c r="V127" i="16"/>
  <c r="L127" i="3"/>
  <c r="Y103" i="16"/>
  <c r="O103" i="3"/>
  <c r="W41" i="16"/>
  <c r="M41" i="3"/>
  <c r="Y130" i="16"/>
  <c r="O130" i="3"/>
  <c r="Z95" i="16"/>
  <c r="P95" i="3"/>
  <c r="V126" i="16"/>
  <c r="L126" i="3"/>
  <c r="Z100" i="16"/>
  <c r="P100" i="3"/>
  <c r="Y80" i="16"/>
  <c r="O80" i="3"/>
  <c r="X57" i="16"/>
  <c r="N57" i="3"/>
  <c r="Y32" i="16"/>
  <c r="O32" i="3"/>
  <c r="V134" i="16"/>
  <c r="L134" i="3"/>
  <c r="Y95" i="16"/>
  <c r="O95" i="3"/>
  <c r="V20" i="16"/>
  <c r="L20" i="3"/>
  <c r="Y137" i="16"/>
  <c r="O137" i="3"/>
  <c r="Y3" i="16"/>
  <c r="O3" i="3"/>
  <c r="W29" i="16"/>
  <c r="M29" i="3"/>
  <c r="W30" i="16"/>
  <c r="M30" i="3"/>
  <c r="X126" i="16"/>
  <c r="N126" i="3"/>
  <c r="Y25" i="16"/>
  <c r="O25" i="3"/>
  <c r="X30" i="16"/>
  <c r="N30" i="3"/>
  <c r="X14" i="16"/>
  <c r="N14" i="3"/>
  <c r="X92" i="16"/>
  <c r="N92" i="3"/>
  <c r="W73" i="16"/>
  <c r="M73" i="3"/>
  <c r="W85" i="16"/>
  <c r="M85" i="3"/>
  <c r="V93" i="16"/>
  <c r="L93" i="3"/>
  <c r="Z98" i="16"/>
  <c r="P98" i="3"/>
  <c r="Z67" i="16"/>
  <c r="P67" i="3"/>
  <c r="Z18" i="16"/>
  <c r="P18" i="3"/>
  <c r="X3" i="16"/>
  <c r="N3" i="3"/>
  <c r="Z38" i="16"/>
  <c r="P38" i="3"/>
  <c r="V73" i="16"/>
  <c r="L73" i="3"/>
  <c r="W88" i="16"/>
  <c r="M88" i="3"/>
  <c r="X39" i="16"/>
  <c r="N39" i="3"/>
  <c r="Z118" i="16"/>
  <c r="P118" i="3"/>
  <c r="V131" i="16"/>
  <c r="L131" i="3"/>
  <c r="W92" i="16"/>
  <c r="M92" i="3"/>
  <c r="X46" i="16"/>
  <c r="N46" i="3"/>
  <c r="W6" i="16"/>
  <c r="M6" i="3"/>
  <c r="Y125" i="16"/>
  <c r="O125" i="3"/>
  <c r="Z119" i="16"/>
  <c r="P119" i="3"/>
  <c r="V122" i="16"/>
  <c r="L122" i="3"/>
  <c r="W107" i="16"/>
  <c r="M107" i="3"/>
  <c r="X59" i="16"/>
  <c r="N59" i="3"/>
  <c r="Y127" i="16"/>
  <c r="O127" i="3"/>
  <c r="Z36" i="16"/>
  <c r="P36" i="3"/>
  <c r="W113" i="16"/>
  <c r="M113" i="3"/>
  <c r="W54" i="16"/>
  <c r="M54" i="3"/>
  <c r="Y57" i="16"/>
  <c r="O57" i="3"/>
  <c r="V112" i="16"/>
  <c r="L112" i="3"/>
  <c r="X40" i="16"/>
  <c r="N40" i="3"/>
  <c r="Y101" i="16"/>
  <c r="O101" i="3"/>
  <c r="V43" i="16"/>
  <c r="L43" i="3"/>
  <c r="V106" i="16"/>
  <c r="L106" i="3"/>
  <c r="Y29" i="16"/>
  <c r="O29" i="3"/>
  <c r="Z107" i="16"/>
  <c r="P107" i="3"/>
  <c r="W121" i="16"/>
  <c r="M121" i="3"/>
  <c r="X133" i="16"/>
  <c r="N133" i="3"/>
  <c r="Z4" i="16"/>
  <c r="P4" i="3"/>
  <c r="V36" i="16"/>
  <c r="L36" i="3"/>
  <c r="X75" i="16"/>
  <c r="N75" i="3"/>
  <c r="V7" i="16"/>
  <c r="L7" i="3"/>
  <c r="Y131" i="16"/>
  <c r="O131" i="3"/>
  <c r="W110" i="16"/>
  <c r="M110" i="3"/>
  <c r="Z112" i="16"/>
  <c r="P112" i="3"/>
  <c r="W91" i="16"/>
  <c r="M91" i="3"/>
  <c r="X114" i="16"/>
  <c r="N114" i="3"/>
  <c r="V65" i="16"/>
  <c r="L65" i="3"/>
  <c r="Z141" i="16"/>
  <c r="P141" i="3"/>
  <c r="Y20" i="16"/>
  <c r="O20" i="3"/>
  <c r="W8" i="16"/>
  <c r="M8" i="3"/>
  <c r="Y48" i="16"/>
  <c r="O48" i="3"/>
  <c r="Z73" i="16"/>
  <c r="P73" i="3"/>
  <c r="X63" i="16"/>
  <c r="N63" i="3"/>
  <c r="Z55" i="16"/>
  <c r="P55" i="3"/>
  <c r="Y82" i="16"/>
  <c r="O82" i="3"/>
  <c r="X16" i="16"/>
  <c r="N16" i="3"/>
  <c r="V102" i="16"/>
  <c r="L102" i="3"/>
  <c r="Y47" i="16"/>
  <c r="O47" i="3"/>
  <c r="V103" i="16"/>
  <c r="L103" i="3"/>
  <c r="Z22" i="16"/>
  <c r="P22" i="3"/>
  <c r="X95" i="16"/>
  <c r="N95" i="3"/>
  <c r="X100" i="16"/>
  <c r="N100" i="3"/>
  <c r="W87" i="16"/>
  <c r="M87" i="3"/>
  <c r="Y8" i="16"/>
  <c r="O8" i="3"/>
  <c r="Y16" i="16"/>
  <c r="O16" i="3"/>
  <c r="Z108" i="16"/>
  <c r="P108" i="3"/>
  <c r="W77" i="16"/>
  <c r="M77" i="3"/>
  <c r="X97" i="16"/>
  <c r="N97" i="3"/>
  <c r="V125" i="16"/>
  <c r="L125" i="3"/>
  <c r="Y81" i="16"/>
  <c r="O81" i="3"/>
  <c r="Y14" i="16"/>
  <c r="O14" i="3"/>
  <c r="X98" i="16"/>
  <c r="N98" i="3"/>
  <c r="X113" i="16"/>
  <c r="N113" i="3"/>
  <c r="V133" i="16"/>
  <c r="L133" i="3"/>
  <c r="X107" i="16"/>
  <c r="N107" i="3"/>
  <c r="W46" i="16"/>
  <c r="M46" i="3"/>
  <c r="W126" i="16"/>
  <c r="M126" i="3"/>
  <c r="Y46" i="16"/>
  <c r="O46" i="3"/>
  <c r="V10" i="16"/>
  <c r="L10" i="3"/>
  <c r="V117" i="16"/>
  <c r="L117" i="3"/>
  <c r="V92" i="16"/>
  <c r="L92" i="3"/>
  <c r="Z10" i="16"/>
  <c r="P10" i="3"/>
  <c r="W117" i="16"/>
  <c r="M117" i="3"/>
  <c r="X11" i="16"/>
  <c r="N11" i="3"/>
  <c r="W125" i="16"/>
  <c r="M125" i="3"/>
  <c r="V82" i="16"/>
  <c r="L82" i="3"/>
  <c r="V59" i="16"/>
  <c r="L59" i="3"/>
  <c r="X12" i="16"/>
  <c r="N12" i="3"/>
  <c r="V88" i="16"/>
  <c r="L88" i="3"/>
  <c r="Y49" i="16"/>
  <c r="O49" i="3"/>
  <c r="Z116" i="16"/>
  <c r="P116" i="3"/>
  <c r="V95" i="16"/>
  <c r="L95" i="3"/>
  <c r="W45" i="16"/>
  <c r="M45" i="3"/>
  <c r="X91" i="16"/>
  <c r="N91" i="3"/>
  <c r="Z64" i="16"/>
  <c r="P64" i="3"/>
  <c r="V8" i="16"/>
  <c r="L8" i="3"/>
  <c r="W111" i="16"/>
  <c r="M111" i="3"/>
  <c r="X9" i="16"/>
  <c r="N9" i="3"/>
  <c r="Y79" i="16"/>
  <c r="O79" i="3"/>
  <c r="Z106" i="16"/>
  <c r="P106" i="3"/>
  <c r="Z114" i="16"/>
  <c r="P114" i="3"/>
  <c r="V66" i="16"/>
  <c r="L66" i="3"/>
  <c r="W58" i="16"/>
  <c r="M58" i="3"/>
  <c r="X48" i="16"/>
  <c r="N48" i="3"/>
  <c r="Y17" i="16"/>
  <c r="O17" i="3"/>
  <c r="Z61" i="16"/>
  <c r="P61" i="3"/>
  <c r="V47" i="16"/>
  <c r="L47" i="3"/>
  <c r="W33" i="16"/>
  <c r="M33" i="3"/>
  <c r="X7" i="16"/>
  <c r="N7" i="3"/>
  <c r="Y24" i="16"/>
  <c r="O24" i="3"/>
  <c r="Z115" i="16"/>
  <c r="P115" i="3"/>
  <c r="V132" i="16"/>
  <c r="L132" i="3"/>
  <c r="W135" i="16"/>
  <c r="M135" i="3"/>
  <c r="X50" i="16"/>
  <c r="N50" i="3"/>
  <c r="Y68" i="16"/>
  <c r="O68" i="3"/>
  <c r="V104" i="16"/>
  <c r="L104" i="3"/>
  <c r="W86" i="16"/>
  <c r="M86" i="3"/>
  <c r="X89" i="16"/>
  <c r="N89" i="3"/>
  <c r="Z46" i="16"/>
  <c r="P46" i="3"/>
  <c r="X70" i="16"/>
  <c r="N70" i="3"/>
  <c r="Z40" i="16"/>
  <c r="P40" i="3"/>
  <c r="V64" i="16"/>
  <c r="L64" i="3"/>
  <c r="Y30" i="16"/>
  <c r="O30" i="3"/>
  <c r="W115" i="16"/>
  <c r="M115" i="3"/>
  <c r="Z6" i="16"/>
  <c r="P6" i="3"/>
  <c r="X117" i="16"/>
  <c r="N117" i="3"/>
  <c r="Y69" i="16"/>
  <c r="O69" i="3"/>
  <c r="X84" i="16"/>
  <c r="N84" i="3"/>
  <c r="Z134" i="16"/>
  <c r="P134" i="3"/>
  <c r="V48" i="16"/>
  <c r="L48" i="3"/>
  <c r="Y73" i="16"/>
  <c r="O73" i="3"/>
  <c r="W63" i="16"/>
  <c r="M63" i="3"/>
  <c r="Y55" i="16"/>
  <c r="O55" i="3"/>
  <c r="X82" i="16"/>
  <c r="N82" i="3"/>
  <c r="X31" i="16"/>
  <c r="N31" i="3"/>
  <c r="Z79" i="16"/>
  <c r="P79" i="3"/>
  <c r="W47" i="16"/>
  <c r="M47" i="3"/>
  <c r="X68" i="16"/>
  <c r="N68" i="3"/>
  <c r="Y22" i="16"/>
  <c r="O22" i="3"/>
  <c r="W95" i="16"/>
  <c r="M95" i="3"/>
  <c r="W100" i="16"/>
  <c r="M100" i="3"/>
  <c r="W16" i="16"/>
  <c r="M16" i="3"/>
  <c r="Y86" i="16"/>
  <c r="O86" i="3"/>
  <c r="Z44" i="16"/>
  <c r="P44" i="3"/>
  <c r="X123" i="16"/>
  <c r="N123" i="3"/>
  <c r="V97" i="16"/>
  <c r="L97" i="3"/>
  <c r="Y66" i="16"/>
  <c r="O66" i="3"/>
  <c r="V81" i="16"/>
  <c r="L81" i="3"/>
  <c r="W14" i="16"/>
  <c r="M14" i="3"/>
  <c r="V98" i="16"/>
  <c r="L98" i="3"/>
  <c r="W102" i="16"/>
  <c r="M102" i="3"/>
  <c r="Y123" i="16"/>
  <c r="O123" i="3"/>
  <c r="X80" i="16"/>
  <c r="N80" i="3"/>
  <c r="Z124" i="16"/>
  <c r="P124" i="3"/>
  <c r="V118" i="16"/>
  <c r="L118" i="3"/>
  <c r="Y75" i="16"/>
  <c r="O75" i="3"/>
  <c r="Z128" i="16"/>
  <c r="P128" i="3"/>
  <c r="W4" i="16"/>
  <c r="M4" i="3"/>
  <c r="W101" i="16"/>
  <c r="M101" i="3"/>
  <c r="V74" i="16"/>
  <c r="L74" i="3"/>
  <c r="Y78" i="16"/>
  <c r="O78" i="3"/>
  <c r="Y53" i="16"/>
  <c r="O53" i="3"/>
  <c r="W3" i="16"/>
  <c r="M3" i="3"/>
  <c r="X76" i="16"/>
  <c r="N76" i="3"/>
  <c r="X90" i="16"/>
  <c r="N90" i="3"/>
  <c r="Y71" i="16"/>
  <c r="O71" i="3"/>
  <c r="V70" i="16"/>
  <c r="L70" i="3"/>
  <c r="W23" i="16"/>
  <c r="M23" i="3"/>
  <c r="X99" i="16"/>
  <c r="N99" i="3"/>
  <c r="W11" i="16"/>
  <c r="M11" i="3"/>
  <c r="Z66" i="16"/>
  <c r="P66" i="3"/>
  <c r="Z99" i="16"/>
  <c r="P99" i="3"/>
  <c r="Z127" i="16"/>
  <c r="P127" i="3"/>
  <c r="Y42" i="16"/>
  <c r="O42" i="3"/>
  <c r="Y98" i="16"/>
  <c r="O98" i="3"/>
  <c r="Y77" i="16"/>
  <c r="O77" i="3"/>
  <c r="V54" i="16"/>
  <c r="L54" i="3"/>
  <c r="Y13" i="16"/>
  <c r="O13" i="3"/>
  <c r="V105" i="16"/>
  <c r="L105" i="3"/>
  <c r="V4" i="16"/>
  <c r="L4" i="3"/>
  <c r="W18" i="16"/>
  <c r="M18" i="3"/>
  <c r="Y128" i="16"/>
  <c r="O128" i="3"/>
  <c r="Z26" i="16"/>
  <c r="P26" i="3"/>
  <c r="V41" i="16"/>
  <c r="L41" i="3"/>
  <c r="W34" i="16"/>
  <c r="M34" i="3"/>
  <c r="X5" i="16"/>
  <c r="N5" i="3"/>
  <c r="Y108" i="16"/>
  <c r="O108" i="3"/>
  <c r="Z69" i="16"/>
  <c r="P69" i="3"/>
  <c r="V76" i="16"/>
  <c r="L76" i="3"/>
  <c r="W80" i="16"/>
  <c r="M80" i="3"/>
  <c r="W96" i="16"/>
  <c r="M96" i="3"/>
  <c r="X130" i="16"/>
  <c r="N130" i="3"/>
  <c r="Y51" i="16"/>
  <c r="O51" i="3"/>
  <c r="Z109" i="16"/>
  <c r="P109" i="3"/>
  <c r="V77" i="16"/>
  <c r="L77" i="3"/>
  <c r="W35" i="16"/>
  <c r="M35" i="3"/>
  <c r="X62" i="16"/>
  <c r="N62" i="3"/>
  <c r="Y124" i="16"/>
  <c r="O124" i="3"/>
  <c r="Z21" i="16"/>
  <c r="P21" i="3"/>
  <c r="Z136" i="16"/>
  <c r="P136" i="3"/>
  <c r="W38" i="16"/>
  <c r="M38" i="3"/>
  <c r="X10" i="16"/>
  <c r="N10" i="3"/>
  <c r="Y97" i="16"/>
  <c r="O97" i="3"/>
  <c r="Z84" i="16"/>
  <c r="P84" i="3"/>
  <c r="W118" i="16"/>
  <c r="M118" i="3"/>
  <c r="X28" i="16"/>
  <c r="N28" i="3"/>
  <c r="Y102" i="16"/>
  <c r="O102" i="3"/>
  <c r="Z31" i="16"/>
  <c r="P31" i="3"/>
  <c r="X43" i="16"/>
  <c r="N43" i="3"/>
  <c r="Y11" i="16"/>
  <c r="O11" i="3"/>
  <c r="W61" i="16"/>
  <c r="M61" i="3"/>
  <c r="Z39" i="16"/>
  <c r="P39" i="3"/>
  <c r="X105" i="16"/>
  <c r="N105" i="3"/>
  <c r="V116" i="16"/>
  <c r="L116" i="3"/>
  <c r="V15" i="16"/>
  <c r="L15" i="3"/>
  <c r="Z12" i="16"/>
  <c r="P12" i="3"/>
  <c r="Z104" i="16"/>
  <c r="P104" i="3"/>
  <c r="X109" i="16"/>
  <c r="N109" i="3"/>
  <c r="X79" i="16"/>
  <c r="N79" i="3"/>
  <c r="Y52" i="16"/>
  <c r="O52" i="3"/>
  <c r="W68" i="16"/>
  <c r="M68" i="3"/>
  <c r="Z122" i="16"/>
  <c r="P122" i="3"/>
  <c r="X22" i="16"/>
  <c r="N22" i="3"/>
  <c r="Z74" i="16"/>
  <c r="P74" i="3"/>
  <c r="V100" i="16"/>
  <c r="L100" i="3"/>
  <c r="Z24" i="16"/>
  <c r="P24" i="3"/>
  <c r="V86" i="16"/>
  <c r="L86" i="3"/>
  <c r="Y44" i="16"/>
  <c r="O44" i="3"/>
  <c r="W123" i="16"/>
  <c r="M123" i="3"/>
  <c r="W66" i="16"/>
  <c r="M66" i="3"/>
  <c r="V14" i="16"/>
  <c r="L14" i="3"/>
  <c r="Z94" i="16"/>
  <c r="P94" i="3"/>
  <c r="X37" i="16"/>
  <c r="N37" i="3"/>
  <c r="V124" i="16"/>
  <c r="L124" i="3"/>
  <c r="Y111" i="16"/>
  <c r="O111" i="3"/>
  <c r="W75" i="16"/>
  <c r="M75" i="3"/>
  <c r="Y135" i="16"/>
  <c r="O135" i="3"/>
  <c r="Z27" i="16"/>
  <c r="P27" i="3"/>
  <c r="X19" i="16"/>
  <c r="N19" i="3"/>
  <c r="Z83" i="16"/>
  <c r="P83" i="3"/>
  <c r="W124" i="16"/>
  <c r="M124" i="3"/>
  <c r="V34" i="16"/>
  <c r="L34" i="3"/>
  <c r="Y31" i="16"/>
  <c r="O31" i="3"/>
  <c r="W36" i="16"/>
  <c r="M36" i="3"/>
  <c r="Z72" i="16"/>
  <c r="P72" i="3"/>
  <c r="X34" i="16"/>
  <c r="N34" i="3"/>
  <c r="Z51" i="16"/>
  <c r="P51" i="3"/>
  <c r="V38" i="16"/>
  <c r="L38" i="3"/>
  <c r="Z71" i="16"/>
  <c r="P71" i="3"/>
  <c r="Z5" i="16"/>
  <c r="P5" i="3"/>
  <c r="Z80" i="16"/>
  <c r="P80" i="3"/>
  <c r="X36" i="16"/>
  <c r="N36" i="3"/>
  <c r="V23" i="16"/>
  <c r="L23" i="3"/>
  <c r="X141" i="16"/>
  <c r="N141" i="3"/>
  <c r="W52" i="16"/>
  <c r="M52" i="3"/>
  <c r="Y38" i="16"/>
  <c r="O38" i="3"/>
  <c r="W94" i="16"/>
  <c r="M94" i="3"/>
  <c r="W127" i="16"/>
  <c r="M127" i="3"/>
  <c r="V115" i="16"/>
  <c r="L115" i="3"/>
  <c r="W98" i="16"/>
  <c r="M98" i="3"/>
  <c r="V61" i="16"/>
  <c r="L61" i="3"/>
  <c r="V12" i="16"/>
  <c r="L12" i="3"/>
  <c r="Y67" i="16"/>
  <c r="O67" i="3"/>
  <c r="Y18" i="16"/>
  <c r="O18" i="3"/>
  <c r="W57" i="16"/>
  <c r="M57" i="3"/>
  <c r="Z85" i="16"/>
  <c r="P85" i="3"/>
  <c r="Y6" i="16"/>
  <c r="O6" i="3"/>
  <c r="V27" i="16"/>
  <c r="L27" i="3"/>
  <c r="W105" i="16"/>
  <c r="M105" i="3"/>
  <c r="X122" i="16"/>
  <c r="N122" i="3"/>
  <c r="Y107" i="16"/>
  <c r="O107" i="3"/>
  <c r="Z59" i="16"/>
  <c r="P59" i="3"/>
  <c r="V44" i="16"/>
  <c r="L44" i="3"/>
  <c r="W70" i="16"/>
  <c r="M70" i="3"/>
  <c r="Y113" i="16"/>
  <c r="O113" i="3"/>
  <c r="X54" i="16"/>
  <c r="N54" i="3"/>
  <c r="Z57" i="16"/>
  <c r="P57" i="3"/>
  <c r="V121" i="16"/>
  <c r="L121" i="3"/>
  <c r="W112" i="16"/>
  <c r="M112" i="3"/>
  <c r="Y40" i="16"/>
  <c r="O40" i="3"/>
  <c r="Z101" i="16"/>
  <c r="P101" i="3"/>
  <c r="V56" i="16"/>
  <c r="L56" i="3"/>
  <c r="W43" i="16"/>
  <c r="M43" i="3"/>
  <c r="W116" i="16"/>
  <c r="M116" i="3"/>
  <c r="X74" i="16"/>
  <c r="N74" i="3"/>
  <c r="Y133" i="16"/>
  <c r="O133" i="3"/>
  <c r="Z90" i="16"/>
  <c r="P90" i="3"/>
  <c r="W64" i="16"/>
  <c r="M64" i="3"/>
  <c r="X134" i="16"/>
  <c r="N134" i="3"/>
  <c r="Y93" i="16"/>
  <c r="O93" i="3"/>
  <c r="Z11" i="16"/>
  <c r="P11" i="3"/>
  <c r="V79" i="16"/>
  <c r="L79" i="3"/>
  <c r="W106" i="16"/>
  <c r="M106" i="3"/>
  <c r="Z13" i="16"/>
  <c r="P13" i="3"/>
  <c r="X131" i="16"/>
  <c r="N131" i="3"/>
  <c r="V110" i="16"/>
  <c r="L110" i="3"/>
  <c r="X112" i="16"/>
  <c r="N112" i="3"/>
  <c r="Y90" i="16"/>
  <c r="O90" i="3"/>
  <c r="W114" i="16"/>
  <c r="M114" i="3"/>
  <c r="Z3" i="16"/>
  <c r="P3" i="3"/>
  <c r="Y141" i="16"/>
  <c r="O141" i="3"/>
  <c r="X20" i="16"/>
  <c r="N20" i="3"/>
  <c r="Z47" i="16"/>
  <c r="P47" i="3"/>
  <c r="W24" i="16"/>
  <c r="M24" i="3"/>
  <c r="Z92" i="16"/>
  <c r="P92" i="3"/>
  <c r="X44" i="16"/>
  <c r="N44" i="3"/>
  <c r="V123" i="16"/>
  <c r="L123" i="3"/>
  <c r="Y23" i="16"/>
  <c r="O23" i="3"/>
  <c r="Z126" i="16"/>
  <c r="P126" i="3"/>
  <c r="Y94" i="16"/>
  <c r="O94" i="3"/>
  <c r="W37" i="16"/>
  <c r="M37" i="3"/>
  <c r="Z56" i="16"/>
  <c r="P56" i="3"/>
  <c r="X111" i="16"/>
  <c r="N111" i="3"/>
  <c r="Z17" i="16"/>
  <c r="P17" i="3"/>
  <c r="V135" i="16"/>
  <c r="L135" i="3"/>
  <c r="Y27" i="16"/>
  <c r="O27" i="3"/>
  <c r="W19" i="16"/>
  <c r="M19" i="3"/>
  <c r="Y83" i="16"/>
  <c r="O83" i="3"/>
  <c r="W31" i="16"/>
  <c r="M31" i="3"/>
  <c r="Z33" i="16"/>
  <c r="P33" i="3"/>
  <c r="W72" i="16"/>
  <c r="M72" i="3"/>
  <c r="X139" i="16"/>
  <c r="N139" i="3"/>
  <c r="V51" i="16"/>
  <c r="L51" i="3"/>
  <c r="Y45" i="16"/>
  <c r="O45" i="3"/>
  <c r="X71" i="16"/>
  <c r="N71" i="3"/>
  <c r="V28" i="16"/>
  <c r="L28" i="3"/>
  <c r="W67" i="16"/>
  <c r="M67" i="3"/>
  <c r="X25" i="16"/>
  <c r="N25" i="3"/>
  <c r="V11" i="16"/>
  <c r="L11" i="3"/>
  <c r="X35" i="16"/>
  <c r="N35" i="3"/>
  <c r="Y84" i="16"/>
  <c r="O84" i="3"/>
  <c r="W119" i="16"/>
  <c r="M119" i="3"/>
  <c r="Z42" i="16"/>
  <c r="P42" i="3"/>
  <c r="X18" i="16"/>
  <c r="N18" i="3"/>
  <c r="X85" i="16"/>
  <c r="N85" i="3"/>
  <c r="W12" i="16"/>
  <c r="M12" i="3"/>
  <c r="Z75" i="16"/>
  <c r="P75" i="3"/>
  <c r="X136" i="16"/>
  <c r="N136" i="3"/>
  <c r="W90" i="16"/>
  <c r="M90" i="3"/>
  <c r="Y4" i="16"/>
  <c r="O4" i="3"/>
  <c r="V52" i="16"/>
  <c r="L52" i="3"/>
  <c r="Z45" i="16"/>
  <c r="P45" i="3"/>
  <c r="V94" i="16"/>
  <c r="L94" i="3"/>
  <c r="W40" i="16"/>
  <c r="M40" i="3"/>
  <c r="Y120" i="16"/>
  <c r="O120" i="3"/>
  <c r="Z35" i="16"/>
  <c r="P35" i="3"/>
  <c r="Z81" i="16"/>
  <c r="P81" i="3"/>
  <c r="Z129" i="16"/>
  <c r="P129" i="3"/>
  <c r="Y41" i="16"/>
  <c r="O41" i="3"/>
  <c r="W49" i="16"/>
  <c r="M49" i="3"/>
  <c r="W131" i="16"/>
  <c r="M131" i="3"/>
  <c r="X128" i="16"/>
  <c r="N128" i="3"/>
  <c r="X32" i="16"/>
  <c r="N32" i="3"/>
  <c r="DX84" i="11"/>
  <c r="DX160" i="11"/>
  <c r="DX63" i="11"/>
  <c r="DX38" i="11"/>
  <c r="DX141" i="11"/>
  <c r="DX119" i="11"/>
  <c r="DX67" i="11"/>
  <c r="DX120" i="11"/>
  <c r="DX8" i="11"/>
  <c r="DX148" i="11"/>
  <c r="DX14" i="11"/>
  <c r="DX91" i="11"/>
  <c r="DX27" i="11"/>
  <c r="DX137" i="11"/>
  <c r="DX69" i="11"/>
  <c r="DX110" i="11"/>
  <c r="DX72" i="11"/>
  <c r="DX37" i="11"/>
  <c r="DX99" i="11"/>
  <c r="DX35" i="11"/>
  <c r="DX81" i="11"/>
  <c r="DX17" i="11"/>
  <c r="DX76" i="11"/>
  <c r="DX12" i="11"/>
  <c r="DX7" i="11"/>
  <c r="DX130" i="11"/>
  <c r="DX29" i="11"/>
  <c r="DX15" i="11"/>
  <c r="DX138" i="11"/>
  <c r="DX18" i="11"/>
  <c r="DX21" i="11"/>
  <c r="DX62" i="11"/>
  <c r="DX106" i="11"/>
  <c r="DX109" i="11"/>
  <c r="DX98" i="11"/>
  <c r="DX147" i="11"/>
  <c r="DX22" i="11"/>
  <c r="DX152" i="11"/>
  <c r="DX55" i="11"/>
  <c r="DX86" i="11"/>
  <c r="DX89" i="11"/>
  <c r="DX49" i="11"/>
  <c r="DX44" i="11"/>
  <c r="DX5" i="11"/>
  <c r="DX46" i="11"/>
  <c r="DX96" i="11"/>
  <c r="DX103" i="11"/>
  <c r="DX9" i="11"/>
  <c r="DX132" i="11"/>
  <c r="DX95" i="11"/>
  <c r="DX123" i="11"/>
  <c r="DX59" i="11"/>
  <c r="DX105" i="11"/>
  <c r="DX41" i="11"/>
  <c r="DX100" i="11"/>
  <c r="DX36" i="11"/>
  <c r="DX71" i="11"/>
  <c r="DX79" i="11"/>
  <c r="DX82" i="11"/>
  <c r="DX85" i="11"/>
  <c r="DX126" i="11"/>
  <c r="DX156" i="11"/>
  <c r="DX47" i="11"/>
  <c r="DX158" i="11"/>
  <c r="DX122" i="11"/>
  <c r="DX30" i="11"/>
  <c r="DX127" i="11"/>
  <c r="DX94" i="11"/>
  <c r="DX145" i="11"/>
  <c r="DX64" i="11"/>
  <c r="DX102" i="11"/>
  <c r="DX146" i="11"/>
  <c r="DX83" i="11"/>
  <c r="DX19" i="11"/>
  <c r="DX129" i="11"/>
  <c r="DX65" i="11"/>
  <c r="DX124" i="11"/>
  <c r="DX60" i="11"/>
  <c r="DX135" i="11"/>
  <c r="DX149" i="11"/>
  <c r="DX154" i="11"/>
  <c r="DX23" i="11"/>
  <c r="DX143" i="11"/>
  <c r="DX26" i="11"/>
  <c r="DX70" i="11"/>
  <c r="DX111" i="11"/>
  <c r="DX104" i="11"/>
  <c r="DX112" i="11"/>
  <c r="DX53" i="11"/>
  <c r="DX161" i="11"/>
  <c r="DX50" i="11"/>
  <c r="DX117" i="11"/>
  <c r="DX134" i="11"/>
  <c r="DX144" i="11"/>
  <c r="DX25" i="11"/>
  <c r="DX20" i="11"/>
  <c r="DX90" i="11"/>
  <c r="DX108" i="11"/>
  <c r="DX159" i="11"/>
  <c r="DX107" i="11"/>
  <c r="DX43" i="11"/>
  <c r="DX56" i="11"/>
  <c r="DX34" i="11"/>
  <c r="DX40" i="11"/>
  <c r="DX155" i="11"/>
  <c r="DX3" i="11"/>
  <c r="DX113" i="11"/>
  <c r="DX128" i="11"/>
  <c r="DX31" i="11"/>
  <c r="DX39" i="11"/>
  <c r="DX150" i="11"/>
  <c r="DX73" i="11"/>
  <c r="DX61" i="11"/>
  <c r="DX115" i="11"/>
  <c r="DX51" i="11"/>
  <c r="DX97" i="11"/>
  <c r="DX33" i="11"/>
  <c r="DX92" i="11"/>
  <c r="DX28" i="11"/>
  <c r="DX125" i="11"/>
  <c r="DX10" i="11"/>
  <c r="DX133" i="11"/>
  <c r="DX13" i="11"/>
  <c r="DX54" i="11"/>
  <c r="DX136" i="11"/>
  <c r="DX16" i="11"/>
  <c r="DX164" i="11"/>
  <c r="DX88" i="11"/>
  <c r="DX101" i="11"/>
  <c r="DX48" i="11"/>
  <c r="DX139" i="11"/>
  <c r="DX93" i="11"/>
  <c r="DX153" i="11"/>
  <c r="DX87" i="11"/>
  <c r="DX32" i="11"/>
  <c r="DX131" i="11"/>
  <c r="DX68" i="11"/>
  <c r="DX78" i="11"/>
  <c r="DX75" i="11"/>
  <c r="DX11" i="11"/>
  <c r="DX121" i="11"/>
  <c r="DX57" i="11"/>
  <c r="DX116" i="11"/>
  <c r="DX52" i="11"/>
  <c r="DX66" i="11"/>
  <c r="DX157" i="11"/>
  <c r="DX24" i="11"/>
  <c r="DX74" i="11"/>
  <c r="DX162" i="11"/>
  <c r="DX77" i="11"/>
  <c r="DX118" i="11"/>
  <c r="DX151" i="11"/>
  <c r="DX80" i="11"/>
  <c r="DX140" i="11"/>
  <c r="DX6" i="11"/>
  <c r="DX42" i="11"/>
  <c r="DX142" i="11"/>
  <c r="DX58" i="11"/>
  <c r="DX163" i="11"/>
  <c r="DX45" i="11"/>
  <c r="DX114" i="11"/>
  <c r="DX2" i="11"/>
  <c r="DZ6" i="11" l="1"/>
  <c r="DZ13" i="11"/>
  <c r="DZ159" i="11"/>
  <c r="DZ143" i="11"/>
  <c r="C14" i="3" s="1"/>
  <c r="DZ82" i="11"/>
  <c r="DZ14" i="11"/>
  <c r="DZ151" i="11"/>
  <c r="C99" i="3" s="1"/>
  <c r="DZ88" i="11"/>
  <c r="DZ20" i="11"/>
  <c r="DZ9" i="11"/>
  <c r="DZ118" i="11"/>
  <c r="DZ164" i="11"/>
  <c r="C129" i="3" s="1"/>
  <c r="DZ28" i="11"/>
  <c r="DZ34" i="11"/>
  <c r="DZ104" i="11"/>
  <c r="C23" i="16" s="1"/>
  <c r="DZ47" i="11"/>
  <c r="C118" i="3" s="1"/>
  <c r="DZ69" i="11"/>
  <c r="DZ139" i="11"/>
  <c r="DZ44" i="11"/>
  <c r="C108" i="3" s="1"/>
  <c r="DZ2" i="11"/>
  <c r="C24" i="3" s="1"/>
  <c r="DZ157" i="11"/>
  <c r="DZ115" i="11"/>
  <c r="DZ161" i="11"/>
  <c r="C12" i="3" s="1"/>
  <c r="DZ30" i="11"/>
  <c r="C70" i="16" s="1"/>
  <c r="DZ49" i="11"/>
  <c r="DZ130" i="11"/>
  <c r="DZ37" i="11"/>
  <c r="C101" i="3" s="1"/>
  <c r="DZ160" i="11"/>
  <c r="DZ80" i="11"/>
  <c r="C137" i="3" s="1"/>
  <c r="DZ101" i="11"/>
  <c r="DZ90" i="11"/>
  <c r="C51" i="3" s="1"/>
  <c r="DZ83" i="11"/>
  <c r="C41" i="3" s="1"/>
  <c r="DZ71" i="11"/>
  <c r="DZ89" i="11"/>
  <c r="DZ7" i="11"/>
  <c r="DZ72" i="11"/>
  <c r="C84" i="3" s="1"/>
  <c r="DZ84" i="11"/>
  <c r="DZ131" i="11"/>
  <c r="DZ40" i="11"/>
  <c r="C52" i="3" s="1"/>
  <c r="DZ149" i="11"/>
  <c r="C15" i="16" s="1"/>
  <c r="DZ158" i="11"/>
  <c r="DZ36" i="11"/>
  <c r="DZ62" i="11"/>
  <c r="C103" i="3" s="1"/>
  <c r="DZ12" i="11"/>
  <c r="C43" i="3" s="1"/>
  <c r="DZ110" i="11"/>
  <c r="DZ120" i="11"/>
  <c r="DZ163" i="11"/>
  <c r="C20" i="16" s="1"/>
  <c r="DZ32" i="11"/>
  <c r="C11" i="3" s="1"/>
  <c r="DZ150" i="11"/>
  <c r="DZ25" i="11"/>
  <c r="DZ135" i="11"/>
  <c r="C116" i="3" s="1"/>
  <c r="DZ102" i="11"/>
  <c r="C22" i="3" s="1"/>
  <c r="DZ100" i="11"/>
  <c r="DZ103" i="11"/>
  <c r="DZ55" i="11"/>
  <c r="C59" i="3" s="1"/>
  <c r="DZ21" i="11"/>
  <c r="C102" i="3" s="1"/>
  <c r="DZ76" i="11"/>
  <c r="DZ67" i="11"/>
  <c r="DZ4" i="11"/>
  <c r="C113" i="3" s="1"/>
  <c r="DZ24" i="11"/>
  <c r="DZ75" i="11"/>
  <c r="DZ51" i="11"/>
  <c r="DZ113" i="11"/>
  <c r="C42" i="3" s="1"/>
  <c r="DZ50" i="11"/>
  <c r="C40" i="3" s="1"/>
  <c r="DZ129" i="11"/>
  <c r="DZ127" i="11"/>
  <c r="DZ123" i="11"/>
  <c r="C95" i="3" s="1"/>
  <c r="DZ98" i="11"/>
  <c r="C10" i="16" s="1"/>
  <c r="DZ29" i="11"/>
  <c r="DZ99" i="11"/>
  <c r="DZ63" i="11"/>
  <c r="DZ140" i="11"/>
  <c r="C49" i="3" s="1"/>
  <c r="DZ78" i="11"/>
  <c r="DZ133" i="11"/>
  <c r="DZ3" i="11"/>
  <c r="C16" i="16" s="1"/>
  <c r="DZ108" i="11"/>
  <c r="C128" i="3" s="1"/>
  <c r="DZ23" i="11"/>
  <c r="DZ19" i="11"/>
  <c r="DZ95" i="11"/>
  <c r="C26" i="3" s="1"/>
  <c r="DZ109" i="11"/>
  <c r="C133" i="16" s="1"/>
  <c r="DZ148" i="11"/>
  <c r="DZ114" i="11"/>
  <c r="DZ66" i="11"/>
  <c r="DZ68" i="11"/>
  <c r="C107" i="3" s="1"/>
  <c r="DZ10" i="11"/>
  <c r="DZ61" i="11"/>
  <c r="DZ53" i="11"/>
  <c r="C61" i="3" s="1"/>
  <c r="DZ154" i="11"/>
  <c r="C100" i="3" s="1"/>
  <c r="DZ122" i="11"/>
  <c r="DZ132" i="11"/>
  <c r="DZ106" i="11"/>
  <c r="C125" i="3" s="1"/>
  <c r="DZ8" i="11"/>
  <c r="C31" i="3" s="1"/>
  <c r="DZ45" i="11"/>
  <c r="C93" i="3" s="1"/>
  <c r="DZ52" i="11"/>
  <c r="DZ125" i="11"/>
  <c r="DZ73" i="11"/>
  <c r="C39" i="3" s="1"/>
  <c r="DZ112" i="11"/>
  <c r="DZ146" i="11"/>
  <c r="DZ86" i="11"/>
  <c r="DZ116" i="11"/>
  <c r="C96" i="3" s="1"/>
  <c r="DZ58" i="11"/>
  <c r="DZ77" i="11"/>
  <c r="DZ57" i="11"/>
  <c r="C5" i="3" s="1"/>
  <c r="DZ87" i="11"/>
  <c r="C135" i="16" s="1"/>
  <c r="DZ16" i="11"/>
  <c r="DZ92" i="11"/>
  <c r="DZ39" i="11"/>
  <c r="C62" i="3" s="1"/>
  <c r="DZ56" i="11"/>
  <c r="C110" i="16" s="1"/>
  <c r="DZ144" i="11"/>
  <c r="DZ111" i="11"/>
  <c r="DZ60" i="11"/>
  <c r="DZ64" i="11"/>
  <c r="C123" i="3" s="1"/>
  <c r="DZ156" i="11"/>
  <c r="DZ41" i="11"/>
  <c r="DZ96" i="11"/>
  <c r="C90" i="3" s="1"/>
  <c r="DZ152" i="11"/>
  <c r="C82" i="3" s="1"/>
  <c r="DZ18" i="11"/>
  <c r="DZ17" i="11"/>
  <c r="DZ137" i="11"/>
  <c r="C3" i="16" s="1"/>
  <c r="DZ119" i="11"/>
  <c r="DZ142" i="11"/>
  <c r="DZ162" i="11"/>
  <c r="DZ121" i="11"/>
  <c r="DZ153" i="11"/>
  <c r="C32" i="16" s="1"/>
  <c r="DZ136" i="11"/>
  <c r="DZ33" i="11"/>
  <c r="C9" i="3" s="1"/>
  <c r="DZ31" i="11"/>
  <c r="C69" i="16" s="1"/>
  <c r="DZ43" i="11"/>
  <c r="C44" i="3" s="1"/>
  <c r="DZ134" i="11"/>
  <c r="DZ70" i="11"/>
  <c r="DZ124" i="11"/>
  <c r="DZ145" i="11"/>
  <c r="C4" i="3" s="1"/>
  <c r="DZ126" i="11"/>
  <c r="DZ105" i="11"/>
  <c r="DZ46" i="11"/>
  <c r="C111" i="3" s="1"/>
  <c r="DZ22" i="11"/>
  <c r="C92" i="3" s="1"/>
  <c r="DZ138" i="11"/>
  <c r="DZ81" i="11"/>
  <c r="DZ27" i="11"/>
  <c r="C29" i="3" s="1"/>
  <c r="DZ141" i="11"/>
  <c r="DZ48" i="11"/>
  <c r="DZ79" i="11"/>
  <c r="DZ155" i="11"/>
  <c r="C94" i="3" s="1"/>
  <c r="DZ42" i="11"/>
  <c r="C127" i="3" s="1"/>
  <c r="DZ74" i="11"/>
  <c r="DZ11" i="11"/>
  <c r="DZ93" i="11"/>
  <c r="C119" i="16" s="1"/>
  <c r="DZ54" i="11"/>
  <c r="C60" i="3" s="1"/>
  <c r="DZ97" i="11"/>
  <c r="C91" i="3" s="1"/>
  <c r="DZ128" i="11"/>
  <c r="DZ107" i="11"/>
  <c r="C27" i="16" s="1"/>
  <c r="DZ117" i="11"/>
  <c r="C114" i="3" s="1"/>
  <c r="DZ26" i="11"/>
  <c r="DZ65" i="11"/>
  <c r="DZ94" i="11"/>
  <c r="C105" i="3" s="1"/>
  <c r="DZ85" i="11"/>
  <c r="C97" i="3" s="1"/>
  <c r="DZ59" i="11"/>
  <c r="DZ5" i="11"/>
  <c r="DZ147" i="11"/>
  <c r="C117" i="3" s="1"/>
  <c r="DZ15" i="11"/>
  <c r="C7" i="3" s="1"/>
  <c r="DZ35" i="11"/>
  <c r="DZ91" i="11"/>
  <c r="DZ38" i="11"/>
  <c r="C91" i="16"/>
  <c r="C124" i="3"/>
  <c r="C124" i="16"/>
  <c r="C77" i="3"/>
  <c r="C77" i="16"/>
  <c r="C8" i="3"/>
  <c r="C8" i="16"/>
  <c r="C131" i="3"/>
  <c r="C131" i="16"/>
  <c r="C50" i="3"/>
  <c r="C50" i="16"/>
  <c r="C19" i="3"/>
  <c r="C19" i="16"/>
  <c r="C37" i="3"/>
  <c r="C37" i="16"/>
  <c r="C80" i="3"/>
  <c r="C80" i="16"/>
  <c r="C53" i="3"/>
  <c r="C53" i="16"/>
  <c r="L142" i="3"/>
  <c r="O142" i="3"/>
  <c r="C55" i="3"/>
  <c r="C55" i="16"/>
  <c r="C21" i="3"/>
  <c r="C21" i="16"/>
  <c r="C54" i="3"/>
  <c r="C54" i="16"/>
  <c r="C36" i="3"/>
  <c r="C36" i="16"/>
  <c r="C13" i="3"/>
  <c r="C13" i="16"/>
  <c r="W142" i="16"/>
  <c r="Y142" i="16"/>
  <c r="C137" i="16"/>
  <c r="C93" i="16"/>
  <c r="C35" i="3"/>
  <c r="C35" i="16"/>
  <c r="C79" i="3"/>
  <c r="C79" i="16"/>
  <c r="C115" i="3"/>
  <c r="C115" i="16"/>
  <c r="C15" i="3"/>
  <c r="C71" i="3"/>
  <c r="C71" i="16"/>
  <c r="C104" i="3"/>
  <c r="C104" i="16"/>
  <c r="C46" i="3"/>
  <c r="C46" i="16"/>
  <c r="C88" i="3"/>
  <c r="C88" i="16"/>
  <c r="C45" i="3"/>
  <c r="C45" i="16"/>
  <c r="C63" i="3"/>
  <c r="C63" i="16"/>
  <c r="N142" i="3"/>
  <c r="V142" i="16"/>
  <c r="C25" i="3"/>
  <c r="C25" i="16"/>
  <c r="C97" i="16"/>
  <c r="C30" i="3"/>
  <c r="C30" i="16"/>
  <c r="C48" i="3"/>
  <c r="C48" i="16"/>
  <c r="C17" i="3"/>
  <c r="C17" i="16"/>
  <c r="C57" i="3"/>
  <c r="C57" i="16"/>
  <c r="C89" i="3"/>
  <c r="C89" i="16"/>
  <c r="C68" i="3"/>
  <c r="C68" i="16"/>
  <c r="C74" i="3"/>
  <c r="C74" i="16"/>
  <c r="C64" i="3"/>
  <c r="C64" i="16"/>
  <c r="C6" i="3"/>
  <c r="C6" i="16"/>
  <c r="C121" i="3"/>
  <c r="C121" i="16"/>
  <c r="C106" i="3"/>
  <c r="C106" i="16"/>
  <c r="C120" i="3"/>
  <c r="C120" i="16"/>
  <c r="C33" i="3"/>
  <c r="C33" i="16"/>
  <c r="C141" i="3"/>
  <c r="C141" i="16"/>
  <c r="C28" i="3"/>
  <c r="C28" i="16"/>
  <c r="C56" i="3"/>
  <c r="C56" i="16"/>
  <c r="C23" i="3"/>
  <c r="C132" i="3"/>
  <c r="C132" i="16"/>
  <c r="C130" i="3"/>
  <c r="C130" i="16"/>
  <c r="C112" i="3"/>
  <c r="C112" i="16"/>
  <c r="C139" i="3"/>
  <c r="C139" i="16"/>
  <c r="C75" i="3"/>
  <c r="C75" i="16"/>
  <c r="X142" i="16"/>
  <c r="C67" i="3"/>
  <c r="C67" i="16"/>
  <c r="C140" i="3"/>
  <c r="C140" i="16"/>
  <c r="C73" i="3"/>
  <c r="C73" i="16"/>
  <c r="C16" i="3"/>
  <c r="C86" i="3"/>
  <c r="C86" i="16"/>
  <c r="C72" i="3"/>
  <c r="C72" i="16"/>
  <c r="C85" i="3"/>
  <c r="C85" i="16"/>
  <c r="C134" i="3"/>
  <c r="C134" i="16"/>
  <c r="C109" i="3"/>
  <c r="C109" i="16"/>
  <c r="C87" i="3"/>
  <c r="C87" i="16"/>
  <c r="C58" i="3"/>
  <c r="C58" i="16"/>
  <c r="C62" i="16"/>
  <c r="C83" i="3"/>
  <c r="C83" i="16"/>
  <c r="C38" i="3"/>
  <c r="C38" i="16"/>
  <c r="C98" i="3"/>
  <c r="C98" i="16"/>
  <c r="C47" i="3"/>
  <c r="C47" i="16"/>
  <c r="C90" i="16"/>
  <c r="C82" i="16"/>
  <c r="P142" i="3"/>
  <c r="C119" i="3"/>
  <c r="M142" i="3"/>
  <c r="C24" i="16"/>
  <c r="C138" i="3"/>
  <c r="C138" i="16"/>
  <c r="C76" i="3"/>
  <c r="C76" i="16"/>
  <c r="C126" i="3"/>
  <c r="C126" i="16"/>
  <c r="C78" i="3"/>
  <c r="C78" i="16"/>
  <c r="C136" i="3"/>
  <c r="C136" i="16"/>
  <c r="C9" i="16"/>
  <c r="C44" i="16"/>
  <c r="C18" i="3"/>
  <c r="C18" i="16"/>
  <c r="C34" i="3"/>
  <c r="C34" i="16"/>
  <c r="C81" i="3"/>
  <c r="C81" i="16"/>
  <c r="C66" i="3"/>
  <c r="C66" i="16"/>
  <c r="C65" i="3"/>
  <c r="C65" i="16"/>
  <c r="C122" i="3"/>
  <c r="C122" i="16"/>
  <c r="Z142" i="16"/>
  <c r="DS3" i="1"/>
  <c r="D16" i="3" s="1"/>
  <c r="F16" i="3" s="1"/>
  <c r="O3" i="4" s="1"/>
  <c r="DS4" i="1"/>
  <c r="D113" i="3" s="1"/>
  <c r="F113" i="3" s="1"/>
  <c r="O4" i="4" s="1"/>
  <c r="DS5" i="1"/>
  <c r="D37" i="3" s="1"/>
  <c r="F37" i="3" s="1"/>
  <c r="O5" i="4" s="1"/>
  <c r="DS6" i="1"/>
  <c r="D80" i="3" s="1"/>
  <c r="F80" i="3" s="1"/>
  <c r="O6" i="4" s="1"/>
  <c r="DS7" i="1"/>
  <c r="D106" i="3" s="1"/>
  <c r="F106" i="3" s="1"/>
  <c r="O7" i="4" s="1"/>
  <c r="DS8" i="1"/>
  <c r="D31" i="3" s="1"/>
  <c r="F31" i="3" s="1"/>
  <c r="O8" i="4" s="1"/>
  <c r="DS9" i="1"/>
  <c r="D46" i="3" s="1"/>
  <c r="F46" i="3" s="1"/>
  <c r="O9" i="4" s="1"/>
  <c r="DS10" i="1"/>
  <c r="D89" i="3" s="1"/>
  <c r="F89" i="3" s="1"/>
  <c r="O10" i="4" s="1"/>
  <c r="DS11" i="1"/>
  <c r="D25" i="3" s="1"/>
  <c r="F25" i="3" s="1"/>
  <c r="O11" i="4" s="1"/>
  <c r="DS12" i="1"/>
  <c r="D43" i="3" s="1"/>
  <c r="F43" i="3" s="1"/>
  <c r="O12" i="4" s="1"/>
  <c r="DS13" i="1"/>
  <c r="D21" i="3" s="1"/>
  <c r="F21" i="3" s="1"/>
  <c r="O13" i="4" s="1"/>
  <c r="DS14" i="1"/>
  <c r="D13" i="3" s="1"/>
  <c r="F13" i="3" s="1"/>
  <c r="O14" i="4" s="1"/>
  <c r="DS15" i="1"/>
  <c r="D7" i="3" s="1"/>
  <c r="F7" i="3" s="1"/>
  <c r="O15" i="4" s="1"/>
  <c r="DS16" i="1"/>
  <c r="D87" i="3" s="1"/>
  <c r="F87" i="3" s="1"/>
  <c r="O16" i="4" s="1"/>
  <c r="DS17" i="1"/>
  <c r="DS18" i="1"/>
  <c r="DS19" i="1"/>
  <c r="D76" i="3" s="1"/>
  <c r="F76" i="3" s="1"/>
  <c r="O17" i="4" s="1"/>
  <c r="DS20" i="1"/>
  <c r="D79" i="3" s="1"/>
  <c r="F79" i="3" s="1"/>
  <c r="O18" i="4" s="1"/>
  <c r="DS21" i="1"/>
  <c r="D102" i="3" s="1"/>
  <c r="F102" i="3" s="1"/>
  <c r="O19" i="4" s="1"/>
  <c r="DS22" i="1"/>
  <c r="D92" i="3" s="1"/>
  <c r="F92" i="3" s="1"/>
  <c r="O20" i="4" s="1"/>
  <c r="DS23" i="1"/>
  <c r="D86" i="3" s="1"/>
  <c r="F86" i="3" s="1"/>
  <c r="O21" i="4" s="1"/>
  <c r="DS24" i="1"/>
  <c r="DS25" i="1"/>
  <c r="D56" i="3" s="1"/>
  <c r="F56" i="3" s="1"/>
  <c r="O22" i="4" s="1"/>
  <c r="DS26" i="1"/>
  <c r="D124" i="3" s="1"/>
  <c r="F124" i="3" s="1"/>
  <c r="O23" i="4" s="1"/>
  <c r="DS27" i="1"/>
  <c r="D29" i="3" s="1"/>
  <c r="F29" i="3" s="1"/>
  <c r="O24" i="4" s="1"/>
  <c r="DS28" i="1"/>
  <c r="D33" i="3" s="1"/>
  <c r="F33" i="3" s="1"/>
  <c r="O25" i="4" s="1"/>
  <c r="DS29" i="1"/>
  <c r="D36" i="3" s="1"/>
  <c r="F36" i="3" s="1"/>
  <c r="O26" i="4" s="1"/>
  <c r="DS30" i="1"/>
  <c r="D70" i="3" s="1"/>
  <c r="F70" i="3" s="1"/>
  <c r="O27" i="4" s="1"/>
  <c r="DS31" i="1"/>
  <c r="D69" i="3" s="1"/>
  <c r="F69" i="3" s="1"/>
  <c r="O28" i="4" s="1"/>
  <c r="DS32" i="1"/>
  <c r="D11" i="3" s="1"/>
  <c r="F11" i="3" s="1"/>
  <c r="O29" i="4" s="1"/>
  <c r="DS33" i="1"/>
  <c r="D9" i="3" s="1"/>
  <c r="F9" i="3" s="1"/>
  <c r="O30" i="4" s="1"/>
  <c r="DS34" i="1"/>
  <c r="D28" i="3" s="1"/>
  <c r="F28" i="3" s="1"/>
  <c r="O31" i="4" s="1"/>
  <c r="DS35" i="1"/>
  <c r="D131" i="3" s="1"/>
  <c r="DS36" i="1"/>
  <c r="D104" i="3" s="1"/>
  <c r="F104" i="3" s="1"/>
  <c r="O33" i="4" s="1"/>
  <c r="DS37" i="1"/>
  <c r="D101" i="3" s="1"/>
  <c r="F101" i="3" s="1"/>
  <c r="O34" i="4" s="1"/>
  <c r="DS38" i="1"/>
  <c r="DS39" i="1"/>
  <c r="D62" i="3" s="1"/>
  <c r="F62" i="3" s="1"/>
  <c r="O35" i="4" s="1"/>
  <c r="DS40" i="1"/>
  <c r="D52" i="3" s="1"/>
  <c r="F52" i="3" s="1"/>
  <c r="DS41" i="1"/>
  <c r="D47" i="3" s="1"/>
  <c r="F47" i="3" s="1"/>
  <c r="O37" i="4" s="1"/>
  <c r="DS42" i="1"/>
  <c r="D127" i="3" s="1"/>
  <c r="F127" i="3" s="1"/>
  <c r="O38" i="4" s="1"/>
  <c r="DS43" i="1"/>
  <c r="D44" i="3" s="1"/>
  <c r="F44" i="3" s="1"/>
  <c r="O39" i="4" s="1"/>
  <c r="DS44" i="1"/>
  <c r="D108" i="3" s="1"/>
  <c r="F108" i="3" s="1"/>
  <c r="O40" i="4" s="1"/>
  <c r="DS45" i="1"/>
  <c r="D93" i="3" s="1"/>
  <c r="F93" i="3" s="1"/>
  <c r="O41" i="4" s="1"/>
  <c r="DS46" i="1"/>
  <c r="D111" i="3" s="1"/>
  <c r="F111" i="3" s="1"/>
  <c r="O42" i="4" s="1"/>
  <c r="DS47" i="1"/>
  <c r="D118" i="3" s="1"/>
  <c r="F118" i="3" s="1"/>
  <c r="O43" i="4" s="1"/>
  <c r="DS48" i="1"/>
  <c r="DS49" i="1"/>
  <c r="D72" i="3" s="1"/>
  <c r="F72" i="3" s="1"/>
  <c r="O44" i="4" s="1"/>
  <c r="DS50" i="1"/>
  <c r="D40" i="3" s="1"/>
  <c r="F40" i="3" s="1"/>
  <c r="O45" i="4" s="1"/>
  <c r="DS51" i="1"/>
  <c r="D140" i="3" s="1"/>
  <c r="DS52" i="1"/>
  <c r="D35" i="3" s="1"/>
  <c r="F35" i="3" s="1"/>
  <c r="O47" i="4" s="1"/>
  <c r="DS53" i="1"/>
  <c r="D61" i="3" s="1"/>
  <c r="F61" i="3" s="1"/>
  <c r="O48" i="4" s="1"/>
  <c r="DS54" i="1"/>
  <c r="D60" i="3" s="1"/>
  <c r="F60" i="3" s="1"/>
  <c r="O49" i="4" s="1"/>
  <c r="DS55" i="1"/>
  <c r="D59" i="3" s="1"/>
  <c r="F59" i="3" s="1"/>
  <c r="O50" i="4" s="1"/>
  <c r="DS56" i="1"/>
  <c r="D110" i="3" s="1"/>
  <c r="F110" i="3" s="1"/>
  <c r="O51" i="4" s="1"/>
  <c r="DS57" i="1"/>
  <c r="D5" i="3" s="1"/>
  <c r="F5" i="3" s="1"/>
  <c r="O52" i="4" s="1"/>
  <c r="DS58" i="1"/>
  <c r="D134" i="3" s="1"/>
  <c r="F134" i="3" s="1"/>
  <c r="O53" i="4" s="1"/>
  <c r="DS59" i="1"/>
  <c r="D8" i="3" s="1"/>
  <c r="F8" i="3" s="1"/>
  <c r="O54" i="4" s="1"/>
  <c r="DS60" i="1"/>
  <c r="DS61" i="1"/>
  <c r="D68" i="3" s="1"/>
  <c r="F68" i="3" s="1"/>
  <c r="O55" i="4" s="1"/>
  <c r="DS62" i="1"/>
  <c r="D103" i="3" s="1"/>
  <c r="F103" i="3" s="1"/>
  <c r="O56" i="4" s="1"/>
  <c r="DS63" i="1"/>
  <c r="DS64" i="1"/>
  <c r="D123" i="3" s="1"/>
  <c r="F123" i="3" s="1"/>
  <c r="O57" i="4" s="1"/>
  <c r="DS65" i="1"/>
  <c r="D77" i="3" s="1"/>
  <c r="F77" i="3" s="1"/>
  <c r="O58" i="4" s="1"/>
  <c r="DS66" i="1"/>
  <c r="D17" i="3" s="1"/>
  <c r="F17" i="3" s="1"/>
  <c r="O59" i="4" s="1"/>
  <c r="DS67" i="1"/>
  <c r="D75" i="3" s="1"/>
  <c r="F75" i="3" s="1"/>
  <c r="O60" i="4" s="1"/>
  <c r="DS68" i="1"/>
  <c r="D107" i="3" s="1"/>
  <c r="F107" i="3" s="1"/>
  <c r="O61" i="4" s="1"/>
  <c r="DS69" i="1"/>
  <c r="D139" i="3" s="1"/>
  <c r="DS70" i="1"/>
  <c r="D34" i="3" s="1"/>
  <c r="F34" i="3" s="1"/>
  <c r="O63" i="4" s="1"/>
  <c r="DS71" i="1"/>
  <c r="D64" i="3" s="1"/>
  <c r="F64" i="3" s="1"/>
  <c r="O64" i="4" s="1"/>
  <c r="DS72" i="1"/>
  <c r="D84" i="3" s="1"/>
  <c r="F84" i="3" s="1"/>
  <c r="O65" i="4" s="1"/>
  <c r="DS73" i="1"/>
  <c r="D39" i="3" s="1"/>
  <c r="F39" i="3" s="1"/>
  <c r="O66" i="4" s="1"/>
  <c r="DS74" i="1"/>
  <c r="D50" i="3" s="1"/>
  <c r="F50" i="3" s="1"/>
  <c r="O67" i="4" s="1"/>
  <c r="DS75" i="1"/>
  <c r="D67" i="3" s="1"/>
  <c r="F67" i="3" s="1"/>
  <c r="O68" i="4" s="1"/>
  <c r="DS76" i="1"/>
  <c r="D112" i="3" s="1"/>
  <c r="F112" i="3" s="1"/>
  <c r="O69" i="4" s="1"/>
  <c r="DS77" i="1"/>
  <c r="D109" i="3" s="1"/>
  <c r="F109" i="3" s="1"/>
  <c r="O70" i="4" s="1"/>
  <c r="DS78" i="1"/>
  <c r="D53" i="3" s="1"/>
  <c r="F53" i="3" s="1"/>
  <c r="O71" i="4" s="1"/>
  <c r="DS79" i="1"/>
  <c r="D48" i="3" s="1"/>
  <c r="F48" i="3" s="1"/>
  <c r="O72" i="4" s="1"/>
  <c r="DS80" i="1"/>
  <c r="D137" i="3" s="1"/>
  <c r="F137" i="3" s="1"/>
  <c r="O73" i="4" s="1"/>
  <c r="DS81" i="1"/>
  <c r="D122" i="3" s="1"/>
  <c r="F122" i="3" s="1"/>
  <c r="O74" i="4" s="1"/>
  <c r="DS82" i="1"/>
  <c r="DS83" i="1"/>
  <c r="D41" i="3" s="1"/>
  <c r="F41" i="3" s="1"/>
  <c r="O75" i="4" s="1"/>
  <c r="DS84" i="1"/>
  <c r="DS85" i="1"/>
  <c r="D97" i="3" s="1"/>
  <c r="F97" i="3" s="1"/>
  <c r="O76" i="4" s="1"/>
  <c r="DS86" i="1"/>
  <c r="D88" i="3" s="1"/>
  <c r="F88" i="3" s="1"/>
  <c r="O77" i="4" s="1"/>
  <c r="DS87" i="1"/>
  <c r="D135" i="3" s="1"/>
  <c r="DS88" i="1"/>
  <c r="DS89" i="1"/>
  <c r="D121" i="3" s="1"/>
  <c r="F121" i="3" s="1"/>
  <c r="O79" i="4" s="1"/>
  <c r="DS90" i="1"/>
  <c r="D51" i="3" s="1"/>
  <c r="F51" i="3" s="1"/>
  <c r="O80" i="4" s="1"/>
  <c r="DS91" i="1"/>
  <c r="D30" i="3" s="1"/>
  <c r="F30" i="3" s="1"/>
  <c r="O81" i="4" s="1"/>
  <c r="DS92" i="1"/>
  <c r="D58" i="3" s="1"/>
  <c r="F58" i="3" s="1"/>
  <c r="O82" i="4" s="1"/>
  <c r="DS93" i="1"/>
  <c r="D119" i="3" s="1"/>
  <c r="F119" i="3" s="1"/>
  <c r="O83" i="4" s="1"/>
  <c r="DS94" i="1"/>
  <c r="D105" i="3" s="1"/>
  <c r="F105" i="3" s="1"/>
  <c r="O84" i="4" s="1"/>
  <c r="DS95" i="1"/>
  <c r="D26" i="3" s="1"/>
  <c r="F26" i="3" s="1"/>
  <c r="O85" i="4" s="1"/>
  <c r="DS96" i="1"/>
  <c r="D90" i="3" s="1"/>
  <c r="F90" i="3" s="1"/>
  <c r="O86" i="4" s="1"/>
  <c r="DS97" i="1"/>
  <c r="D91" i="3" s="1"/>
  <c r="F91" i="3" s="1"/>
  <c r="O87" i="4" s="1"/>
  <c r="DS98" i="1"/>
  <c r="D10" i="3" s="1"/>
  <c r="F10" i="3" s="1"/>
  <c r="O88" i="4" s="1"/>
  <c r="DS99" i="1"/>
  <c r="D73" i="3" s="1"/>
  <c r="F73" i="3" s="1"/>
  <c r="O89" i="4" s="1"/>
  <c r="DS100" i="1"/>
  <c r="D132" i="3" s="1"/>
  <c r="DS101" i="1"/>
  <c r="D57" i="3" s="1"/>
  <c r="F57" i="3" s="1"/>
  <c r="O91" i="4" s="1"/>
  <c r="DS102" i="1"/>
  <c r="D22" i="3" s="1"/>
  <c r="F22" i="3" s="1"/>
  <c r="O92" i="4" s="1"/>
  <c r="DS103" i="1"/>
  <c r="D130" i="3" s="1"/>
  <c r="F130" i="3" s="1"/>
  <c r="O93" i="4" s="1"/>
  <c r="DS104" i="1"/>
  <c r="D23" i="3" s="1"/>
  <c r="F23" i="3" s="1"/>
  <c r="O94" i="4" s="1"/>
  <c r="DS105" i="1"/>
  <c r="D66" i="3" s="1"/>
  <c r="F66" i="3" s="1"/>
  <c r="O95" i="4" s="1"/>
  <c r="DS106" i="1"/>
  <c r="D125" i="3" s="1"/>
  <c r="F125" i="3" s="1"/>
  <c r="O96" i="4" s="1"/>
  <c r="DS107" i="1"/>
  <c r="D27" i="3" s="1"/>
  <c r="F27" i="3" s="1"/>
  <c r="O97" i="4" s="1"/>
  <c r="DS108" i="1"/>
  <c r="D128" i="3" s="1"/>
  <c r="F128" i="3" s="1"/>
  <c r="O98" i="4" s="1"/>
  <c r="DS109" i="1"/>
  <c r="D133" i="3" s="1"/>
  <c r="DS110" i="1"/>
  <c r="D45" i="3" s="1"/>
  <c r="F45" i="3" s="1"/>
  <c r="O100" i="4" s="1"/>
  <c r="DS111" i="1"/>
  <c r="D38" i="3" s="1"/>
  <c r="F38" i="3" s="1"/>
  <c r="O101" i="4" s="1"/>
  <c r="DS112" i="1"/>
  <c r="D115" i="3" s="1"/>
  <c r="F115" i="3" s="1"/>
  <c r="O102" i="4" s="1"/>
  <c r="DS113" i="1"/>
  <c r="D42" i="3" s="1"/>
  <c r="F42" i="3" s="1"/>
  <c r="O103" i="4" s="1"/>
  <c r="DS114" i="1"/>
  <c r="DS115" i="1"/>
  <c r="D138" i="3" s="1"/>
  <c r="F138" i="3" s="1"/>
  <c r="O104" i="4" s="1"/>
  <c r="DS116" i="1"/>
  <c r="D96" i="3" s="1"/>
  <c r="F96" i="3" s="1"/>
  <c r="O105" i="4" s="1"/>
  <c r="DS117" i="1"/>
  <c r="D114" i="3" s="1"/>
  <c r="F114" i="3" s="1"/>
  <c r="O106" i="4" s="1"/>
  <c r="DS118" i="1"/>
  <c r="D120" i="3" s="1"/>
  <c r="F120" i="3" s="1"/>
  <c r="O107" i="4" s="1"/>
  <c r="DS119" i="1"/>
  <c r="DS120" i="1"/>
  <c r="D63" i="3" s="1"/>
  <c r="F63" i="3" s="1"/>
  <c r="O108" i="4" s="1"/>
  <c r="DS121" i="1"/>
  <c r="DS122" i="1"/>
  <c r="D74" i="3" s="1"/>
  <c r="F74" i="3" s="1"/>
  <c r="O109" i="4" s="1"/>
  <c r="DS123" i="1"/>
  <c r="D95" i="3" s="1"/>
  <c r="F95" i="3" s="1"/>
  <c r="O110" i="4" s="1"/>
  <c r="DS124" i="1"/>
  <c r="DS125" i="1"/>
  <c r="DS126" i="1"/>
  <c r="D81" i="3" s="1"/>
  <c r="F81" i="3" s="1"/>
  <c r="O111" i="4" s="1"/>
  <c r="DS127" i="1"/>
  <c r="D54" i="3" s="1"/>
  <c r="F54" i="3" s="1"/>
  <c r="O112" i="4" s="1"/>
  <c r="DS128" i="1"/>
  <c r="D19" i="3" s="1"/>
  <c r="F19" i="3" s="1"/>
  <c r="O113" i="4" s="1"/>
  <c r="DS129" i="1"/>
  <c r="DS130" i="1"/>
  <c r="DS131" i="1"/>
  <c r="DS132" i="1"/>
  <c r="D6" i="3" s="1"/>
  <c r="F6" i="3" s="1"/>
  <c r="O114" i="4" s="1"/>
  <c r="DS133" i="1"/>
  <c r="DS134" i="1"/>
  <c r="D18" i="3" s="1"/>
  <c r="F18" i="3" s="1"/>
  <c r="O115" i="4" s="1"/>
  <c r="DS135" i="1"/>
  <c r="D116" i="3" s="1"/>
  <c r="F116" i="3" s="1"/>
  <c r="O116" i="4" s="1"/>
  <c r="DS136" i="1"/>
  <c r="D136" i="3" s="1"/>
  <c r="F136" i="3" s="1"/>
  <c r="O117" i="4" s="1"/>
  <c r="DS137" i="1"/>
  <c r="D3" i="3" s="1"/>
  <c r="DS138" i="1"/>
  <c r="D65" i="3" s="1"/>
  <c r="F65" i="3" s="1"/>
  <c r="O119" i="4" s="1"/>
  <c r="DS139" i="1"/>
  <c r="D55" i="3" s="1"/>
  <c r="F55" i="3" s="1"/>
  <c r="O120" i="4" s="1"/>
  <c r="DS140" i="1"/>
  <c r="D49" i="3" s="1"/>
  <c r="F49" i="3" s="1"/>
  <c r="O121" i="4" s="1"/>
  <c r="DS141" i="1"/>
  <c r="DS142" i="1"/>
  <c r="D126" i="3" s="1"/>
  <c r="DS143" i="1"/>
  <c r="D14" i="3" s="1"/>
  <c r="F14" i="3" s="1"/>
  <c r="O123" i="4" s="1"/>
  <c r="DS144" i="1"/>
  <c r="D83" i="3" s="1"/>
  <c r="F83" i="3" s="1"/>
  <c r="O124" i="4" s="1"/>
  <c r="DS145" i="1"/>
  <c r="D4" i="3" s="1"/>
  <c r="F4" i="3" s="1"/>
  <c r="O125" i="4" s="1"/>
  <c r="DS146" i="1"/>
  <c r="D71" i="3" s="1"/>
  <c r="F71" i="3" s="1"/>
  <c r="O126" i="4" s="1"/>
  <c r="DS147" i="1"/>
  <c r="D117" i="3" s="1"/>
  <c r="F117" i="3" s="1"/>
  <c r="O127" i="4" s="1"/>
  <c r="DS148" i="1"/>
  <c r="D85" i="3" s="1"/>
  <c r="F85" i="3" s="1"/>
  <c r="O128" i="4" s="1"/>
  <c r="DS149" i="1"/>
  <c r="D15" i="3" s="1"/>
  <c r="F15" i="3" s="1"/>
  <c r="O129" i="4" s="1"/>
  <c r="DS150" i="1"/>
  <c r="D141" i="3" s="1"/>
  <c r="F141" i="3" s="1"/>
  <c r="O130" i="4" s="1"/>
  <c r="DS151" i="1"/>
  <c r="D99" i="3" s="1"/>
  <c r="F99" i="3" s="1"/>
  <c r="O131" i="4" s="1"/>
  <c r="DS152" i="1"/>
  <c r="D82" i="3" s="1"/>
  <c r="F82" i="3" s="1"/>
  <c r="O132" i="4" s="1"/>
  <c r="DS153" i="1"/>
  <c r="D32" i="3" s="1"/>
  <c r="F32" i="3" s="1"/>
  <c r="O133" i="4" s="1"/>
  <c r="DS154" i="1"/>
  <c r="D100" i="3" s="1"/>
  <c r="F100" i="3" s="1"/>
  <c r="O134" i="4" s="1"/>
  <c r="DS155" i="1"/>
  <c r="D94" i="3" s="1"/>
  <c r="F94" i="3" s="1"/>
  <c r="O135" i="4" s="1"/>
  <c r="DS156" i="1"/>
  <c r="D98" i="3" s="1"/>
  <c r="F98" i="3" s="1"/>
  <c r="O136" i="4" s="1"/>
  <c r="DS157" i="1"/>
  <c r="DS158" i="1"/>
  <c r="DS159" i="1"/>
  <c r="DS160" i="1"/>
  <c r="DS161" i="1"/>
  <c r="D12" i="3" s="1"/>
  <c r="F12" i="3" s="1"/>
  <c r="O137" i="4" s="1"/>
  <c r="DS162" i="1"/>
  <c r="D78" i="3" s="1"/>
  <c r="F78" i="3" s="1"/>
  <c r="O138" i="4" s="1"/>
  <c r="DS163" i="1"/>
  <c r="D20" i="3" s="1"/>
  <c r="F20" i="3" s="1"/>
  <c r="O139" i="4" s="1"/>
  <c r="DS164" i="1"/>
  <c r="D129" i="3" s="1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DS2" i="1"/>
  <c r="D24" i="3" s="1"/>
  <c r="F24" i="3" s="1"/>
  <c r="O2" i="4" s="1"/>
  <c r="DT2" i="1" a="1"/>
  <c r="DT97" i="1" s="1"/>
  <c r="EA97" i="1" s="1"/>
  <c r="C69" i="3" l="1"/>
  <c r="C5" i="16"/>
  <c r="C133" i="3"/>
  <c r="C114" i="16"/>
  <c r="C110" i="3"/>
  <c r="C20" i="3"/>
  <c r="C94" i="16"/>
  <c r="C127" i="16"/>
  <c r="C135" i="3"/>
  <c r="C26" i="16"/>
  <c r="C39" i="16"/>
  <c r="C107" i="16"/>
  <c r="C32" i="3"/>
  <c r="C123" i="16"/>
  <c r="C51" i="16"/>
  <c r="C27" i="3"/>
  <c r="C3" i="3"/>
  <c r="C92" i="16"/>
  <c r="C4" i="16"/>
  <c r="C102" i="16"/>
  <c r="C118" i="16"/>
  <c r="C129" i="16"/>
  <c r="C41" i="16"/>
  <c r="C14" i="16"/>
  <c r="C60" i="16"/>
  <c r="C29" i="16"/>
  <c r="C111" i="16"/>
  <c r="C7" i="16"/>
  <c r="C113" i="16"/>
  <c r="C70" i="3"/>
  <c r="C10" i="3"/>
  <c r="C59" i="16"/>
  <c r="C22" i="16"/>
  <c r="C11" i="16"/>
  <c r="C31" i="16"/>
  <c r="C100" i="16"/>
  <c r="C95" i="16"/>
  <c r="C43" i="16"/>
  <c r="C99" i="16"/>
  <c r="C12" i="16"/>
  <c r="C42" i="16"/>
  <c r="C101" i="16"/>
  <c r="C128" i="16"/>
  <c r="C40" i="16"/>
  <c r="C105" i="16"/>
  <c r="C116" i="16"/>
  <c r="C96" i="16"/>
  <c r="C84" i="16"/>
  <c r="C61" i="16"/>
  <c r="C103" i="16"/>
  <c r="C52" i="16"/>
  <c r="C49" i="16"/>
  <c r="C108" i="16"/>
  <c r="C125" i="16"/>
  <c r="C117" i="16"/>
  <c r="Q91" i="16"/>
  <c r="F135" i="3"/>
  <c r="O78" i="4" s="1"/>
  <c r="F126" i="3"/>
  <c r="O122" i="4" s="1"/>
  <c r="F133" i="3"/>
  <c r="O99" i="4" s="1"/>
  <c r="F139" i="3"/>
  <c r="O62" i="4" s="1"/>
  <c r="F129" i="3"/>
  <c r="O140" i="4" s="1"/>
  <c r="F132" i="3"/>
  <c r="O90" i="4" s="1"/>
  <c r="F140" i="3"/>
  <c r="O46" i="4" s="1"/>
  <c r="F131" i="3"/>
  <c r="O32" i="4" s="1"/>
  <c r="O36" i="4"/>
  <c r="F3" i="3"/>
  <c r="O118" i="4" s="1"/>
  <c r="D142" i="3"/>
  <c r="G91" i="3"/>
  <c r="DX153" i="1"/>
  <c r="EE153" i="1" s="1"/>
  <c r="DX20" i="1"/>
  <c r="EE20" i="1" s="1"/>
  <c r="DW56" i="1"/>
  <c r="ED56" i="1" s="1"/>
  <c r="DT56" i="1"/>
  <c r="EA56" i="1" s="1"/>
  <c r="DT147" i="1"/>
  <c r="EA147" i="1" s="1"/>
  <c r="DV10" i="1"/>
  <c r="EC10" i="1" s="1"/>
  <c r="DV164" i="1"/>
  <c r="EC164" i="1" s="1"/>
  <c r="DU50" i="1"/>
  <c r="EB50" i="1" s="1"/>
  <c r="DX31" i="1"/>
  <c r="EE31" i="1" s="1"/>
  <c r="DW124" i="1"/>
  <c r="ED124" i="1" s="1"/>
  <c r="DW122" i="1"/>
  <c r="ED122" i="1" s="1"/>
  <c r="DT16" i="1"/>
  <c r="EA16" i="1" s="1"/>
  <c r="DT157" i="1"/>
  <c r="EA157" i="1" s="1"/>
  <c r="DT18" i="1"/>
  <c r="EA18" i="1" s="1"/>
  <c r="DU113" i="1"/>
  <c r="EB113" i="1" s="1"/>
  <c r="DW107" i="1"/>
  <c r="ED107" i="1" s="1"/>
  <c r="DT95" i="1"/>
  <c r="EA95" i="1" s="1"/>
  <c r="DX56" i="1"/>
  <c r="EE56" i="1" s="1"/>
  <c r="DX137" i="1"/>
  <c r="EE137" i="1" s="1"/>
  <c r="DT120" i="1"/>
  <c r="EA120" i="1" s="1"/>
  <c r="DT11" i="1"/>
  <c r="EA11" i="1" s="1"/>
  <c r="DX82" i="1"/>
  <c r="EE82" i="1" s="1"/>
  <c r="DV149" i="1"/>
  <c r="EC149" i="1" s="1"/>
  <c r="DW112" i="1"/>
  <c r="ED112" i="1" s="1"/>
  <c r="DT121" i="1"/>
  <c r="EA121" i="1" s="1"/>
  <c r="DT150" i="1"/>
  <c r="EA150" i="1" s="1"/>
  <c r="DW117" i="1"/>
  <c r="ED117" i="1" s="1"/>
  <c r="DT62" i="1"/>
  <c r="EA62" i="1" s="1"/>
  <c r="DW120" i="1"/>
  <c r="ED120" i="1" s="1"/>
  <c r="DX96" i="1"/>
  <c r="EE96" i="1" s="1"/>
  <c r="DU164" i="1"/>
  <c r="EB164" i="1" s="1"/>
  <c r="DW65" i="1"/>
  <c r="ED65" i="1" s="1"/>
  <c r="DX88" i="1"/>
  <c r="EE88" i="1" s="1"/>
  <c r="DT105" i="1"/>
  <c r="EA105" i="1" s="1"/>
  <c r="DV121" i="1"/>
  <c r="EC121" i="1" s="1"/>
  <c r="DX35" i="1"/>
  <c r="EE35" i="1" s="1"/>
  <c r="DX143" i="1"/>
  <c r="EE143" i="1" s="1"/>
  <c r="DW10" i="1"/>
  <c r="ED10" i="1" s="1"/>
  <c r="DU142" i="1"/>
  <c r="EB142" i="1" s="1"/>
  <c r="DT72" i="1"/>
  <c r="EA72" i="1" s="1"/>
  <c r="DV15" i="1"/>
  <c r="EC15" i="1" s="1"/>
  <c r="DU91" i="1"/>
  <c r="EB91" i="1" s="1"/>
  <c r="DW142" i="1"/>
  <c r="ED142" i="1" s="1"/>
  <c r="DX86" i="1"/>
  <c r="EE86" i="1" s="1"/>
  <c r="DW61" i="1"/>
  <c r="ED61" i="1" s="1"/>
  <c r="DV141" i="1"/>
  <c r="EC141" i="1" s="1"/>
  <c r="DV113" i="1"/>
  <c r="EC113" i="1" s="1"/>
  <c r="DV153" i="1"/>
  <c r="EC153" i="1" s="1"/>
  <c r="DV38" i="1"/>
  <c r="EC38" i="1" s="1"/>
  <c r="DU120" i="1"/>
  <c r="EB120" i="1" s="1"/>
  <c r="DW94" i="1"/>
  <c r="ED94" i="1" s="1"/>
  <c r="DX53" i="1"/>
  <c r="EE53" i="1" s="1"/>
  <c r="DU102" i="1"/>
  <c r="EB102" i="1" s="1"/>
  <c r="DT59" i="1"/>
  <c r="EA59" i="1" s="1"/>
  <c r="DU96" i="1"/>
  <c r="EB96" i="1" s="1"/>
  <c r="DT68" i="1"/>
  <c r="EA68" i="1" s="1"/>
  <c r="DU71" i="1"/>
  <c r="EB71" i="1" s="1"/>
  <c r="DW105" i="1"/>
  <c r="ED105" i="1" s="1"/>
  <c r="DW25" i="1"/>
  <c r="ED25" i="1" s="1"/>
  <c r="DU94" i="1"/>
  <c r="EB94" i="1" s="1"/>
  <c r="DW40" i="1"/>
  <c r="ED40" i="1" s="1"/>
  <c r="DU4" i="1"/>
  <c r="EB4" i="1" s="1"/>
  <c r="DU160" i="1"/>
  <c r="EB160" i="1" s="1"/>
  <c r="DU10" i="1"/>
  <c r="EB10" i="1" s="1"/>
  <c r="DV118" i="1"/>
  <c r="EC118" i="1" s="1"/>
  <c r="DX79" i="1"/>
  <c r="EE79" i="1" s="1"/>
  <c r="DT75" i="1"/>
  <c r="EA75" i="1" s="1"/>
  <c r="DX103" i="1"/>
  <c r="EE103" i="1" s="1"/>
  <c r="DT136" i="1"/>
  <c r="EA136" i="1" s="1"/>
  <c r="DU67" i="1"/>
  <c r="EB67" i="1" s="1"/>
  <c r="DV80" i="1"/>
  <c r="EC80" i="1" s="1"/>
  <c r="DW81" i="1"/>
  <c r="ED81" i="1" s="1"/>
  <c r="DW140" i="1"/>
  <c r="ED140" i="1" s="1"/>
  <c r="DW41" i="1"/>
  <c r="ED41" i="1" s="1"/>
  <c r="DX13" i="1"/>
  <c r="EE13" i="1" s="1"/>
  <c r="DX24" i="1"/>
  <c r="EE24" i="1" s="1"/>
  <c r="DU55" i="1"/>
  <c r="EB55" i="1" s="1"/>
  <c r="DT35" i="1"/>
  <c r="EA35" i="1" s="1"/>
  <c r="DU69" i="1"/>
  <c r="EB69" i="1" s="1"/>
  <c r="DX19" i="1"/>
  <c r="EE19" i="1" s="1"/>
  <c r="DU38" i="1"/>
  <c r="EB38" i="1" s="1"/>
  <c r="DX60" i="1"/>
  <c r="EE60" i="1" s="1"/>
  <c r="DV98" i="1"/>
  <c r="EC98" i="1" s="1"/>
  <c r="DV89" i="1"/>
  <c r="EC89" i="1" s="1"/>
  <c r="DW15" i="1"/>
  <c r="ED15" i="1" s="1"/>
  <c r="DU52" i="1"/>
  <c r="EB52" i="1" s="1"/>
  <c r="DU63" i="1"/>
  <c r="EB63" i="1" s="1"/>
  <c r="DV16" i="1"/>
  <c r="EC16" i="1" s="1"/>
  <c r="DU152" i="1"/>
  <c r="EB152" i="1" s="1"/>
  <c r="DV147" i="1"/>
  <c r="EC147" i="1" s="1"/>
  <c r="DV21" i="1"/>
  <c r="EC21" i="1" s="1"/>
  <c r="DU31" i="1"/>
  <c r="EB31" i="1" s="1"/>
  <c r="DT91" i="1"/>
  <c r="EA91" i="1" s="1"/>
  <c r="DW102" i="1"/>
  <c r="ED102" i="1" s="1"/>
  <c r="DV70" i="1"/>
  <c r="EC70" i="1" s="1"/>
  <c r="DV160" i="1"/>
  <c r="EC160" i="1" s="1"/>
  <c r="DT132" i="1"/>
  <c r="EA132" i="1" s="1"/>
  <c r="DV78" i="1"/>
  <c r="EC78" i="1" s="1"/>
  <c r="DT26" i="1"/>
  <c r="EA26" i="1" s="1"/>
  <c r="DV69" i="1"/>
  <c r="EC69" i="1" s="1"/>
  <c r="DV32" i="1"/>
  <c r="EC32" i="1" s="1"/>
  <c r="DT45" i="1"/>
  <c r="EA45" i="1" s="1"/>
  <c r="DW113" i="1"/>
  <c r="ED113" i="1" s="1"/>
  <c r="DV68" i="1"/>
  <c r="EC68" i="1" s="1"/>
  <c r="DX121" i="1"/>
  <c r="EE121" i="1" s="1"/>
  <c r="DU131" i="1"/>
  <c r="EB131" i="1" s="1"/>
  <c r="DX4" i="1"/>
  <c r="EE4" i="1" s="1"/>
  <c r="DW17" i="1"/>
  <c r="ED17" i="1" s="1"/>
  <c r="DX156" i="1"/>
  <c r="EE156" i="1" s="1"/>
  <c r="DT2" i="1"/>
  <c r="EA2" i="1" s="1"/>
  <c r="DT87" i="1"/>
  <c r="EA87" i="1" s="1"/>
  <c r="DU103" i="1"/>
  <c r="EB103" i="1" s="1"/>
  <c r="DX157" i="1"/>
  <c r="EE157" i="1" s="1"/>
  <c r="DV159" i="1"/>
  <c r="EC159" i="1" s="1"/>
  <c r="DT133" i="1"/>
  <c r="EA133" i="1" s="1"/>
  <c r="DT60" i="1"/>
  <c r="EA60" i="1" s="1"/>
  <c r="DV35" i="1"/>
  <c r="EC35" i="1" s="1"/>
  <c r="DV7" i="1"/>
  <c r="EC7" i="1" s="1"/>
  <c r="DU78" i="1"/>
  <c r="EB78" i="1" s="1"/>
  <c r="DX92" i="1"/>
  <c r="EE92" i="1" s="1"/>
  <c r="DW148" i="1"/>
  <c r="ED148" i="1" s="1"/>
  <c r="DT77" i="1"/>
  <c r="EA77" i="1" s="1"/>
  <c r="DV156" i="1"/>
  <c r="EC156" i="1" s="1"/>
  <c r="DW68" i="1"/>
  <c r="ED68" i="1" s="1"/>
  <c r="DT155" i="1"/>
  <c r="EA155" i="1" s="1"/>
  <c r="DX51" i="1"/>
  <c r="EE51" i="1" s="1"/>
  <c r="DU51" i="1"/>
  <c r="EB51" i="1" s="1"/>
  <c r="DV29" i="1"/>
  <c r="EC29" i="1" s="1"/>
  <c r="DV5" i="1"/>
  <c r="EC5" i="1" s="1"/>
  <c r="DT129" i="1"/>
  <c r="EA129" i="1" s="1"/>
  <c r="DV42" i="1"/>
  <c r="EC42" i="1" s="1"/>
  <c r="DU128" i="1"/>
  <c r="EB128" i="1" s="1"/>
  <c r="DX75" i="1"/>
  <c r="EE75" i="1" s="1"/>
  <c r="DW114" i="1"/>
  <c r="ED114" i="1" s="1"/>
  <c r="DX29" i="1"/>
  <c r="EE29" i="1" s="1"/>
  <c r="DT93" i="1"/>
  <c r="EA93" i="1" s="1"/>
  <c r="DX27" i="1"/>
  <c r="EE27" i="1" s="1"/>
  <c r="DW8" i="1"/>
  <c r="ED8" i="1" s="1"/>
  <c r="DT100" i="1"/>
  <c r="EA100" i="1" s="1"/>
  <c r="DV81" i="1"/>
  <c r="EC81" i="1" s="1"/>
  <c r="DU106" i="1"/>
  <c r="EB106" i="1" s="1"/>
  <c r="DU107" i="1"/>
  <c r="EB107" i="1" s="1"/>
  <c r="DU76" i="1"/>
  <c r="EB76" i="1" s="1"/>
  <c r="DU75" i="1"/>
  <c r="EB75" i="1" s="1"/>
  <c r="DV124" i="1"/>
  <c r="EC124" i="1" s="1"/>
  <c r="DT54" i="1"/>
  <c r="EA54" i="1" s="1"/>
  <c r="DW90" i="1"/>
  <c r="ED90" i="1" s="1"/>
  <c r="DU5" i="1"/>
  <c r="EB5" i="1" s="1"/>
  <c r="DU39" i="1"/>
  <c r="EB39" i="1" s="1"/>
  <c r="DX129" i="1"/>
  <c r="EE129" i="1" s="1"/>
  <c r="DV44" i="1"/>
  <c r="EC44" i="1" s="1"/>
  <c r="DT57" i="1"/>
  <c r="EA57" i="1" s="1"/>
  <c r="DT61" i="1"/>
  <c r="EA61" i="1" s="1"/>
  <c r="DU123" i="1"/>
  <c r="EB123" i="1" s="1"/>
  <c r="DX158" i="1"/>
  <c r="EE158" i="1" s="1"/>
  <c r="DX149" i="1"/>
  <c r="EE149" i="1" s="1"/>
  <c r="DW88" i="1"/>
  <c r="ED88" i="1" s="1"/>
  <c r="DW18" i="1"/>
  <c r="ED18" i="1" s="1"/>
  <c r="DU54" i="1"/>
  <c r="EB54" i="1" s="1"/>
  <c r="DV60" i="1"/>
  <c r="EC60" i="1" s="1"/>
  <c r="DV54" i="1"/>
  <c r="EC54" i="1" s="1"/>
  <c r="DW60" i="1"/>
  <c r="ED60" i="1" s="1"/>
  <c r="DU18" i="1"/>
  <c r="EB18" i="1" s="1"/>
  <c r="DW83" i="1"/>
  <c r="ED83" i="1" s="1"/>
  <c r="DT162" i="1"/>
  <c r="EA162" i="1" s="1"/>
  <c r="DW96" i="1"/>
  <c r="ED96" i="1" s="1"/>
  <c r="DW152" i="1"/>
  <c r="ED152" i="1" s="1"/>
  <c r="DU88" i="1"/>
  <c r="EB88" i="1" s="1"/>
  <c r="DW135" i="1"/>
  <c r="ED135" i="1" s="1"/>
  <c r="DW32" i="1"/>
  <c r="ED32" i="1" s="1"/>
  <c r="DU99" i="1"/>
  <c r="EB99" i="1" s="1"/>
  <c r="DU149" i="1"/>
  <c r="EB149" i="1" s="1"/>
  <c r="DV40" i="1"/>
  <c r="EC40" i="1" s="1"/>
  <c r="DX15" i="1"/>
  <c r="EE15" i="1" s="1"/>
  <c r="DV104" i="1"/>
  <c r="EC104" i="1" s="1"/>
  <c r="DT108" i="1"/>
  <c r="EA108" i="1" s="1"/>
  <c r="DU15" i="1"/>
  <c r="EB15" i="1" s="1"/>
  <c r="DV73" i="1"/>
  <c r="EC73" i="1" s="1"/>
  <c r="DW143" i="1"/>
  <c r="ED143" i="1" s="1"/>
  <c r="DT119" i="1"/>
  <c r="EA119" i="1" s="1"/>
  <c r="DU111" i="1"/>
  <c r="EB111" i="1" s="1"/>
  <c r="DU163" i="1"/>
  <c r="EB163" i="1" s="1"/>
  <c r="DV76" i="1"/>
  <c r="EC76" i="1" s="1"/>
  <c r="DX105" i="1"/>
  <c r="EE105" i="1" s="1"/>
  <c r="DT66" i="1"/>
  <c r="EA66" i="1" s="1"/>
  <c r="DX64" i="1"/>
  <c r="EE64" i="1" s="1"/>
  <c r="DW54" i="1"/>
  <c r="ED54" i="1" s="1"/>
  <c r="DU134" i="1"/>
  <c r="EB134" i="1" s="1"/>
  <c r="DW6" i="1"/>
  <c r="ED6" i="1" s="1"/>
  <c r="DT21" i="1"/>
  <c r="EA21" i="1" s="1"/>
  <c r="DU22" i="1"/>
  <c r="EB22" i="1" s="1"/>
  <c r="DW71" i="1"/>
  <c r="ED71" i="1" s="1"/>
  <c r="DV75" i="1"/>
  <c r="EC75" i="1" s="1"/>
  <c r="DV12" i="1"/>
  <c r="EC12" i="1" s="1"/>
  <c r="DW44" i="1"/>
  <c r="ED44" i="1" s="1"/>
  <c r="DT137" i="1"/>
  <c r="EA137" i="1" s="1"/>
  <c r="DT112" i="1"/>
  <c r="EA112" i="1" s="1"/>
  <c r="DX26" i="1"/>
  <c r="EE26" i="1" s="1"/>
  <c r="DT17" i="1"/>
  <c r="EA17" i="1" s="1"/>
  <c r="DU57" i="1"/>
  <c r="EB57" i="1" s="1"/>
  <c r="DV27" i="1"/>
  <c r="EC27" i="1" s="1"/>
  <c r="DV31" i="1"/>
  <c r="EC31" i="1" s="1"/>
  <c r="DT153" i="1"/>
  <c r="EA153" i="1" s="1"/>
  <c r="DT123" i="1"/>
  <c r="EA123" i="1" s="1"/>
  <c r="DV125" i="1"/>
  <c r="EC125" i="1" s="1"/>
  <c r="DW22" i="1"/>
  <c r="ED22" i="1" s="1"/>
  <c r="DV25" i="1"/>
  <c r="EC25" i="1" s="1"/>
  <c r="DW121" i="1"/>
  <c r="ED121" i="1" s="1"/>
  <c r="DX124" i="1"/>
  <c r="EE124" i="1" s="1"/>
  <c r="DV19" i="1"/>
  <c r="EC19" i="1" s="1"/>
  <c r="DW73" i="1"/>
  <c r="ED73" i="1" s="1"/>
  <c r="DW158" i="1"/>
  <c r="ED158" i="1" s="1"/>
  <c r="DX10" i="1"/>
  <c r="EE10" i="1" s="1"/>
  <c r="DW156" i="1"/>
  <c r="ED156" i="1" s="1"/>
  <c r="DV23" i="1"/>
  <c r="EC23" i="1" s="1"/>
  <c r="DX132" i="1"/>
  <c r="EE132" i="1" s="1"/>
  <c r="DX11" i="1"/>
  <c r="EE11" i="1" s="1"/>
  <c r="DX32" i="1"/>
  <c r="EE32" i="1" s="1"/>
  <c r="DX63" i="1"/>
  <c r="EE63" i="1" s="1"/>
  <c r="DW161" i="1"/>
  <c r="ED161" i="1" s="1"/>
  <c r="DV87" i="1"/>
  <c r="EC87" i="1" s="1"/>
  <c r="DU37" i="1"/>
  <c r="EB37" i="1" s="1"/>
  <c r="DV99" i="1"/>
  <c r="EC99" i="1" s="1"/>
  <c r="DV129" i="1"/>
  <c r="EC129" i="1" s="1"/>
  <c r="DX14" i="1"/>
  <c r="EE14" i="1" s="1"/>
  <c r="DU28" i="1"/>
  <c r="EB28" i="1" s="1"/>
  <c r="DV137" i="1"/>
  <c r="EC137" i="1" s="1"/>
  <c r="DW58" i="1"/>
  <c r="ED58" i="1" s="1"/>
  <c r="DT27" i="1"/>
  <c r="EA27" i="1" s="1"/>
  <c r="DX128" i="1"/>
  <c r="EE128" i="1" s="1"/>
  <c r="DX114" i="1"/>
  <c r="EE114" i="1" s="1"/>
  <c r="DU77" i="1"/>
  <c r="EB77" i="1" s="1"/>
  <c r="DX133" i="1"/>
  <c r="EE133" i="1" s="1"/>
  <c r="DT64" i="1"/>
  <c r="EA64" i="1" s="1"/>
  <c r="DU42" i="1"/>
  <c r="EB42" i="1" s="1"/>
  <c r="DU146" i="1"/>
  <c r="EB146" i="1" s="1"/>
  <c r="DU122" i="1"/>
  <c r="EB122" i="1" s="1"/>
  <c r="DW63" i="1"/>
  <c r="ED63" i="1" s="1"/>
  <c r="DX33" i="1"/>
  <c r="EE33" i="1" s="1"/>
  <c r="DV131" i="1"/>
  <c r="EC131" i="1" s="1"/>
  <c r="DW64" i="1"/>
  <c r="ED64" i="1" s="1"/>
  <c r="DW151" i="1"/>
  <c r="ED151" i="1" s="1"/>
  <c r="DU81" i="1"/>
  <c r="EB81" i="1" s="1"/>
  <c r="DV79" i="1"/>
  <c r="EC79" i="1" s="1"/>
  <c r="DV158" i="1"/>
  <c r="EC158" i="1" s="1"/>
  <c r="DT96" i="1"/>
  <c r="EA96" i="1" s="1"/>
  <c r="DV47" i="1"/>
  <c r="EC47" i="1" s="1"/>
  <c r="DV45" i="1"/>
  <c r="EC45" i="1" s="1"/>
  <c r="DV146" i="1"/>
  <c r="EC146" i="1" s="1"/>
  <c r="DU147" i="1"/>
  <c r="EB147" i="1" s="1"/>
  <c r="DT156" i="1"/>
  <c r="EA156" i="1" s="1"/>
  <c r="DX9" i="1"/>
  <c r="EE9" i="1" s="1"/>
  <c r="DX47" i="1"/>
  <c r="EE47" i="1" s="1"/>
  <c r="DT115" i="1"/>
  <c r="EA115" i="1" s="1"/>
  <c r="DT14" i="1"/>
  <c r="EA14" i="1" s="1"/>
  <c r="DX16" i="1"/>
  <c r="EE16" i="1" s="1"/>
  <c r="DW80" i="1"/>
  <c r="ED80" i="1" s="1"/>
  <c r="DW162" i="1"/>
  <c r="ED162" i="1" s="1"/>
  <c r="DW42" i="1"/>
  <c r="ED42" i="1" s="1"/>
  <c r="DU95" i="1"/>
  <c r="EB95" i="1" s="1"/>
  <c r="DX46" i="1"/>
  <c r="EE46" i="1" s="1"/>
  <c r="DV58" i="1"/>
  <c r="EC58" i="1" s="1"/>
  <c r="DV155" i="1"/>
  <c r="EC155" i="1" s="1"/>
  <c r="DT48" i="1"/>
  <c r="EA48" i="1" s="1"/>
  <c r="DV61" i="1"/>
  <c r="EC61" i="1" s="1"/>
  <c r="DX45" i="1"/>
  <c r="EE45" i="1" s="1"/>
  <c r="DW155" i="1"/>
  <c r="ED155" i="1" s="1"/>
  <c r="DT88" i="1"/>
  <c r="EA88" i="1" s="1"/>
  <c r="DX48" i="1"/>
  <c r="EE48" i="1" s="1"/>
  <c r="DU151" i="1"/>
  <c r="EB151" i="1" s="1"/>
  <c r="DW3" i="1"/>
  <c r="ED3" i="1" s="1"/>
  <c r="DV96" i="1"/>
  <c r="EC96" i="1" s="1"/>
  <c r="DU7" i="1"/>
  <c r="EB7" i="1" s="1"/>
  <c r="DV4" i="1"/>
  <c r="EC4" i="1" s="1"/>
  <c r="DU17" i="1"/>
  <c r="EB17" i="1" s="1"/>
  <c r="DV109" i="1"/>
  <c r="EC109" i="1" s="1"/>
  <c r="DX147" i="1"/>
  <c r="EE147" i="1" s="1"/>
  <c r="DT31" i="1"/>
  <c r="EA31" i="1" s="1"/>
  <c r="DW87" i="1"/>
  <c r="ED87" i="1" s="1"/>
  <c r="DV62" i="1"/>
  <c r="EC62" i="1" s="1"/>
  <c r="DW51" i="1"/>
  <c r="ED51" i="1" s="1"/>
  <c r="DT42" i="1"/>
  <c r="EA42" i="1" s="1"/>
  <c r="DW59" i="1"/>
  <c r="ED59" i="1" s="1"/>
  <c r="DU98" i="1"/>
  <c r="EB98" i="1" s="1"/>
  <c r="DU136" i="1"/>
  <c r="EB136" i="1" s="1"/>
  <c r="DU3" i="1"/>
  <c r="EB3" i="1" s="1"/>
  <c r="DU144" i="1"/>
  <c r="EB144" i="1" s="1"/>
  <c r="DU118" i="1"/>
  <c r="EB118" i="1" s="1"/>
  <c r="DV24" i="1"/>
  <c r="EC24" i="1" s="1"/>
  <c r="DT130" i="1"/>
  <c r="EA130" i="1" s="1"/>
  <c r="DU85" i="1"/>
  <c r="EB85" i="1" s="1"/>
  <c r="DT41" i="1"/>
  <c r="EA41" i="1" s="1"/>
  <c r="DV163" i="1"/>
  <c r="EC163" i="1" s="1"/>
  <c r="DW49" i="1"/>
  <c r="ED49" i="1" s="1"/>
  <c r="DU44" i="1"/>
  <c r="EB44" i="1" s="1"/>
  <c r="DT80" i="1"/>
  <c r="EA80" i="1" s="1"/>
  <c r="DT118" i="1"/>
  <c r="EA118" i="1" s="1"/>
  <c r="DW67" i="1"/>
  <c r="ED67" i="1" s="1"/>
  <c r="DT3" i="1"/>
  <c r="EA3" i="1" s="1"/>
  <c r="DV30" i="1"/>
  <c r="EC30" i="1" s="1"/>
  <c r="DV63" i="1"/>
  <c r="EC63" i="1" s="1"/>
  <c r="DT58" i="1"/>
  <c r="EA58" i="1" s="1"/>
  <c r="DV93" i="1"/>
  <c r="EC93" i="1" s="1"/>
  <c r="DU14" i="1"/>
  <c r="EB14" i="1" s="1"/>
  <c r="DV114" i="1"/>
  <c r="EC114" i="1" s="1"/>
  <c r="DW136" i="1"/>
  <c r="ED136" i="1" s="1"/>
  <c r="DU70" i="1"/>
  <c r="EB70" i="1" s="1"/>
  <c r="DU35" i="1"/>
  <c r="EB35" i="1" s="1"/>
  <c r="DT98" i="1"/>
  <c r="EA98" i="1" s="1"/>
  <c r="DW109" i="1"/>
  <c r="ED109" i="1" s="1"/>
  <c r="DT6" i="1"/>
  <c r="EA6" i="1" s="1"/>
  <c r="DV72" i="1"/>
  <c r="EC72" i="1" s="1"/>
  <c r="DX18" i="1"/>
  <c r="EE18" i="1" s="1"/>
  <c r="DV94" i="1"/>
  <c r="EC94" i="1" s="1"/>
  <c r="DT139" i="1"/>
  <c r="EA139" i="1" s="1"/>
  <c r="DU89" i="1"/>
  <c r="EB89" i="1" s="1"/>
  <c r="DX74" i="1"/>
  <c r="EE74" i="1" s="1"/>
  <c r="DU116" i="1"/>
  <c r="EB116" i="1" s="1"/>
  <c r="DT94" i="1"/>
  <c r="EA94" i="1" s="1"/>
  <c r="DW2" i="1"/>
  <c r="ED2" i="1" s="1"/>
  <c r="DW137" i="1"/>
  <c r="ED137" i="1" s="1"/>
  <c r="DT89" i="1"/>
  <c r="EA89" i="1" s="1"/>
  <c r="DX136" i="1"/>
  <c r="EE136" i="1" s="1"/>
  <c r="DT53" i="1"/>
  <c r="EA53" i="1" s="1"/>
  <c r="DX118" i="1"/>
  <c r="EE118" i="1" s="1"/>
  <c r="DT102" i="1"/>
  <c r="EA102" i="1" s="1"/>
  <c r="DW14" i="1"/>
  <c r="ED14" i="1" s="1"/>
  <c r="DX90" i="1"/>
  <c r="EE90" i="1" s="1"/>
  <c r="DT138" i="1"/>
  <c r="EA138" i="1" s="1"/>
  <c r="DU46" i="1"/>
  <c r="EB46" i="1" s="1"/>
  <c r="DT135" i="1"/>
  <c r="EA135" i="1" s="1"/>
  <c r="DX62" i="1"/>
  <c r="EE62" i="1" s="1"/>
  <c r="DU20" i="1"/>
  <c r="EB20" i="1" s="1"/>
  <c r="DW119" i="1"/>
  <c r="ED119" i="1" s="1"/>
  <c r="DV91" i="1"/>
  <c r="EC91" i="1" s="1"/>
  <c r="DW24" i="1"/>
  <c r="ED24" i="1" s="1"/>
  <c r="DU119" i="1"/>
  <c r="EB119" i="1" s="1"/>
  <c r="DT131" i="1"/>
  <c r="EA131" i="1" s="1"/>
  <c r="DT126" i="1"/>
  <c r="EA126" i="1" s="1"/>
  <c r="DW74" i="1"/>
  <c r="ED74" i="1" s="1"/>
  <c r="DU125" i="1"/>
  <c r="EB125" i="1" s="1"/>
  <c r="DX39" i="1"/>
  <c r="EE39" i="1" s="1"/>
  <c r="DU25" i="1"/>
  <c r="EB25" i="1" s="1"/>
  <c r="DU26" i="1"/>
  <c r="EB26" i="1" s="1"/>
  <c r="DU11" i="1"/>
  <c r="EB11" i="1" s="1"/>
  <c r="DT4" i="1"/>
  <c r="EA4" i="1" s="1"/>
  <c r="DX134" i="1"/>
  <c r="EE134" i="1" s="1"/>
  <c r="DU21" i="1"/>
  <c r="EB21" i="1" s="1"/>
  <c r="DV106" i="1"/>
  <c r="EC106" i="1" s="1"/>
  <c r="DV97" i="1"/>
  <c r="EC97" i="1" s="1"/>
  <c r="DX135" i="1"/>
  <c r="EE135" i="1" s="1"/>
  <c r="DU13" i="1"/>
  <c r="EB13" i="1" s="1"/>
  <c r="DT151" i="1"/>
  <c r="EA151" i="1" s="1"/>
  <c r="DT47" i="1"/>
  <c r="EA47" i="1" s="1"/>
  <c r="DT111" i="1"/>
  <c r="EA111" i="1" s="1"/>
  <c r="DW19" i="1"/>
  <c r="ED19" i="1" s="1"/>
  <c r="DU105" i="1"/>
  <c r="EB105" i="1" s="1"/>
  <c r="DX57" i="1"/>
  <c r="EE57" i="1" s="1"/>
  <c r="DW21" i="1"/>
  <c r="ED21" i="1" s="1"/>
  <c r="DW46" i="1"/>
  <c r="ED46" i="1" s="1"/>
  <c r="DU90" i="1"/>
  <c r="EB90" i="1" s="1"/>
  <c r="DU24" i="1"/>
  <c r="EB24" i="1" s="1"/>
  <c r="DT9" i="1"/>
  <c r="EA9" i="1" s="1"/>
  <c r="DV41" i="1"/>
  <c r="EC41" i="1" s="1"/>
  <c r="DW43" i="1"/>
  <c r="ED43" i="1" s="1"/>
  <c r="DV120" i="1"/>
  <c r="EC120" i="1" s="1"/>
  <c r="DW13" i="1"/>
  <c r="ED13" i="1" s="1"/>
  <c r="DV116" i="1"/>
  <c r="EC116" i="1" s="1"/>
  <c r="DV132" i="1"/>
  <c r="EC132" i="1" s="1"/>
  <c r="DW144" i="1"/>
  <c r="ED144" i="1" s="1"/>
  <c r="DT13" i="1"/>
  <c r="EA13" i="1" s="1"/>
  <c r="DU137" i="1"/>
  <c r="EB137" i="1" s="1"/>
  <c r="DT143" i="1"/>
  <c r="EA143" i="1" s="1"/>
  <c r="DX139" i="1"/>
  <c r="EE139" i="1" s="1"/>
  <c r="DV37" i="1"/>
  <c r="EC37" i="1" s="1"/>
  <c r="DX94" i="1"/>
  <c r="EE94" i="1" s="1"/>
  <c r="DT40" i="1"/>
  <c r="EA40" i="1" s="1"/>
  <c r="DW132" i="1"/>
  <c r="ED132" i="1" s="1"/>
  <c r="DT84" i="1"/>
  <c r="EA84" i="1" s="1"/>
  <c r="DW160" i="1"/>
  <c r="ED160" i="1" s="1"/>
  <c r="DT83" i="1"/>
  <c r="EA83" i="1" s="1"/>
  <c r="DU66" i="1"/>
  <c r="EB66" i="1" s="1"/>
  <c r="DV95" i="1"/>
  <c r="EC95" i="1" s="1"/>
  <c r="DX115" i="1"/>
  <c r="EE115" i="1" s="1"/>
  <c r="DX59" i="1"/>
  <c r="EE59" i="1" s="1"/>
  <c r="DW48" i="1"/>
  <c r="ED48" i="1" s="1"/>
  <c r="DU130" i="1"/>
  <c r="EB130" i="1" s="1"/>
  <c r="DU86" i="1"/>
  <c r="EB86" i="1" s="1"/>
  <c r="DU162" i="1"/>
  <c r="EB162" i="1" s="1"/>
  <c r="DX100" i="1"/>
  <c r="EE100" i="1" s="1"/>
  <c r="DW115" i="1"/>
  <c r="ED115" i="1" s="1"/>
  <c r="DT29" i="1"/>
  <c r="EA29" i="1" s="1"/>
  <c r="DX126" i="1"/>
  <c r="EE126" i="1" s="1"/>
  <c r="DV142" i="1"/>
  <c r="EC142" i="1" s="1"/>
  <c r="DW31" i="1"/>
  <c r="ED31" i="1" s="1"/>
  <c r="DT117" i="1"/>
  <c r="EA117" i="1" s="1"/>
  <c r="DU143" i="1"/>
  <c r="EB143" i="1" s="1"/>
  <c r="DW77" i="1"/>
  <c r="ED77" i="1" s="1"/>
  <c r="DX144" i="1"/>
  <c r="EE144" i="1" s="1"/>
  <c r="DT55" i="1"/>
  <c r="EA55" i="1" s="1"/>
  <c r="DX17" i="1"/>
  <c r="EE17" i="1" s="1"/>
  <c r="DT32" i="1"/>
  <c r="EA32" i="1" s="1"/>
  <c r="DX42" i="1"/>
  <c r="EE42" i="1" s="1"/>
  <c r="DV108" i="1"/>
  <c r="EC108" i="1" s="1"/>
  <c r="DV151" i="1"/>
  <c r="EC151" i="1" s="1"/>
  <c r="DT8" i="1"/>
  <c r="EA8" i="1" s="1"/>
  <c r="DU156" i="1"/>
  <c r="EB156" i="1" s="1"/>
  <c r="DT25" i="1"/>
  <c r="EA25" i="1" s="1"/>
  <c r="DX22" i="1"/>
  <c r="EE22" i="1" s="1"/>
  <c r="DU74" i="1"/>
  <c r="EB74" i="1" s="1"/>
  <c r="DW93" i="1"/>
  <c r="ED93" i="1" s="1"/>
  <c r="DU129" i="1"/>
  <c r="EB129" i="1" s="1"/>
  <c r="DX162" i="1"/>
  <c r="EE162" i="1" s="1"/>
  <c r="DV88" i="1"/>
  <c r="EC88" i="1" s="1"/>
  <c r="DT5" i="1"/>
  <c r="EA5" i="1" s="1"/>
  <c r="DX145" i="1"/>
  <c r="EE145" i="1" s="1"/>
  <c r="DT74" i="1"/>
  <c r="EA74" i="1" s="1"/>
  <c r="DW28" i="1"/>
  <c r="ED28" i="1" s="1"/>
  <c r="DW97" i="1"/>
  <c r="ED97" i="1" s="1"/>
  <c r="DT107" i="1"/>
  <c r="EA107" i="1" s="1"/>
  <c r="DV8" i="1"/>
  <c r="EC8" i="1" s="1"/>
  <c r="DT81" i="1"/>
  <c r="EA81" i="1" s="1"/>
  <c r="DT86" i="1"/>
  <c r="EA86" i="1" s="1"/>
  <c r="DV82" i="1"/>
  <c r="EC82" i="1" s="1"/>
  <c r="DV144" i="1"/>
  <c r="EC144" i="1" s="1"/>
  <c r="DV112" i="1"/>
  <c r="EC112" i="1" s="1"/>
  <c r="DU34" i="1"/>
  <c r="EB34" i="1" s="1"/>
  <c r="DV53" i="1"/>
  <c r="EC53" i="1" s="1"/>
  <c r="DT15" i="1"/>
  <c r="EA15" i="1" s="1"/>
  <c r="DT85" i="1"/>
  <c r="EA85" i="1" s="1"/>
  <c r="DW20" i="1"/>
  <c r="ED20" i="1" s="1"/>
  <c r="DX65" i="1"/>
  <c r="EE65" i="1" s="1"/>
  <c r="DX25" i="1"/>
  <c r="EE25" i="1" s="1"/>
  <c r="DU62" i="1"/>
  <c r="EB62" i="1" s="1"/>
  <c r="DW133" i="1"/>
  <c r="ED133" i="1" s="1"/>
  <c r="DV161" i="1"/>
  <c r="EC161" i="1" s="1"/>
  <c r="DT114" i="1"/>
  <c r="EA114" i="1" s="1"/>
  <c r="DX40" i="1"/>
  <c r="EE40" i="1" s="1"/>
  <c r="DT67" i="1"/>
  <c r="EA67" i="1" s="1"/>
  <c r="DX140" i="1"/>
  <c r="EE140" i="1" s="1"/>
  <c r="DX80" i="1"/>
  <c r="EE80" i="1" s="1"/>
  <c r="DT145" i="1"/>
  <c r="EA145" i="1" s="1"/>
  <c r="DU47" i="1"/>
  <c r="EB47" i="1" s="1"/>
  <c r="DT63" i="1"/>
  <c r="EA63" i="1" s="1"/>
  <c r="DW39" i="1"/>
  <c r="ED39" i="1" s="1"/>
  <c r="DW85" i="1"/>
  <c r="ED85" i="1" s="1"/>
  <c r="DT124" i="1"/>
  <c r="EA124" i="1" s="1"/>
  <c r="DW5" i="1"/>
  <c r="ED5" i="1" s="1"/>
  <c r="DV33" i="1"/>
  <c r="EC33" i="1" s="1"/>
  <c r="DX130" i="1"/>
  <c r="EE130" i="1" s="1"/>
  <c r="DX66" i="1"/>
  <c r="EE66" i="1" s="1"/>
  <c r="DU87" i="1"/>
  <c r="EB87" i="1" s="1"/>
  <c r="DW149" i="1"/>
  <c r="ED149" i="1" s="1"/>
  <c r="DW108" i="1"/>
  <c r="ED108" i="1" s="1"/>
  <c r="DX68" i="1"/>
  <c r="EE68" i="1" s="1"/>
  <c r="DU121" i="1"/>
  <c r="EB121" i="1" s="1"/>
  <c r="DU124" i="1"/>
  <c r="EB124" i="1" s="1"/>
  <c r="DU68" i="1"/>
  <c r="EB68" i="1" s="1"/>
  <c r="DW99" i="1"/>
  <c r="ED99" i="1" s="1"/>
  <c r="DV127" i="1"/>
  <c r="EC127" i="1" s="1"/>
  <c r="DT116" i="1"/>
  <c r="EA116" i="1" s="1"/>
  <c r="DX159" i="1"/>
  <c r="EE159" i="1" s="1"/>
  <c r="DU19" i="1"/>
  <c r="EB19" i="1" s="1"/>
  <c r="DX122" i="1"/>
  <c r="EE122" i="1" s="1"/>
  <c r="DX69" i="1"/>
  <c r="EE69" i="1" s="1"/>
  <c r="DW37" i="1"/>
  <c r="ED37" i="1" s="1"/>
  <c r="DX154" i="1"/>
  <c r="EE154" i="1" s="1"/>
  <c r="DW146" i="1"/>
  <c r="ED146" i="1" s="1"/>
  <c r="DW69" i="1"/>
  <c r="ED69" i="1" s="1"/>
  <c r="DX142" i="1"/>
  <c r="EE142" i="1" s="1"/>
  <c r="DX117" i="1"/>
  <c r="EE117" i="1" s="1"/>
  <c r="DV34" i="1"/>
  <c r="EC34" i="1" s="1"/>
  <c r="DT122" i="1"/>
  <c r="EA122" i="1" s="1"/>
  <c r="DX8" i="1"/>
  <c r="EE8" i="1" s="1"/>
  <c r="DW125" i="1"/>
  <c r="ED125" i="1" s="1"/>
  <c r="DV92" i="1"/>
  <c r="EC92" i="1" s="1"/>
  <c r="DT71" i="1"/>
  <c r="EA71" i="1" s="1"/>
  <c r="DT34" i="1"/>
  <c r="EA34" i="1" s="1"/>
  <c r="DX104" i="1"/>
  <c r="EE104" i="1" s="1"/>
  <c r="DW55" i="1"/>
  <c r="ED55" i="1" s="1"/>
  <c r="DX113" i="1"/>
  <c r="EE113" i="1" s="1"/>
  <c r="DW111" i="1"/>
  <c r="ED111" i="1" s="1"/>
  <c r="DV154" i="1"/>
  <c r="EC154" i="1" s="1"/>
  <c r="DV107" i="1"/>
  <c r="EC107" i="1" s="1"/>
  <c r="DV2" i="1"/>
  <c r="EC2" i="1" s="1"/>
  <c r="DW128" i="1"/>
  <c r="ED128" i="1" s="1"/>
  <c r="DT82" i="1"/>
  <c r="EA82" i="1" s="1"/>
  <c r="DX119" i="1"/>
  <c r="EE119" i="1" s="1"/>
  <c r="DX52" i="1"/>
  <c r="EE52" i="1" s="1"/>
  <c r="DU64" i="1"/>
  <c r="EB64" i="1" s="1"/>
  <c r="DX81" i="1"/>
  <c r="EE81" i="1" s="1"/>
  <c r="DW163" i="1"/>
  <c r="ED163" i="1" s="1"/>
  <c r="DT154" i="1"/>
  <c r="EA154" i="1" s="1"/>
  <c r="DU100" i="1"/>
  <c r="EB100" i="1" s="1"/>
  <c r="DT51" i="1"/>
  <c r="EA51" i="1" s="1"/>
  <c r="DW57" i="1"/>
  <c r="ED57" i="1" s="1"/>
  <c r="DT160" i="1"/>
  <c r="EA160" i="1" s="1"/>
  <c r="DW29" i="1"/>
  <c r="ED29" i="1" s="1"/>
  <c r="DU132" i="1"/>
  <c r="EB132" i="1" s="1"/>
  <c r="DX21" i="1"/>
  <c r="EE21" i="1" s="1"/>
  <c r="DW52" i="1"/>
  <c r="ED52" i="1" s="1"/>
  <c r="DT52" i="1"/>
  <c r="EA52" i="1" s="1"/>
  <c r="DX116" i="1"/>
  <c r="EE116" i="1" s="1"/>
  <c r="DV14" i="1"/>
  <c r="EC14" i="1" s="1"/>
  <c r="DW35" i="1"/>
  <c r="ED35" i="1" s="1"/>
  <c r="DX84" i="1"/>
  <c r="EE84" i="1" s="1"/>
  <c r="DT159" i="1"/>
  <c r="EA159" i="1" s="1"/>
  <c r="DU41" i="1"/>
  <c r="EB41" i="1" s="1"/>
  <c r="DU30" i="1"/>
  <c r="EB30" i="1" s="1"/>
  <c r="DU33" i="1"/>
  <c r="EB33" i="1" s="1"/>
  <c r="DX108" i="1"/>
  <c r="EE108" i="1" s="1"/>
  <c r="DU117" i="1"/>
  <c r="EB117" i="1" s="1"/>
  <c r="DW75" i="1"/>
  <c r="ED75" i="1" s="1"/>
  <c r="DX161" i="1"/>
  <c r="EE161" i="1" s="1"/>
  <c r="DV134" i="1"/>
  <c r="EC134" i="1" s="1"/>
  <c r="DV136" i="1"/>
  <c r="EC136" i="1" s="1"/>
  <c r="DV105" i="1"/>
  <c r="EC105" i="1" s="1"/>
  <c r="DV111" i="1"/>
  <c r="EC111" i="1" s="1"/>
  <c r="DX72" i="1"/>
  <c r="EE72" i="1" s="1"/>
  <c r="DX28" i="1"/>
  <c r="EE28" i="1" s="1"/>
  <c r="DU92" i="1"/>
  <c r="EB92" i="1" s="1"/>
  <c r="DX50" i="1"/>
  <c r="EE50" i="1" s="1"/>
  <c r="DV133" i="1"/>
  <c r="EC133" i="1" s="1"/>
  <c r="DX3" i="1"/>
  <c r="EE3" i="1" s="1"/>
  <c r="DW92" i="1"/>
  <c r="ED92" i="1" s="1"/>
  <c r="DU49" i="1"/>
  <c r="EB49" i="1" s="1"/>
  <c r="DX163" i="1"/>
  <c r="EE163" i="1" s="1"/>
  <c r="DX110" i="1"/>
  <c r="EE110" i="1" s="1"/>
  <c r="DT37" i="1"/>
  <c r="EA37" i="1" s="1"/>
  <c r="DV122" i="1"/>
  <c r="EC122" i="1" s="1"/>
  <c r="DX76" i="1"/>
  <c r="EE76" i="1" s="1"/>
  <c r="DU82" i="1"/>
  <c r="EB82" i="1" s="1"/>
  <c r="DX107" i="1"/>
  <c r="EE107" i="1" s="1"/>
  <c r="DU29" i="1"/>
  <c r="EB29" i="1" s="1"/>
  <c r="DX70" i="1"/>
  <c r="EE70" i="1" s="1"/>
  <c r="DU159" i="1"/>
  <c r="EB159" i="1" s="1"/>
  <c r="DX95" i="1"/>
  <c r="EE95" i="1" s="1"/>
  <c r="DX106" i="1"/>
  <c r="EE106" i="1" s="1"/>
  <c r="DW98" i="1"/>
  <c r="ED98" i="1" s="1"/>
  <c r="DT125" i="1"/>
  <c r="EA125" i="1" s="1"/>
  <c r="DX87" i="1"/>
  <c r="EE87" i="1" s="1"/>
  <c r="DT109" i="1"/>
  <c r="EA109" i="1" s="1"/>
  <c r="DW70" i="1"/>
  <c r="ED70" i="1" s="1"/>
  <c r="DT106" i="1"/>
  <c r="EA106" i="1" s="1"/>
  <c r="DX102" i="1"/>
  <c r="EE102" i="1" s="1"/>
  <c r="DU45" i="1"/>
  <c r="EB45" i="1" s="1"/>
  <c r="DU40" i="1"/>
  <c r="EB40" i="1" s="1"/>
  <c r="DX152" i="1"/>
  <c r="EE152" i="1" s="1"/>
  <c r="DW118" i="1"/>
  <c r="ED118" i="1" s="1"/>
  <c r="DV101" i="1"/>
  <c r="EC101" i="1" s="1"/>
  <c r="DW66" i="1"/>
  <c r="ED66" i="1" s="1"/>
  <c r="DV64" i="1"/>
  <c r="EC64" i="1" s="1"/>
  <c r="DU101" i="1"/>
  <c r="EB101" i="1" s="1"/>
  <c r="DX155" i="1"/>
  <c r="EE155" i="1" s="1"/>
  <c r="DU108" i="1"/>
  <c r="EB108" i="1" s="1"/>
  <c r="DU12" i="1"/>
  <c r="EB12" i="1" s="1"/>
  <c r="DU32" i="1"/>
  <c r="EB32" i="1" s="1"/>
  <c r="DX150" i="1"/>
  <c r="EE150" i="1" s="1"/>
  <c r="DV46" i="1"/>
  <c r="EC46" i="1" s="1"/>
  <c r="DV150" i="1"/>
  <c r="EC150" i="1" s="1"/>
  <c r="DX99" i="1"/>
  <c r="EE99" i="1" s="1"/>
  <c r="DV140" i="1"/>
  <c r="EC140" i="1" s="1"/>
  <c r="DX164" i="1"/>
  <c r="EE164" i="1" s="1"/>
  <c r="DV162" i="1"/>
  <c r="EC162" i="1" s="1"/>
  <c r="DT70" i="1"/>
  <c r="EA70" i="1" s="1"/>
  <c r="DU157" i="1"/>
  <c r="EB157" i="1" s="1"/>
  <c r="DX91" i="1"/>
  <c r="EE91" i="1" s="1"/>
  <c r="DV49" i="1"/>
  <c r="EC49" i="1" s="1"/>
  <c r="DU27" i="1"/>
  <c r="EB27" i="1" s="1"/>
  <c r="DW11" i="1"/>
  <c r="ED11" i="1" s="1"/>
  <c r="DU133" i="1"/>
  <c r="EB133" i="1" s="1"/>
  <c r="DT65" i="1"/>
  <c r="EA65" i="1" s="1"/>
  <c r="DU65" i="1"/>
  <c r="EB65" i="1" s="1"/>
  <c r="DW138" i="1"/>
  <c r="ED138" i="1" s="1"/>
  <c r="DX41" i="1"/>
  <c r="EE41" i="1" s="1"/>
  <c r="DV102" i="1"/>
  <c r="EC102" i="1" s="1"/>
  <c r="DW100" i="1"/>
  <c r="ED100" i="1" s="1"/>
  <c r="DT79" i="1"/>
  <c r="EA79" i="1" s="1"/>
  <c r="DX85" i="1"/>
  <c r="EE85" i="1" s="1"/>
  <c r="DX36" i="1"/>
  <c r="EE36" i="1" s="1"/>
  <c r="DX78" i="1"/>
  <c r="EE78" i="1" s="1"/>
  <c r="DW4" i="1"/>
  <c r="ED4" i="1" s="1"/>
  <c r="DW145" i="1"/>
  <c r="ED145" i="1" s="1"/>
  <c r="DX83" i="1"/>
  <c r="EE83" i="1" s="1"/>
  <c r="DX138" i="1"/>
  <c r="EE138" i="1" s="1"/>
  <c r="DW129" i="1"/>
  <c r="ED129" i="1" s="1"/>
  <c r="DX123" i="1"/>
  <c r="EE123" i="1" s="1"/>
  <c r="DX77" i="1"/>
  <c r="EE77" i="1" s="1"/>
  <c r="DX23" i="1"/>
  <c r="EE23" i="1" s="1"/>
  <c r="DX160" i="1"/>
  <c r="EE160" i="1" s="1"/>
  <c r="DX44" i="1"/>
  <c r="EE44" i="1" s="1"/>
  <c r="DX89" i="1"/>
  <c r="EE89" i="1" s="1"/>
  <c r="DV17" i="1"/>
  <c r="EC17" i="1" s="1"/>
  <c r="DT39" i="1"/>
  <c r="EA39" i="1" s="1"/>
  <c r="DX148" i="1"/>
  <c r="EE148" i="1" s="1"/>
  <c r="DT43" i="1"/>
  <c r="EA43" i="1" s="1"/>
  <c r="DW30" i="1"/>
  <c r="ED30" i="1" s="1"/>
  <c r="DV66" i="1"/>
  <c r="EC66" i="1" s="1"/>
  <c r="DT110" i="1"/>
  <c r="EA110" i="1" s="1"/>
  <c r="DW154" i="1"/>
  <c r="ED154" i="1" s="1"/>
  <c r="DU126" i="1"/>
  <c r="EB126" i="1" s="1"/>
  <c r="DV13" i="1"/>
  <c r="EC13" i="1" s="1"/>
  <c r="DU43" i="1"/>
  <c r="EB43" i="1" s="1"/>
  <c r="DX125" i="1"/>
  <c r="EE125" i="1" s="1"/>
  <c r="DX58" i="1"/>
  <c r="EE58" i="1" s="1"/>
  <c r="DW33" i="1"/>
  <c r="ED33" i="1" s="1"/>
  <c r="DU2" i="1"/>
  <c r="EB2" i="1" s="1"/>
  <c r="DW95" i="1"/>
  <c r="ED95" i="1" s="1"/>
  <c r="DW101" i="1"/>
  <c r="ED101" i="1" s="1"/>
  <c r="DX54" i="1"/>
  <c r="EE54" i="1" s="1"/>
  <c r="DV119" i="1"/>
  <c r="EC119" i="1" s="1"/>
  <c r="DX141" i="1"/>
  <c r="EE141" i="1" s="1"/>
  <c r="DX61" i="1"/>
  <c r="EE61" i="1" s="1"/>
  <c r="DT149" i="1"/>
  <c r="EA149" i="1" s="1"/>
  <c r="DX151" i="1"/>
  <c r="EE151" i="1" s="1"/>
  <c r="DX30" i="1"/>
  <c r="EE30" i="1" s="1"/>
  <c r="DW157" i="1"/>
  <c r="ED157" i="1" s="1"/>
  <c r="DU139" i="1"/>
  <c r="EB139" i="1" s="1"/>
  <c r="DU53" i="1"/>
  <c r="EB53" i="1" s="1"/>
  <c r="DU59" i="1"/>
  <c r="EB59" i="1" s="1"/>
  <c r="DT141" i="1"/>
  <c r="EA141" i="1" s="1"/>
  <c r="DU115" i="1"/>
  <c r="EB115" i="1" s="1"/>
  <c r="DU8" i="1"/>
  <c r="EB8" i="1" s="1"/>
  <c r="DW123" i="1"/>
  <c r="ED123" i="1" s="1"/>
  <c r="DV74" i="1"/>
  <c r="EC74" i="1" s="1"/>
  <c r="DW7" i="1"/>
  <c r="ED7" i="1" s="1"/>
  <c r="DU97" i="1"/>
  <c r="EB97" i="1" s="1"/>
  <c r="DU73" i="1"/>
  <c r="EB73" i="1" s="1"/>
  <c r="DU161" i="1"/>
  <c r="EB161" i="1" s="1"/>
  <c r="DT148" i="1"/>
  <c r="EA148" i="1" s="1"/>
  <c r="DT69" i="1"/>
  <c r="EA69" i="1" s="1"/>
  <c r="DV128" i="1"/>
  <c r="EC128" i="1" s="1"/>
  <c r="DV11" i="1"/>
  <c r="EC11" i="1" s="1"/>
  <c r="DX5" i="1"/>
  <c r="EE5" i="1" s="1"/>
  <c r="DU56" i="1"/>
  <c r="EB56" i="1" s="1"/>
  <c r="DW141" i="1"/>
  <c r="ED141" i="1" s="1"/>
  <c r="DU93" i="1"/>
  <c r="EB93" i="1" s="1"/>
  <c r="DT104" i="1"/>
  <c r="EA104" i="1" s="1"/>
  <c r="DV50" i="1"/>
  <c r="EC50" i="1" s="1"/>
  <c r="DV115" i="1"/>
  <c r="EC115" i="1" s="1"/>
  <c r="DT73" i="1"/>
  <c r="EA73" i="1" s="1"/>
  <c r="DV51" i="1"/>
  <c r="EC51" i="1" s="1"/>
  <c r="DU135" i="1"/>
  <c r="EB135" i="1" s="1"/>
  <c r="DT101" i="1"/>
  <c r="EA101" i="1" s="1"/>
  <c r="DW127" i="1"/>
  <c r="ED127" i="1" s="1"/>
  <c r="DV71" i="1"/>
  <c r="EC71" i="1" s="1"/>
  <c r="DW150" i="1"/>
  <c r="ED150" i="1" s="1"/>
  <c r="DU148" i="1"/>
  <c r="EB148" i="1" s="1"/>
  <c r="DU141" i="1"/>
  <c r="EB141" i="1" s="1"/>
  <c r="DX7" i="1"/>
  <c r="EE7" i="1" s="1"/>
  <c r="DX146" i="1"/>
  <c r="EE146" i="1" s="1"/>
  <c r="DT78" i="1"/>
  <c r="EA78" i="1" s="1"/>
  <c r="DX2" i="1"/>
  <c r="EE2" i="1" s="1"/>
  <c r="DV18" i="1"/>
  <c r="EC18" i="1" s="1"/>
  <c r="DT76" i="1"/>
  <c r="EA76" i="1" s="1"/>
  <c r="DV55" i="1"/>
  <c r="EC55" i="1" s="1"/>
  <c r="DW106" i="1"/>
  <c r="ED106" i="1" s="1"/>
  <c r="DU153" i="1"/>
  <c r="EB153" i="1" s="1"/>
  <c r="DW9" i="1"/>
  <c r="ED9" i="1" s="1"/>
  <c r="DV22" i="1"/>
  <c r="EC22" i="1" s="1"/>
  <c r="DV59" i="1"/>
  <c r="EC59" i="1" s="1"/>
  <c r="DW91" i="1"/>
  <c r="ED91" i="1" s="1"/>
  <c r="DU6" i="1"/>
  <c r="EB6" i="1" s="1"/>
  <c r="DV67" i="1"/>
  <c r="EC67" i="1" s="1"/>
  <c r="DV48" i="1"/>
  <c r="EC48" i="1" s="1"/>
  <c r="DT30" i="1"/>
  <c r="EA30" i="1" s="1"/>
  <c r="DW126" i="1"/>
  <c r="ED126" i="1" s="1"/>
  <c r="DT10" i="1"/>
  <c r="EA10" i="1" s="1"/>
  <c r="DT161" i="1"/>
  <c r="EA161" i="1" s="1"/>
  <c r="DV103" i="1"/>
  <c r="EC103" i="1" s="1"/>
  <c r="DW139" i="1"/>
  <c r="ED139" i="1" s="1"/>
  <c r="DT44" i="1"/>
  <c r="EA44" i="1" s="1"/>
  <c r="DW134" i="1"/>
  <c r="ED134" i="1" s="1"/>
  <c r="DW36" i="1"/>
  <c r="ED36" i="1" s="1"/>
  <c r="DV152" i="1"/>
  <c r="EC152" i="1" s="1"/>
  <c r="DU84" i="1"/>
  <c r="EB84" i="1" s="1"/>
  <c r="DX97" i="1"/>
  <c r="EE97" i="1" s="1"/>
  <c r="DX43" i="1"/>
  <c r="EE43" i="1" s="1"/>
  <c r="DW45" i="1"/>
  <c r="ED45" i="1" s="1"/>
  <c r="DW104" i="1"/>
  <c r="ED104" i="1" s="1"/>
  <c r="DT164" i="1"/>
  <c r="EA164" i="1" s="1"/>
  <c r="DW16" i="1"/>
  <c r="ED16" i="1" s="1"/>
  <c r="DW72" i="1"/>
  <c r="ED72" i="1" s="1"/>
  <c r="DT92" i="1"/>
  <c r="EA92" i="1" s="1"/>
  <c r="DX127" i="1"/>
  <c r="EE127" i="1" s="1"/>
  <c r="DV143" i="1"/>
  <c r="EC143" i="1" s="1"/>
  <c r="DX37" i="1"/>
  <c r="EE37" i="1" s="1"/>
  <c r="DU150" i="1"/>
  <c r="EB150" i="1" s="1"/>
  <c r="DV3" i="1"/>
  <c r="EC3" i="1" s="1"/>
  <c r="DX93" i="1"/>
  <c r="EE93" i="1" s="1"/>
  <c r="DV110" i="1"/>
  <c r="EC110" i="1" s="1"/>
  <c r="DU158" i="1"/>
  <c r="EB158" i="1" s="1"/>
  <c r="DX49" i="1"/>
  <c r="EE49" i="1" s="1"/>
  <c r="DT134" i="1"/>
  <c r="EA134" i="1" s="1"/>
  <c r="DX34" i="1"/>
  <c r="EE34" i="1" s="1"/>
  <c r="DW131" i="1"/>
  <c r="ED131" i="1" s="1"/>
  <c r="DV77" i="1"/>
  <c r="EC77" i="1" s="1"/>
  <c r="DX98" i="1"/>
  <c r="EE98" i="1" s="1"/>
  <c r="DV28" i="1"/>
  <c r="EC28" i="1" s="1"/>
  <c r="DW23" i="1"/>
  <c r="ED23" i="1" s="1"/>
  <c r="DU154" i="1"/>
  <c r="EB154" i="1" s="1"/>
  <c r="DU112" i="1"/>
  <c r="EB112" i="1" s="1"/>
  <c r="DV145" i="1"/>
  <c r="EC145" i="1" s="1"/>
  <c r="DX109" i="1"/>
  <c r="EE109" i="1" s="1"/>
  <c r="DX6" i="1"/>
  <c r="EE6" i="1" s="1"/>
  <c r="DV65" i="1"/>
  <c r="EC65" i="1" s="1"/>
  <c r="DV52" i="1"/>
  <c r="EC52" i="1" s="1"/>
  <c r="DW147" i="1"/>
  <c r="ED147" i="1" s="1"/>
  <c r="DU60" i="1"/>
  <c r="EB60" i="1" s="1"/>
  <c r="DT23" i="1"/>
  <c r="EA23" i="1" s="1"/>
  <c r="DW116" i="1"/>
  <c r="ED116" i="1" s="1"/>
  <c r="DV123" i="1"/>
  <c r="EC123" i="1" s="1"/>
  <c r="DX120" i="1"/>
  <c r="EE120" i="1" s="1"/>
  <c r="DU36" i="1"/>
  <c r="EB36" i="1" s="1"/>
  <c r="DX71" i="1"/>
  <c r="EE71" i="1" s="1"/>
  <c r="DV135" i="1"/>
  <c r="EC135" i="1" s="1"/>
  <c r="DU138" i="1"/>
  <c r="EB138" i="1" s="1"/>
  <c r="DV100" i="1"/>
  <c r="EC100" i="1" s="1"/>
  <c r="DU145" i="1"/>
  <c r="EB145" i="1" s="1"/>
  <c r="DU9" i="1"/>
  <c r="EB9" i="1" s="1"/>
  <c r="DU109" i="1"/>
  <c r="EB109" i="1" s="1"/>
  <c r="DT158" i="1"/>
  <c r="EA158" i="1" s="1"/>
  <c r="DW164" i="1"/>
  <c r="ED164" i="1" s="1"/>
  <c r="DX55" i="1"/>
  <c r="EE55" i="1" s="1"/>
  <c r="DV138" i="1"/>
  <c r="EC138" i="1" s="1"/>
  <c r="DV126" i="1"/>
  <c r="EC126" i="1" s="1"/>
  <c r="DU61" i="1"/>
  <c r="EB61" i="1" s="1"/>
  <c r="DU155" i="1"/>
  <c r="EB155" i="1" s="1"/>
  <c r="DX131" i="1"/>
  <c r="EE131" i="1" s="1"/>
  <c r="DW103" i="1"/>
  <c r="ED103" i="1" s="1"/>
  <c r="DT142" i="1"/>
  <c r="EA142" i="1" s="1"/>
  <c r="DT140" i="1"/>
  <c r="EA140" i="1" s="1"/>
  <c r="DV20" i="1"/>
  <c r="EC20" i="1" s="1"/>
  <c r="DV56" i="1"/>
  <c r="EC56" i="1" s="1"/>
  <c r="DW53" i="1"/>
  <c r="ED53" i="1" s="1"/>
  <c r="DV157" i="1"/>
  <c r="EC157" i="1" s="1"/>
  <c r="DT38" i="1"/>
  <c r="EA38" i="1" s="1"/>
  <c r="DT19" i="1"/>
  <c r="EA19" i="1" s="1"/>
  <c r="DW84" i="1"/>
  <c r="ED84" i="1" s="1"/>
  <c r="DT90" i="1"/>
  <c r="EA90" i="1" s="1"/>
  <c r="DU79" i="1"/>
  <c r="EB79" i="1" s="1"/>
  <c r="DV86" i="1"/>
  <c r="EC86" i="1" s="1"/>
  <c r="DW38" i="1"/>
  <c r="ED38" i="1" s="1"/>
  <c r="DV117" i="1"/>
  <c r="EC117" i="1" s="1"/>
  <c r="DU110" i="1"/>
  <c r="EB110" i="1" s="1"/>
  <c r="DU80" i="1"/>
  <c r="EB80" i="1" s="1"/>
  <c r="DW12" i="1"/>
  <c r="ED12" i="1" s="1"/>
  <c r="DW47" i="1"/>
  <c r="ED47" i="1" s="1"/>
  <c r="DW27" i="1"/>
  <c r="ED27" i="1" s="1"/>
  <c r="DT128" i="1"/>
  <c r="EA128" i="1" s="1"/>
  <c r="DT28" i="1"/>
  <c r="EA28" i="1" s="1"/>
  <c r="DT103" i="1"/>
  <c r="EA103" i="1" s="1"/>
  <c r="DT144" i="1"/>
  <c r="EA144" i="1" s="1"/>
  <c r="DU72" i="1"/>
  <c r="EB72" i="1" s="1"/>
  <c r="DU23" i="1"/>
  <c r="EB23" i="1" s="1"/>
  <c r="DU140" i="1"/>
  <c r="EB140" i="1" s="1"/>
  <c r="DT36" i="1"/>
  <c r="EA36" i="1" s="1"/>
  <c r="DU104" i="1"/>
  <c r="EB104" i="1" s="1"/>
  <c r="DX12" i="1"/>
  <c r="EE12" i="1" s="1"/>
  <c r="DT163" i="1"/>
  <c r="EA163" i="1" s="1"/>
  <c r="DV83" i="1"/>
  <c r="EC83" i="1" s="1"/>
  <c r="DV90" i="1"/>
  <c r="EC90" i="1" s="1"/>
  <c r="DV6" i="1"/>
  <c r="EC6" i="1" s="1"/>
  <c r="DT22" i="1"/>
  <c r="EA22" i="1" s="1"/>
  <c r="DT127" i="1"/>
  <c r="EA127" i="1" s="1"/>
  <c r="DW159" i="1"/>
  <c r="ED159" i="1" s="1"/>
  <c r="DV9" i="1"/>
  <c r="EC9" i="1" s="1"/>
  <c r="DU58" i="1"/>
  <c r="EB58" i="1" s="1"/>
  <c r="DX67" i="1"/>
  <c r="EE67" i="1" s="1"/>
  <c r="DT7" i="1"/>
  <c r="EA7" i="1" s="1"/>
  <c r="DV36" i="1"/>
  <c r="EC36" i="1" s="1"/>
  <c r="DV84" i="1"/>
  <c r="EC84" i="1" s="1"/>
  <c r="DX38" i="1"/>
  <c r="EE38" i="1" s="1"/>
  <c r="DT50" i="1"/>
  <c r="EA50" i="1" s="1"/>
  <c r="DT12" i="1"/>
  <c r="EA12" i="1" s="1"/>
  <c r="DW78" i="1"/>
  <c r="ED78" i="1" s="1"/>
  <c r="DW34" i="1"/>
  <c r="ED34" i="1" s="1"/>
  <c r="DW89" i="1"/>
  <c r="ED89" i="1" s="1"/>
  <c r="DW86" i="1"/>
  <c r="ED86" i="1" s="1"/>
  <c r="DV139" i="1"/>
  <c r="EC139" i="1" s="1"/>
  <c r="DU127" i="1"/>
  <c r="EB127" i="1" s="1"/>
  <c r="DV130" i="1"/>
  <c r="EC130" i="1" s="1"/>
  <c r="DT152" i="1"/>
  <c r="EA152" i="1" s="1"/>
  <c r="DT46" i="1"/>
  <c r="EA46" i="1" s="1"/>
  <c r="DT113" i="1"/>
  <c r="EA113" i="1" s="1"/>
  <c r="DV39" i="1"/>
  <c r="EC39" i="1" s="1"/>
  <c r="DW82" i="1"/>
  <c r="ED82" i="1" s="1"/>
  <c r="DT146" i="1"/>
  <c r="EA146" i="1" s="1"/>
  <c r="DU16" i="1"/>
  <c r="EB16" i="1" s="1"/>
  <c r="DW62" i="1"/>
  <c r="ED62" i="1" s="1"/>
  <c r="DW79" i="1"/>
  <c r="ED79" i="1" s="1"/>
  <c r="DT33" i="1"/>
  <c r="EA33" i="1" s="1"/>
  <c r="DX112" i="1"/>
  <c r="EE112" i="1" s="1"/>
  <c r="DT49" i="1"/>
  <c r="EA49" i="1" s="1"/>
  <c r="DU48" i="1"/>
  <c r="EB48" i="1" s="1"/>
  <c r="DX101" i="1"/>
  <c r="EE101" i="1" s="1"/>
  <c r="DV26" i="1"/>
  <c r="EC26" i="1" s="1"/>
  <c r="DW26" i="1"/>
  <c r="ED26" i="1" s="1"/>
  <c r="DX73" i="1"/>
  <c r="EE73" i="1" s="1"/>
  <c r="DV43" i="1"/>
  <c r="EC43" i="1" s="1"/>
  <c r="DV57" i="1"/>
  <c r="EC57" i="1" s="1"/>
  <c r="DT24" i="1"/>
  <c r="EA24" i="1" s="1"/>
  <c r="DV85" i="1"/>
  <c r="EC85" i="1" s="1"/>
  <c r="DU83" i="1"/>
  <c r="EB83" i="1" s="1"/>
  <c r="DW110" i="1"/>
  <c r="ED110" i="1" s="1"/>
  <c r="DW76" i="1"/>
  <c r="ED76" i="1" s="1"/>
  <c r="DW153" i="1"/>
  <c r="ED153" i="1" s="1"/>
  <c r="DV148" i="1"/>
  <c r="EC148" i="1" s="1"/>
  <c r="DW130" i="1"/>
  <c r="ED130" i="1" s="1"/>
  <c r="DT99" i="1"/>
  <c r="EA99" i="1" s="1"/>
  <c r="DU114" i="1"/>
  <c r="EB114" i="1" s="1"/>
  <c r="DW50" i="1"/>
  <c r="ED50" i="1" s="1"/>
  <c r="DT20" i="1"/>
  <c r="EA20" i="1" s="1"/>
  <c r="DX111" i="1"/>
  <c r="EE111" i="1" s="1"/>
  <c r="C142" i="3" l="1"/>
  <c r="C142" i="16"/>
  <c r="Q111" i="16"/>
  <c r="T53" i="16"/>
  <c r="R134" i="16"/>
  <c r="Q130" i="16"/>
  <c r="T23" i="16"/>
  <c r="Q108" i="16"/>
  <c r="S87" i="16"/>
  <c r="U76" i="16"/>
  <c r="T122" i="16"/>
  <c r="R89" i="16"/>
  <c r="Q107" i="16"/>
  <c r="Q84" i="16"/>
  <c r="T77" i="16"/>
  <c r="T115" i="16"/>
  <c r="T27" i="16"/>
  <c r="R40" i="16"/>
  <c r="U28" i="16"/>
  <c r="U101" i="16"/>
  <c r="Q112" i="16"/>
  <c r="T141" i="16"/>
  <c r="Q139" i="16"/>
  <c r="U99" i="16"/>
  <c r="Q45" i="16"/>
  <c r="U108" i="16"/>
  <c r="U47" i="16"/>
  <c r="U30" i="16"/>
  <c r="U34" i="16"/>
  <c r="U20" i="16"/>
  <c r="U84" i="16"/>
  <c r="U128" i="16"/>
  <c r="U96" i="16"/>
  <c r="Q140" i="16"/>
  <c r="U23" i="16"/>
  <c r="U114" i="16"/>
  <c r="U107" i="16"/>
  <c r="Q75" i="16"/>
  <c r="Q88" i="16"/>
  <c r="Q37" i="16"/>
  <c r="U83" i="16"/>
  <c r="U116" i="16"/>
  <c r="S30" i="16"/>
  <c r="Q105" i="16"/>
  <c r="Q80" i="16"/>
  <c r="T135" i="16"/>
  <c r="Q13" i="16"/>
  <c r="S118" i="16"/>
  <c r="U9" i="16"/>
  <c r="S86" i="16"/>
  <c r="R92" i="16"/>
  <c r="S112" i="16"/>
  <c r="S23" i="16"/>
  <c r="T82" i="16"/>
  <c r="R112" i="16"/>
  <c r="U36" i="16"/>
  <c r="R140" i="16"/>
  <c r="Q135" i="16"/>
  <c r="T42" i="16"/>
  <c r="S34" i="16"/>
  <c r="S137" i="16"/>
  <c r="R90" i="16"/>
  <c r="S42" i="16"/>
  <c r="R126" i="16"/>
  <c r="S15" i="16"/>
  <c r="R42" i="16"/>
  <c r="S129" i="16"/>
  <c r="R46" i="16"/>
  <c r="R114" i="16"/>
  <c r="S28" i="16"/>
  <c r="U49" i="16"/>
  <c r="Q56" i="16"/>
  <c r="U105" i="16"/>
  <c r="R124" i="16"/>
  <c r="S84" i="16"/>
  <c r="S103" i="16"/>
  <c r="U6" i="16"/>
  <c r="R5" i="16"/>
  <c r="U66" i="16"/>
  <c r="Q128" i="16"/>
  <c r="Q119" i="16"/>
  <c r="S32" i="16"/>
  <c r="U38" i="16"/>
  <c r="Q40" i="16"/>
  <c r="Q19" i="16"/>
  <c r="Q86" i="16"/>
  <c r="Q18" i="16"/>
  <c r="U44" i="16"/>
  <c r="T30" i="16"/>
  <c r="Q23" i="16"/>
  <c r="Q85" i="16"/>
  <c r="Q15" i="16"/>
  <c r="S17" i="16"/>
  <c r="U141" i="16"/>
  <c r="Q133" i="16"/>
  <c r="Q35" i="16"/>
  <c r="R132" i="16"/>
  <c r="Q28" i="16"/>
  <c r="U126" i="16"/>
  <c r="T128" i="16"/>
  <c r="T97" i="16"/>
  <c r="U52" i="16"/>
  <c r="Q97" i="16"/>
  <c r="Q122" i="16"/>
  <c r="Q31" i="16"/>
  <c r="U132" i="16"/>
  <c r="R17" i="16"/>
  <c r="U55" i="16"/>
  <c r="U5" i="16"/>
  <c r="S91" i="16"/>
  <c r="U62" i="16"/>
  <c r="Q22" i="16"/>
  <c r="T133" i="16"/>
  <c r="Q134" i="16"/>
  <c r="T72" i="16"/>
  <c r="Q69" i="16"/>
  <c r="R99" i="16"/>
  <c r="Q138" i="16"/>
  <c r="Q90" i="16"/>
  <c r="U19" i="16"/>
  <c r="R101" i="16"/>
  <c r="T92" i="16"/>
  <c r="U124" i="16"/>
  <c r="Q102" i="16"/>
  <c r="R20" i="16"/>
  <c r="U7" i="16"/>
  <c r="R27" i="16"/>
  <c r="U140" i="16"/>
  <c r="S106" i="16"/>
  <c r="Q24" i="16"/>
  <c r="Q93" i="16"/>
  <c r="T22" i="16"/>
  <c r="R35" i="16"/>
  <c r="Q131" i="16"/>
  <c r="R75" i="16"/>
  <c r="R113" i="16"/>
  <c r="Q8" i="16"/>
  <c r="T89" i="16"/>
  <c r="U90" i="16"/>
  <c r="S89" i="16"/>
  <c r="T118" i="16"/>
  <c r="Q51" i="16"/>
  <c r="Q49" i="16"/>
  <c r="U59" i="16"/>
  <c r="T117" i="16"/>
  <c r="T86" i="16"/>
  <c r="Q58" i="16"/>
  <c r="Q89" i="16"/>
  <c r="S92" i="16"/>
  <c r="Q53" i="16"/>
  <c r="Q57" i="16"/>
  <c r="R8" i="16"/>
  <c r="Q44" i="16"/>
  <c r="U109" i="16"/>
  <c r="U104" i="16"/>
  <c r="Q77" i="16"/>
  <c r="U82" i="16"/>
  <c r="U16" i="16"/>
  <c r="U102" i="16"/>
  <c r="T20" i="16"/>
  <c r="S58" i="16"/>
  <c r="T71" i="16"/>
  <c r="S54" i="16"/>
  <c r="R135" i="16"/>
  <c r="S61" i="16"/>
  <c r="Q27" i="16"/>
  <c r="S128" i="16"/>
  <c r="Q114" i="16"/>
  <c r="R88" i="16"/>
  <c r="R3" i="16"/>
  <c r="R102" i="16"/>
  <c r="T50" i="16"/>
  <c r="U103" i="16"/>
  <c r="Q61" i="16"/>
  <c r="R131" i="16"/>
  <c r="S70" i="16"/>
  <c r="Q47" i="16"/>
  <c r="R10" i="16"/>
  <c r="S133" i="16"/>
  <c r="R26" i="16"/>
  <c r="U46" i="16"/>
  <c r="S48" i="16"/>
  <c r="R71" i="16"/>
  <c r="T134" i="16"/>
  <c r="T12" i="16"/>
  <c r="Q95" i="16"/>
  <c r="Q3" i="16"/>
  <c r="R18" i="16"/>
  <c r="R15" i="16"/>
  <c r="T41" i="16"/>
  <c r="U15" i="16"/>
  <c r="R37" i="16"/>
  <c r="S122" i="16"/>
  <c r="R19" i="16"/>
  <c r="T107" i="16"/>
  <c r="S139" i="16"/>
  <c r="R69" i="16"/>
  <c r="S121" i="16"/>
  <c r="U130" i="16"/>
  <c r="R105" i="16"/>
  <c r="U61" i="16"/>
  <c r="U88" i="16"/>
  <c r="U131" i="16"/>
  <c r="Q103" i="16"/>
  <c r="Q63" i="16"/>
  <c r="Q87" i="16"/>
  <c r="Q110" i="16"/>
  <c r="S44" i="16"/>
  <c r="Q20" i="16"/>
  <c r="U133" i="16"/>
  <c r="U121" i="16"/>
  <c r="U41" i="16"/>
  <c r="S141" i="16"/>
  <c r="U33" i="16"/>
  <c r="T37" i="16"/>
  <c r="U77" i="16"/>
  <c r="U4" i="16"/>
  <c r="Q36" i="16"/>
  <c r="S96" i="16"/>
  <c r="R21" i="16"/>
  <c r="U51" i="16"/>
  <c r="R13" i="16"/>
  <c r="Q137" i="16"/>
  <c r="S90" i="16"/>
  <c r="U87" i="16"/>
  <c r="S93" i="16"/>
  <c r="R109" i="16"/>
  <c r="T64" i="16"/>
  <c r="S36" i="16"/>
  <c r="Q79" i="16"/>
  <c r="S124" i="16"/>
  <c r="U68" i="16"/>
  <c r="U134" i="16"/>
  <c r="U86" i="16"/>
  <c r="U135" i="16"/>
  <c r="U27" i="16"/>
  <c r="T62" i="16"/>
  <c r="Q7" i="16"/>
  <c r="U78" i="16"/>
  <c r="U111" i="16"/>
  <c r="R74" i="16"/>
  <c r="S135" i="16"/>
  <c r="U89" i="16"/>
  <c r="Q115" i="16"/>
  <c r="R38" i="16"/>
  <c r="U98" i="16"/>
  <c r="Q30" i="16"/>
  <c r="T7" i="16"/>
  <c r="R59" i="16"/>
  <c r="Q136" i="16"/>
  <c r="T52" i="16"/>
  <c r="R22" i="16"/>
  <c r="T68" i="16"/>
  <c r="U14" i="16"/>
  <c r="T63" i="16"/>
  <c r="Q25" i="16"/>
  <c r="Q117" i="16"/>
  <c r="U57" i="16"/>
  <c r="Q71" i="16"/>
  <c r="S55" i="16"/>
  <c r="Q92" i="16"/>
  <c r="S97" i="16"/>
  <c r="S80" i="16"/>
  <c r="T43" i="16"/>
  <c r="Q126" i="16"/>
  <c r="U64" i="16"/>
  <c r="S35" i="16"/>
  <c r="S45" i="16"/>
  <c r="T84" i="16"/>
  <c r="U71" i="16"/>
  <c r="R110" i="16"/>
  <c r="R91" i="16"/>
  <c r="R44" i="16"/>
  <c r="U85" i="16"/>
  <c r="U95" i="16"/>
  <c r="U97" i="16"/>
  <c r="U129" i="16"/>
  <c r="R52" i="16"/>
  <c r="T10" i="16"/>
  <c r="U112" i="16"/>
  <c r="U122" i="16"/>
  <c r="S100" i="16"/>
  <c r="U100" i="16"/>
  <c r="U17" i="16"/>
  <c r="R118" i="16"/>
  <c r="R28" i="16"/>
  <c r="T91" i="16"/>
  <c r="T119" i="16"/>
  <c r="U127" i="16"/>
  <c r="Q21" i="16"/>
  <c r="Q46" i="16"/>
  <c r="Q38" i="16"/>
  <c r="U18" i="16"/>
  <c r="Q81" i="16"/>
  <c r="Q116" i="16"/>
  <c r="U136" i="16"/>
  <c r="Q55" i="16"/>
  <c r="Q16" i="16"/>
  <c r="R97" i="16"/>
  <c r="T8" i="16"/>
  <c r="T94" i="16"/>
  <c r="T127" i="16"/>
  <c r="Q98" i="16"/>
  <c r="S3" i="16"/>
  <c r="T39" i="16"/>
  <c r="Q32" i="16"/>
  <c r="T108" i="16"/>
  <c r="T60" i="16"/>
  <c r="T14" i="16"/>
  <c r="R73" i="16"/>
  <c r="T51" i="16"/>
  <c r="Q132" i="16"/>
  <c r="S127" i="16"/>
  <c r="S98" i="16"/>
  <c r="U113" i="16"/>
  <c r="Q124" i="16"/>
  <c r="S102" i="16"/>
  <c r="S10" i="16"/>
  <c r="U21" i="16"/>
  <c r="Q67" i="16"/>
  <c r="T56" i="16"/>
  <c r="T105" i="16"/>
  <c r="T126" i="16"/>
  <c r="T114" i="16"/>
  <c r="U3" i="16"/>
  <c r="T74" i="16"/>
  <c r="Q9" i="16"/>
  <c r="S19" i="16"/>
  <c r="T59" i="16"/>
  <c r="U58" i="16"/>
  <c r="R130" i="16"/>
  <c r="U39" i="16"/>
  <c r="Q82" i="16"/>
  <c r="Q43" i="16"/>
  <c r="U43" i="16"/>
  <c r="Q33" i="16"/>
  <c r="Q104" i="16"/>
  <c r="S79" i="16"/>
  <c r="R65" i="16"/>
  <c r="U91" i="16"/>
  <c r="U24" i="16"/>
  <c r="T54" i="16"/>
  <c r="U53" i="16"/>
  <c r="Q96" i="16"/>
  <c r="R14" i="16"/>
  <c r="R79" i="16"/>
  <c r="U120" i="16"/>
  <c r="U50" i="16"/>
  <c r="R136" i="16"/>
  <c r="U117" i="16"/>
  <c r="U118" i="16"/>
  <c r="Q29" i="16"/>
  <c r="T80" i="16"/>
  <c r="Q106" i="16"/>
  <c r="R104" i="16"/>
  <c r="U106" i="16"/>
  <c r="U37" i="16"/>
  <c r="T106" i="16"/>
  <c r="R55" i="16"/>
  <c r="U60" i="16"/>
  <c r="S21" i="16"/>
  <c r="Q62" i="16"/>
  <c r="Q48" i="16"/>
  <c r="U94" i="16"/>
  <c r="U125" i="16"/>
  <c r="U40" i="16"/>
  <c r="U12" i="16"/>
  <c r="T38" i="16"/>
  <c r="U31" i="16"/>
  <c r="T101" i="16"/>
  <c r="Q4" i="16"/>
  <c r="T33" i="16"/>
  <c r="R50" i="16"/>
  <c r="Q11" i="16"/>
  <c r="T6" i="16"/>
  <c r="T83" i="16"/>
  <c r="Q118" i="16"/>
  <c r="Q113" i="16"/>
  <c r="R111" i="16"/>
  <c r="Q121" i="16"/>
  <c r="T136" i="16"/>
  <c r="T75" i="16"/>
  <c r="Q127" i="16"/>
  <c r="S113" i="16"/>
  <c r="U93" i="16"/>
  <c r="T78" i="16"/>
  <c r="T99" i="16"/>
  <c r="Q123" i="16"/>
  <c r="R33" i="16"/>
  <c r="U11" i="16"/>
  <c r="S76" i="16"/>
  <c r="S69" i="16"/>
  <c r="S43" i="16"/>
  <c r="U123" i="16"/>
  <c r="S39" i="16"/>
  <c r="T11" i="16"/>
  <c r="R95" i="16"/>
  <c r="Q60" i="16"/>
  <c r="T31" i="16"/>
  <c r="Q109" i="16"/>
  <c r="S53" i="16"/>
  <c r="S117" i="16"/>
  <c r="T47" i="16"/>
  <c r="U48" i="16"/>
  <c r="T66" i="16"/>
  <c r="R63" i="16"/>
  <c r="R30" i="16"/>
  <c r="Q66" i="16"/>
  <c r="Q141" i="16"/>
  <c r="U110" i="16"/>
  <c r="U79" i="16"/>
  <c r="R85" i="16"/>
  <c r="S138" i="16"/>
  <c r="T95" i="16"/>
  <c r="U70" i="16"/>
  <c r="T100" i="16"/>
  <c r="S22" i="16"/>
  <c r="S72" i="16"/>
  <c r="Q125" i="16"/>
  <c r="U45" i="16"/>
  <c r="S13" i="16"/>
  <c r="T5" i="16"/>
  <c r="U74" i="16"/>
  <c r="Q59" i="16"/>
  <c r="U138" i="16"/>
  <c r="T111" i="16"/>
  <c r="T24" i="16"/>
  <c r="Q5" i="16"/>
  <c r="Q54" i="16"/>
  <c r="S65" i="16"/>
  <c r="U72" i="16"/>
  <c r="U54" i="16"/>
  <c r="Q12" i="16"/>
  <c r="Q34" i="16"/>
  <c r="Q100" i="16"/>
  <c r="Q64" i="16"/>
  <c r="Q41" i="16"/>
  <c r="Q14" i="16"/>
  <c r="T44" i="16"/>
  <c r="R66" i="16"/>
  <c r="Q10" i="16"/>
  <c r="Q78" i="16"/>
  <c r="R62" i="16"/>
  <c r="R125" i="16"/>
  <c r="U67" i="16"/>
  <c r="Q94" i="16"/>
  <c r="Q73" i="16"/>
  <c r="Q72" i="16"/>
  <c r="S62" i="16"/>
  <c r="Q76" i="16"/>
  <c r="U10" i="16"/>
  <c r="U119" i="16"/>
  <c r="Q70" i="16"/>
  <c r="U115" i="16"/>
  <c r="Q42" i="16"/>
  <c r="T28" i="16"/>
  <c r="U75" i="16"/>
  <c r="Q83" i="16"/>
  <c r="R45" i="16"/>
  <c r="U63" i="16"/>
  <c r="U80" i="16"/>
  <c r="S109" i="16"/>
  <c r="S16" i="16"/>
  <c r="Q129" i="16"/>
  <c r="T18" i="16"/>
  <c r="T125" i="16"/>
  <c r="Q39" i="16"/>
  <c r="S25" i="16"/>
  <c r="T57" i="16"/>
  <c r="R81" i="16"/>
  <c r="U65" i="16"/>
  <c r="T132" i="16"/>
  <c r="U73" i="16"/>
  <c r="R57" i="16"/>
  <c r="U22" i="16"/>
  <c r="U26" i="16"/>
  <c r="Q101" i="16"/>
  <c r="R58" i="16"/>
  <c r="T67" i="16"/>
  <c r="U35" i="16"/>
  <c r="U42" i="16"/>
  <c r="Q74" i="16"/>
  <c r="U139" i="16"/>
  <c r="S9" i="16"/>
  <c r="U137" i="16"/>
  <c r="U56" i="16"/>
  <c r="S83" i="16"/>
  <c r="Q50" i="16"/>
  <c r="U92" i="16"/>
  <c r="U81" i="16"/>
  <c r="U8" i="16"/>
  <c r="Q52" i="16"/>
  <c r="S6" i="16"/>
  <c r="R51" i="16"/>
  <c r="Q99" i="16"/>
  <c r="R25" i="16"/>
  <c r="Q65" i="16"/>
  <c r="T3" i="16"/>
  <c r="Q120" i="16"/>
  <c r="T140" i="16"/>
  <c r="R106" i="16"/>
  <c r="S68" i="16"/>
  <c r="T137" i="16"/>
  <c r="S71" i="16"/>
  <c r="T123" i="16"/>
  <c r="U13" i="16"/>
  <c r="U25" i="16"/>
  <c r="S29" i="16"/>
  <c r="S67" i="16"/>
  <c r="Q17" i="16"/>
  <c r="T116" i="16"/>
  <c r="S60" i="16"/>
  <c r="Q68" i="16"/>
  <c r="U29" i="16"/>
  <c r="S37" i="16"/>
  <c r="T85" i="16"/>
  <c r="Q6" i="16"/>
  <c r="R82" i="16"/>
  <c r="T49" i="16"/>
  <c r="S120" i="16"/>
  <c r="R64" i="16"/>
  <c r="S7" i="16"/>
  <c r="Q26" i="16"/>
  <c r="U69" i="16"/>
  <c r="U32" i="16"/>
  <c r="K131" i="3"/>
  <c r="T131" i="16"/>
  <c r="I141" i="3"/>
  <c r="R141" i="16"/>
  <c r="K129" i="3"/>
  <c r="T129" i="16"/>
  <c r="J33" i="3"/>
  <c r="S33" i="16"/>
  <c r="J82" i="3"/>
  <c r="S82" i="16"/>
  <c r="K81" i="3"/>
  <c r="T81" i="16"/>
  <c r="K46" i="3"/>
  <c r="T46" i="16"/>
  <c r="K121" i="3"/>
  <c r="T121" i="16"/>
  <c r="J51" i="3"/>
  <c r="S51" i="16"/>
  <c r="I84" i="3"/>
  <c r="R84" i="16"/>
  <c r="I137" i="3"/>
  <c r="R137" i="16"/>
  <c r="K130" i="3"/>
  <c r="T130" i="16"/>
  <c r="J77" i="3"/>
  <c r="S77" i="16"/>
  <c r="K87" i="3"/>
  <c r="T87" i="16"/>
  <c r="K104" i="3"/>
  <c r="T104" i="16"/>
  <c r="I32" i="3"/>
  <c r="R32" i="16"/>
  <c r="J140" i="3"/>
  <c r="S140" i="16"/>
  <c r="K25" i="3"/>
  <c r="T25" i="16"/>
  <c r="J49" i="3"/>
  <c r="S49" i="16"/>
  <c r="I93" i="3"/>
  <c r="R93" i="16"/>
  <c r="J74" i="3"/>
  <c r="S74" i="16"/>
  <c r="K36" i="3"/>
  <c r="T36" i="16"/>
  <c r="I123" i="3"/>
  <c r="R123" i="16"/>
  <c r="I107" i="3"/>
  <c r="R107" i="16"/>
  <c r="I103" i="3"/>
  <c r="R103" i="16"/>
  <c r="J115" i="3"/>
  <c r="S115" i="16"/>
  <c r="J126" i="3"/>
  <c r="S126" i="16"/>
  <c r="J105" i="3"/>
  <c r="S105" i="16"/>
  <c r="I117" i="3"/>
  <c r="R117" i="16"/>
  <c r="J85" i="3"/>
  <c r="S85" i="16"/>
  <c r="I67" i="3"/>
  <c r="R67" i="16"/>
  <c r="J107" i="3"/>
  <c r="S107" i="16"/>
  <c r="I31" i="3"/>
  <c r="R31" i="16"/>
  <c r="K4" i="3"/>
  <c r="T4" i="16"/>
  <c r="J111" i="3"/>
  <c r="S111" i="16"/>
  <c r="K17" i="3"/>
  <c r="T17" i="16"/>
  <c r="K34" i="3"/>
  <c r="T34" i="16"/>
  <c r="I76" i="3"/>
  <c r="R76" i="16"/>
  <c r="K79" i="3"/>
  <c r="T79" i="16"/>
  <c r="I98" i="3"/>
  <c r="R98" i="16"/>
  <c r="K138" i="3"/>
  <c r="T138" i="16"/>
  <c r="J26" i="3"/>
  <c r="S26" i="16"/>
  <c r="J101" i="3"/>
  <c r="S101" i="16"/>
  <c r="K21" i="3"/>
  <c r="T21" i="16"/>
  <c r="K102" i="3"/>
  <c r="T102" i="16"/>
  <c r="I56" i="3"/>
  <c r="R56" i="16"/>
  <c r="K13" i="3"/>
  <c r="T13" i="16"/>
  <c r="J119" i="3"/>
  <c r="S119" i="16"/>
  <c r="I108" i="3"/>
  <c r="R108" i="16"/>
  <c r="I83" i="3"/>
  <c r="R83" i="16"/>
  <c r="K16" i="3"/>
  <c r="T16" i="16"/>
  <c r="J94" i="3"/>
  <c r="S94" i="16"/>
  <c r="J73" i="3"/>
  <c r="S73" i="16"/>
  <c r="J56" i="3"/>
  <c r="S56" i="16"/>
  <c r="I60" i="3"/>
  <c r="R60" i="16"/>
  <c r="J108" i="3"/>
  <c r="S108" i="16"/>
  <c r="I53" i="3"/>
  <c r="R53" i="16"/>
  <c r="I139" i="3"/>
  <c r="R139" i="16"/>
  <c r="I129" i="3"/>
  <c r="R129" i="16"/>
  <c r="J41" i="3"/>
  <c r="S41" i="16"/>
  <c r="J114" i="3"/>
  <c r="S114" i="16"/>
  <c r="J95" i="3"/>
  <c r="S95" i="16"/>
  <c r="K32" i="3"/>
  <c r="T32" i="16"/>
  <c r="K48" i="3"/>
  <c r="T48" i="16"/>
  <c r="J46" i="3"/>
  <c r="S46" i="16"/>
  <c r="K61" i="3"/>
  <c r="T61" i="16"/>
  <c r="I68" i="3"/>
  <c r="R68" i="16"/>
  <c r="I4" i="3"/>
  <c r="R4" i="16"/>
  <c r="K96" i="3"/>
  <c r="T96" i="16"/>
  <c r="J4" i="3"/>
  <c r="S4" i="16"/>
  <c r="K93" i="3"/>
  <c r="T93" i="16"/>
  <c r="K55" i="3"/>
  <c r="T55" i="16"/>
  <c r="I80" i="3"/>
  <c r="R80" i="16"/>
  <c r="J40" i="3"/>
  <c r="S40" i="16"/>
  <c r="I24" i="3"/>
  <c r="R24" i="16"/>
  <c r="K112" i="3"/>
  <c r="T112" i="16"/>
  <c r="K124" i="3"/>
  <c r="T124" i="16"/>
  <c r="K103" i="3"/>
  <c r="T103" i="16"/>
  <c r="I23" i="3"/>
  <c r="R23" i="16"/>
  <c r="J88" i="3"/>
  <c r="S88" i="16"/>
  <c r="J110" i="3"/>
  <c r="S110" i="16"/>
  <c r="J81" i="3"/>
  <c r="S81" i="16"/>
  <c r="J132" i="3"/>
  <c r="S132" i="16"/>
  <c r="I115" i="3"/>
  <c r="R115" i="16"/>
  <c r="J14" i="3"/>
  <c r="S14" i="16"/>
  <c r="J130" i="3"/>
  <c r="S130" i="16"/>
  <c r="J64" i="3"/>
  <c r="S64" i="16"/>
  <c r="I138" i="3"/>
  <c r="R138" i="16"/>
  <c r="K9" i="3"/>
  <c r="T9" i="16"/>
  <c r="K113" i="3"/>
  <c r="T113" i="16"/>
  <c r="K65" i="3"/>
  <c r="T65" i="16"/>
  <c r="J57" i="3"/>
  <c r="S57" i="16"/>
  <c r="I36" i="3"/>
  <c r="R36" i="16"/>
  <c r="I72" i="3"/>
  <c r="R72" i="16"/>
  <c r="J38" i="3"/>
  <c r="S38" i="16"/>
  <c r="I9" i="3"/>
  <c r="R9" i="16"/>
  <c r="K19" i="3"/>
  <c r="T19" i="16"/>
  <c r="K109" i="3"/>
  <c r="T109" i="16"/>
  <c r="J63" i="3"/>
  <c r="S63" i="16"/>
  <c r="I96" i="3"/>
  <c r="R96" i="16"/>
  <c r="I16" i="3"/>
  <c r="R16" i="16"/>
  <c r="J134" i="3"/>
  <c r="S134" i="16"/>
  <c r="K98" i="3"/>
  <c r="T98" i="16"/>
  <c r="K90" i="3"/>
  <c r="T90" i="16"/>
  <c r="K26" i="3"/>
  <c r="T26" i="16"/>
  <c r="I120" i="3"/>
  <c r="R120" i="16"/>
  <c r="K45" i="3"/>
  <c r="T45" i="16"/>
  <c r="I87" i="3"/>
  <c r="R87" i="16"/>
  <c r="I54" i="3"/>
  <c r="R54" i="16"/>
  <c r="K29" i="3"/>
  <c r="T29" i="16"/>
  <c r="I48" i="3"/>
  <c r="R48" i="16"/>
  <c r="I100" i="3"/>
  <c r="R100" i="16"/>
  <c r="J8" i="3"/>
  <c r="S8" i="16"/>
  <c r="I119" i="3"/>
  <c r="R119" i="16"/>
  <c r="I12" i="3"/>
  <c r="R12" i="16"/>
  <c r="K70" i="3"/>
  <c r="T70" i="16"/>
  <c r="I77" i="3"/>
  <c r="R77" i="16"/>
  <c r="I11" i="3"/>
  <c r="R11" i="16"/>
  <c r="K120" i="3"/>
  <c r="T120" i="16"/>
  <c r="K58" i="3"/>
  <c r="T58" i="16"/>
  <c r="J66" i="3"/>
  <c r="S66" i="16"/>
  <c r="I70" i="3"/>
  <c r="R70" i="16"/>
  <c r="K35" i="3"/>
  <c r="T35" i="16"/>
  <c r="J24" i="3"/>
  <c r="S24" i="16"/>
  <c r="K139" i="3"/>
  <c r="T139" i="16"/>
  <c r="K15" i="3"/>
  <c r="T15" i="16"/>
  <c r="J31" i="3"/>
  <c r="S31" i="16"/>
  <c r="J99" i="3"/>
  <c r="S99" i="16"/>
  <c r="I78" i="3"/>
  <c r="R78" i="16"/>
  <c r="J125" i="3"/>
  <c r="S125" i="16"/>
  <c r="J20" i="3"/>
  <c r="S20" i="16"/>
  <c r="J52" i="3"/>
  <c r="S52" i="16"/>
  <c r="J131" i="3"/>
  <c r="S131" i="16"/>
  <c r="J11" i="3"/>
  <c r="S11" i="16"/>
  <c r="I133" i="3"/>
  <c r="R133" i="16"/>
  <c r="I29" i="3"/>
  <c r="R29" i="16"/>
  <c r="J123" i="3"/>
  <c r="S123" i="16"/>
  <c r="K40" i="3"/>
  <c r="T40" i="16"/>
  <c r="I41" i="3"/>
  <c r="R41" i="16"/>
  <c r="I49" i="3"/>
  <c r="R49" i="16"/>
  <c r="J116" i="3"/>
  <c r="S116" i="16"/>
  <c r="I39" i="3"/>
  <c r="R39" i="16"/>
  <c r="J78" i="3"/>
  <c r="S78" i="16"/>
  <c r="I43" i="3"/>
  <c r="R43" i="16"/>
  <c r="J136" i="3"/>
  <c r="S136" i="16"/>
  <c r="I47" i="3"/>
  <c r="R47" i="16"/>
  <c r="J27" i="3"/>
  <c r="S27" i="16"/>
  <c r="J12" i="3"/>
  <c r="S12" i="16"/>
  <c r="J47" i="3"/>
  <c r="S47" i="16"/>
  <c r="K76" i="3"/>
  <c r="T76" i="16"/>
  <c r="I121" i="3"/>
  <c r="R121" i="16"/>
  <c r="J5" i="3"/>
  <c r="S5" i="16"/>
  <c r="J50" i="3"/>
  <c r="S50" i="16"/>
  <c r="I7" i="3"/>
  <c r="R7" i="16"/>
  <c r="I94" i="3"/>
  <c r="R94" i="16"/>
  <c r="J75" i="3"/>
  <c r="S75" i="16"/>
  <c r="J59" i="3"/>
  <c r="S59" i="16"/>
  <c r="K88" i="3"/>
  <c r="T88" i="16"/>
  <c r="J104" i="3"/>
  <c r="S104" i="16"/>
  <c r="I86" i="3"/>
  <c r="R86" i="16"/>
  <c r="I116" i="3"/>
  <c r="R116" i="16"/>
  <c r="I61" i="3"/>
  <c r="R61" i="16"/>
  <c r="I128" i="3"/>
  <c r="R128" i="16"/>
  <c r="J18" i="3"/>
  <c r="S18" i="16"/>
  <c r="I6" i="3"/>
  <c r="R6" i="16"/>
  <c r="K73" i="3"/>
  <c r="T73" i="16"/>
  <c r="K69" i="3"/>
  <c r="T69" i="16"/>
  <c r="I34" i="3"/>
  <c r="R34" i="16"/>
  <c r="I122" i="3"/>
  <c r="R122" i="16"/>
  <c r="I127" i="3"/>
  <c r="R127" i="16"/>
  <c r="K110" i="3"/>
  <c r="T110" i="16"/>
  <c r="K62" i="3"/>
  <c r="K7" i="3"/>
  <c r="K118" i="3"/>
  <c r="K117" i="3"/>
  <c r="J92" i="3"/>
  <c r="I71" i="3"/>
  <c r="I37" i="3"/>
  <c r="J80" i="3"/>
  <c r="I91" i="3"/>
  <c r="I52" i="3"/>
  <c r="K10" i="3"/>
  <c r="J100" i="3"/>
  <c r="I28" i="3"/>
  <c r="K8" i="3"/>
  <c r="J3" i="3"/>
  <c r="K14" i="3"/>
  <c r="K56" i="3"/>
  <c r="J65" i="3"/>
  <c r="J97" i="3"/>
  <c r="J35" i="3"/>
  <c r="K33" i="3"/>
  <c r="I50" i="3"/>
  <c r="K6" i="3"/>
  <c r="J76" i="3"/>
  <c r="J62" i="3"/>
  <c r="K140" i="3"/>
  <c r="I106" i="3"/>
  <c r="J44" i="3"/>
  <c r="K53" i="3"/>
  <c r="I134" i="3"/>
  <c r="J22" i="3"/>
  <c r="J72" i="3"/>
  <c r="J90" i="3"/>
  <c r="I89" i="3"/>
  <c r="K141" i="3"/>
  <c r="J118" i="3"/>
  <c r="J86" i="3"/>
  <c r="I92" i="3"/>
  <c r="K82" i="3"/>
  <c r="K42" i="3"/>
  <c r="J137" i="3"/>
  <c r="I90" i="3"/>
  <c r="H43" i="3"/>
  <c r="G43" i="3"/>
  <c r="H86" i="3"/>
  <c r="G86" i="3"/>
  <c r="J79" i="3"/>
  <c r="H12" i="3"/>
  <c r="G12" i="3"/>
  <c r="K54" i="3"/>
  <c r="H64" i="3"/>
  <c r="G64" i="3"/>
  <c r="H71" i="3"/>
  <c r="G71" i="3"/>
  <c r="J55" i="3"/>
  <c r="H92" i="3"/>
  <c r="G92" i="3"/>
  <c r="H51" i="3"/>
  <c r="G51" i="3"/>
  <c r="H49" i="3"/>
  <c r="G49" i="3"/>
  <c r="K86" i="3"/>
  <c r="H58" i="3"/>
  <c r="G58" i="3"/>
  <c r="H89" i="3"/>
  <c r="G89" i="3"/>
  <c r="H53" i="3"/>
  <c r="G53" i="3"/>
  <c r="H57" i="3"/>
  <c r="G57" i="3"/>
  <c r="I8" i="3"/>
  <c r="H44" i="3"/>
  <c r="G44" i="3"/>
  <c r="H77" i="3"/>
  <c r="G77" i="3"/>
  <c r="K20" i="3"/>
  <c r="J58" i="3"/>
  <c r="K71" i="3"/>
  <c r="J54" i="3"/>
  <c r="I135" i="3"/>
  <c r="J61" i="3"/>
  <c r="H27" i="3"/>
  <c r="G27" i="3"/>
  <c r="J128" i="3"/>
  <c r="H114" i="3"/>
  <c r="G114" i="3"/>
  <c r="I88" i="3"/>
  <c r="I3" i="3"/>
  <c r="I102" i="3"/>
  <c r="K50" i="3"/>
  <c r="H61" i="3"/>
  <c r="G61" i="3"/>
  <c r="I131" i="3"/>
  <c r="J70" i="3"/>
  <c r="H47" i="3"/>
  <c r="G47" i="3"/>
  <c r="I10" i="3"/>
  <c r="J133" i="3"/>
  <c r="I26" i="3"/>
  <c r="J48" i="3"/>
  <c r="K134" i="3"/>
  <c r="K12" i="3"/>
  <c r="H95" i="3"/>
  <c r="G95" i="3"/>
  <c r="H3" i="3"/>
  <c r="G3" i="3"/>
  <c r="I18" i="3"/>
  <c r="I15" i="3"/>
  <c r="K41" i="3"/>
  <c r="J122" i="3"/>
  <c r="I19" i="3"/>
  <c r="K107" i="3"/>
  <c r="J139" i="3"/>
  <c r="I69" i="3"/>
  <c r="J121" i="3"/>
  <c r="I105" i="3"/>
  <c r="H103" i="3"/>
  <c r="G103" i="3"/>
  <c r="H63" i="3"/>
  <c r="G63" i="3"/>
  <c r="H87" i="3"/>
  <c r="G87" i="3"/>
  <c r="H110" i="3"/>
  <c r="G110" i="3"/>
  <c r="H33" i="3"/>
  <c r="G33" i="3"/>
  <c r="H112" i="3"/>
  <c r="G112" i="3"/>
  <c r="H139" i="3"/>
  <c r="G139" i="3"/>
  <c r="H45" i="3"/>
  <c r="G45" i="3"/>
  <c r="H18" i="3"/>
  <c r="G18" i="3"/>
  <c r="H79" i="3"/>
  <c r="G79" i="3"/>
  <c r="K84" i="3"/>
  <c r="I118" i="3"/>
  <c r="K91" i="3"/>
  <c r="K119" i="3"/>
  <c r="H21" i="3"/>
  <c r="G21" i="3"/>
  <c r="H46" i="3"/>
  <c r="G46" i="3"/>
  <c r="H38" i="3"/>
  <c r="G38" i="3"/>
  <c r="H81" i="3"/>
  <c r="G81" i="3"/>
  <c r="H116" i="3"/>
  <c r="G116" i="3"/>
  <c r="H55" i="3"/>
  <c r="G55" i="3"/>
  <c r="H16" i="3"/>
  <c r="G16" i="3"/>
  <c r="I97" i="3"/>
  <c r="K94" i="3"/>
  <c r="K127" i="3"/>
  <c r="H98" i="3"/>
  <c r="G98" i="3"/>
  <c r="K39" i="3"/>
  <c r="H32" i="3"/>
  <c r="G32" i="3"/>
  <c r="K108" i="3"/>
  <c r="K60" i="3"/>
  <c r="I73" i="3"/>
  <c r="K51" i="3"/>
  <c r="H132" i="3"/>
  <c r="G132" i="3"/>
  <c r="J127" i="3"/>
  <c r="J98" i="3"/>
  <c r="H124" i="3"/>
  <c r="G124" i="3"/>
  <c r="J102" i="3"/>
  <c r="J10" i="3"/>
  <c r="H67" i="3"/>
  <c r="G67" i="3"/>
  <c r="K105" i="3"/>
  <c r="K126" i="3"/>
  <c r="K114" i="3"/>
  <c r="K74" i="3"/>
  <c r="J124" i="3"/>
  <c r="J45" i="3"/>
  <c r="I110" i="3"/>
  <c r="H73" i="3"/>
  <c r="G73" i="3"/>
  <c r="H72" i="3"/>
  <c r="G72" i="3"/>
  <c r="H106" i="3"/>
  <c r="G106" i="3"/>
  <c r="I55" i="3"/>
  <c r="J21" i="3"/>
  <c r="H62" i="3"/>
  <c r="G62" i="3"/>
  <c r="H48" i="3"/>
  <c r="G48" i="3"/>
  <c r="K38" i="3"/>
  <c r="K101" i="3"/>
  <c r="H4" i="3"/>
  <c r="G4" i="3"/>
  <c r="H11" i="3"/>
  <c r="G11" i="3"/>
  <c r="K83" i="3"/>
  <c r="H118" i="3"/>
  <c r="G118" i="3"/>
  <c r="H113" i="3"/>
  <c r="G113" i="3"/>
  <c r="I111" i="3"/>
  <c r="H121" i="3"/>
  <c r="G121" i="3"/>
  <c r="K136" i="3"/>
  <c r="K75" i="3"/>
  <c r="H127" i="3"/>
  <c r="G127" i="3"/>
  <c r="J113" i="3"/>
  <c r="K78" i="3"/>
  <c r="K99" i="3"/>
  <c r="H123" i="3"/>
  <c r="G123" i="3"/>
  <c r="I33" i="3"/>
  <c r="J69" i="3"/>
  <c r="J43" i="3"/>
  <c r="J39" i="3"/>
  <c r="K11" i="3"/>
  <c r="I95" i="3"/>
  <c r="H60" i="3"/>
  <c r="G60" i="3"/>
  <c r="K31" i="3"/>
  <c r="H109" i="3"/>
  <c r="G109" i="3"/>
  <c r="J53" i="3"/>
  <c r="J117" i="3"/>
  <c r="K47" i="3"/>
  <c r="K66" i="3"/>
  <c r="I63" i="3"/>
  <c r="I30" i="3"/>
  <c r="H66" i="3"/>
  <c r="G66" i="3"/>
  <c r="H141" i="3"/>
  <c r="G141" i="3"/>
  <c r="H104" i="3"/>
  <c r="G104" i="3"/>
  <c r="K43" i="3"/>
  <c r="H126" i="3"/>
  <c r="G126" i="3"/>
  <c r="I44" i="3"/>
  <c r="H76" i="3"/>
  <c r="G76" i="3"/>
  <c r="I104" i="3"/>
  <c r="H70" i="3"/>
  <c r="G70" i="3"/>
  <c r="K106" i="3"/>
  <c r="H42" i="3"/>
  <c r="G42" i="3"/>
  <c r="K28" i="3"/>
  <c r="H83" i="3"/>
  <c r="G83" i="3"/>
  <c r="I45" i="3"/>
  <c r="J109" i="3"/>
  <c r="J16" i="3"/>
  <c r="H129" i="3"/>
  <c r="G129" i="3"/>
  <c r="K18" i="3"/>
  <c r="K125" i="3"/>
  <c r="H39" i="3"/>
  <c r="G39" i="3"/>
  <c r="J25" i="3"/>
  <c r="K57" i="3"/>
  <c r="I81" i="3"/>
  <c r="K132" i="3"/>
  <c r="I57" i="3"/>
  <c r="H101" i="3"/>
  <c r="G101" i="3"/>
  <c r="I58" i="3"/>
  <c r="K67" i="3"/>
  <c r="H74" i="3"/>
  <c r="G74" i="3"/>
  <c r="J9" i="3"/>
  <c r="J83" i="3"/>
  <c r="H50" i="3"/>
  <c r="G50" i="3"/>
  <c r="H52" i="3"/>
  <c r="G52" i="3"/>
  <c r="J6" i="3"/>
  <c r="I51" i="3"/>
  <c r="H99" i="3"/>
  <c r="G99" i="3"/>
  <c r="I25" i="3"/>
  <c r="H65" i="3"/>
  <c r="G65" i="3"/>
  <c r="K3" i="3"/>
  <c r="H120" i="3"/>
  <c r="G120" i="3"/>
  <c r="J68" i="3"/>
  <c r="K137" i="3"/>
  <c r="J71" i="3"/>
  <c r="K123" i="3"/>
  <c r="J29" i="3"/>
  <c r="J67" i="3"/>
  <c r="H17" i="3"/>
  <c r="G17" i="3"/>
  <c r="K116" i="3"/>
  <c r="J60" i="3"/>
  <c r="H68" i="3"/>
  <c r="G68" i="3"/>
  <c r="J37" i="3"/>
  <c r="K85" i="3"/>
  <c r="H6" i="3"/>
  <c r="G6" i="3"/>
  <c r="I82" i="3"/>
  <c r="K49" i="3"/>
  <c r="J120" i="3"/>
  <c r="I64" i="3"/>
  <c r="J7" i="3"/>
  <c r="H26" i="3"/>
  <c r="G26" i="3"/>
  <c r="H82" i="3"/>
  <c r="G82" i="3"/>
  <c r="H54" i="3"/>
  <c r="G54" i="3"/>
  <c r="H9" i="3"/>
  <c r="G9" i="3"/>
  <c r="H111" i="3"/>
  <c r="G111" i="3"/>
  <c r="H20" i="3"/>
  <c r="G20" i="3"/>
  <c r="H130" i="3"/>
  <c r="G130" i="3"/>
  <c r="I46" i="3"/>
  <c r="K23" i="3"/>
  <c r="H108" i="3"/>
  <c r="G108" i="3"/>
  <c r="I85" i="3"/>
  <c r="J138" i="3"/>
  <c r="J19" i="3"/>
  <c r="K95" i="3"/>
  <c r="K100" i="3"/>
  <c r="J141" i="3"/>
  <c r="H125" i="3"/>
  <c r="G125" i="3"/>
  <c r="I114" i="3"/>
  <c r="J13" i="3"/>
  <c r="K5" i="3"/>
  <c r="K59" i="3"/>
  <c r="J28" i="3"/>
  <c r="K37" i="3"/>
  <c r="H56" i="3"/>
  <c r="G56" i="3"/>
  <c r="H59" i="3"/>
  <c r="G59" i="3"/>
  <c r="H36" i="3"/>
  <c r="G36" i="3"/>
  <c r="J96" i="3"/>
  <c r="K111" i="3"/>
  <c r="I21" i="3"/>
  <c r="I124" i="3"/>
  <c r="K24" i="3"/>
  <c r="J84" i="3"/>
  <c r="I13" i="3"/>
  <c r="H137" i="3"/>
  <c r="G137" i="3"/>
  <c r="J103" i="3"/>
  <c r="J93" i="3"/>
  <c r="I109" i="3"/>
  <c r="I5" i="3"/>
  <c r="K64" i="3"/>
  <c r="H128" i="3"/>
  <c r="G128" i="3"/>
  <c r="H5" i="3"/>
  <c r="G5" i="3"/>
  <c r="H119" i="3"/>
  <c r="G119" i="3"/>
  <c r="J36" i="3"/>
  <c r="I130" i="3"/>
  <c r="J87" i="3"/>
  <c r="K122" i="3"/>
  <c r="H107" i="3"/>
  <c r="G107" i="3"/>
  <c r="J32" i="3"/>
  <c r="H84" i="3"/>
  <c r="G84" i="3"/>
  <c r="K77" i="3"/>
  <c r="K115" i="3"/>
  <c r="K27" i="3"/>
  <c r="I40" i="3"/>
  <c r="H140" i="3"/>
  <c r="G140" i="3"/>
  <c r="H75" i="3"/>
  <c r="G75" i="3"/>
  <c r="H88" i="3"/>
  <c r="G88" i="3"/>
  <c r="H37" i="3"/>
  <c r="G37" i="3"/>
  <c r="J30" i="3"/>
  <c r="H105" i="3"/>
  <c r="G105" i="3"/>
  <c r="H80" i="3"/>
  <c r="G80" i="3"/>
  <c r="K135" i="3"/>
  <c r="H13" i="3"/>
  <c r="G13" i="3"/>
  <c r="J112" i="3"/>
  <c r="J23" i="3"/>
  <c r="I112" i="3"/>
  <c r="I140" i="3"/>
  <c r="H135" i="3"/>
  <c r="G135" i="3"/>
  <c r="J34" i="3"/>
  <c r="J42" i="3"/>
  <c r="I126" i="3"/>
  <c r="J15" i="3"/>
  <c r="I42" i="3"/>
  <c r="J129" i="3"/>
  <c r="H91" i="3"/>
  <c r="H40" i="3"/>
  <c r="G40" i="3"/>
  <c r="K30" i="3"/>
  <c r="H23" i="3"/>
  <c r="G23" i="3"/>
  <c r="H85" i="3"/>
  <c r="G85" i="3"/>
  <c r="H15" i="3"/>
  <c r="G15" i="3"/>
  <c r="J17" i="3"/>
  <c r="H133" i="3"/>
  <c r="G133" i="3"/>
  <c r="H35" i="3"/>
  <c r="G35" i="3"/>
  <c r="I132" i="3"/>
  <c r="H28" i="3"/>
  <c r="G28" i="3"/>
  <c r="K128" i="3"/>
  <c r="K97" i="3"/>
  <c r="H97" i="3"/>
  <c r="G97" i="3"/>
  <c r="H122" i="3"/>
  <c r="G122" i="3"/>
  <c r="H31" i="3"/>
  <c r="G31" i="3"/>
  <c r="I17" i="3"/>
  <c r="J91" i="3"/>
  <c r="H22" i="3"/>
  <c r="G22" i="3"/>
  <c r="K133" i="3"/>
  <c r="H134" i="3"/>
  <c r="G134" i="3"/>
  <c r="K72" i="3"/>
  <c r="H69" i="3"/>
  <c r="G69" i="3"/>
  <c r="I99" i="3"/>
  <c r="H138" i="3"/>
  <c r="G138" i="3"/>
  <c r="H90" i="3"/>
  <c r="G90" i="3"/>
  <c r="I101" i="3"/>
  <c r="K92" i="3"/>
  <c r="H102" i="3"/>
  <c r="G102" i="3"/>
  <c r="I20" i="3"/>
  <c r="I27" i="3"/>
  <c r="J106" i="3"/>
  <c r="H24" i="3"/>
  <c r="G24" i="3"/>
  <c r="H93" i="3"/>
  <c r="G93" i="3"/>
  <c r="K22" i="3"/>
  <c r="I35" i="3"/>
  <c r="H131" i="3"/>
  <c r="G131" i="3"/>
  <c r="I75" i="3"/>
  <c r="I113" i="3"/>
  <c r="H8" i="3"/>
  <c r="G8" i="3"/>
  <c r="K89" i="3"/>
  <c r="J89" i="3"/>
  <c r="H19" i="3"/>
  <c r="G19" i="3"/>
  <c r="I65" i="3"/>
  <c r="H34" i="3"/>
  <c r="G34" i="3"/>
  <c r="H100" i="3"/>
  <c r="G100" i="3"/>
  <c r="H96" i="3"/>
  <c r="G96" i="3"/>
  <c r="H7" i="3"/>
  <c r="G7" i="3"/>
  <c r="I14" i="3"/>
  <c r="H41" i="3"/>
  <c r="G41" i="3"/>
  <c r="H14" i="3"/>
  <c r="G14" i="3"/>
  <c r="K44" i="3"/>
  <c r="I66" i="3"/>
  <c r="I79" i="3"/>
  <c r="H10" i="3"/>
  <c r="G10" i="3"/>
  <c r="I136" i="3"/>
  <c r="I74" i="3"/>
  <c r="H29" i="3"/>
  <c r="G29" i="3"/>
  <c r="J135" i="3"/>
  <c r="H115" i="3"/>
  <c r="G115" i="3"/>
  <c r="K80" i="3"/>
  <c r="I38" i="3"/>
  <c r="H78" i="3"/>
  <c r="G78" i="3"/>
  <c r="I62" i="3"/>
  <c r="I125" i="3"/>
  <c r="H94" i="3"/>
  <c r="G94" i="3"/>
  <c r="H30" i="3"/>
  <c r="G30" i="3"/>
  <c r="I59" i="3"/>
  <c r="H136" i="3"/>
  <c r="G136" i="3"/>
  <c r="K52" i="3"/>
  <c r="I22" i="3"/>
  <c r="K68" i="3"/>
  <c r="K63" i="3"/>
  <c r="H25" i="3"/>
  <c r="G25" i="3"/>
  <c r="H117" i="3"/>
  <c r="G117" i="3"/>
  <c r="Q142" i="16" l="1"/>
  <c r="U142" i="16"/>
  <c r="S142" i="16"/>
  <c r="R142" i="16"/>
  <c r="T142" i="16"/>
  <c r="J142" i="3"/>
  <c r="G142" i="3"/>
  <c r="H142" i="3"/>
  <c r="I142" i="3"/>
  <c r="K142" i="3"/>
</calcChain>
</file>

<file path=xl/sharedStrings.xml><?xml version="1.0" encoding="utf-8"?>
<sst xmlns="http://schemas.openxmlformats.org/spreadsheetml/2006/main" count="2300" uniqueCount="757">
  <si>
    <t>Country</t>
  </si>
  <si>
    <t>Administrative_services</t>
  </si>
  <si>
    <t>Air_transport</t>
  </si>
  <si>
    <t>Alcoholic_and_other__beverages</t>
  </si>
  <si>
    <t>Aluminium_ore</t>
  </si>
  <si>
    <t>Animal_oils_and_fats</t>
  </si>
  <si>
    <t>Arts__entertainment_and_recreation</t>
  </si>
  <si>
    <t>Basic_aluminium</t>
  </si>
  <si>
    <t>Basic_Copper</t>
  </si>
  <si>
    <t>Basic_Gold</t>
  </si>
  <si>
    <t>Basic_inorganic_chemicals</t>
  </si>
  <si>
    <t>Basic_iron_and_steel</t>
  </si>
  <si>
    <t>Basic_lead_zinc_silver</t>
  </si>
  <si>
    <t>Basic_nickel</t>
  </si>
  <si>
    <t>Basic_non_ferrous_metals_n_e_c_</t>
  </si>
  <si>
    <t>Basic_organic_chemicals</t>
  </si>
  <si>
    <t>Basic_petrochemical_products</t>
  </si>
  <si>
    <t>Basic_tin</t>
  </si>
  <si>
    <t>Beef_meat</t>
  </si>
  <si>
    <t>Building_construction</t>
  </si>
  <si>
    <t>Cement__lime_and_plaster_products</t>
  </si>
  <si>
    <t>Cereal_products</t>
  </si>
  <si>
    <t>Chemical_and_fertilizer_minerals</t>
  </si>
  <si>
    <t>Civil_engineering_construction</t>
  </si>
  <si>
    <t>Clay_building_materials</t>
  </si>
  <si>
    <t>Coke_oven_products</t>
  </si>
  <si>
    <t>Computers__electronic_products__optical_and_precision_instruments</t>
  </si>
  <si>
    <t>Copper_ores</t>
  </si>
  <si>
    <t>Crustaceans_and_molluscs</t>
  </si>
  <si>
    <t>Dairy_products</t>
  </si>
  <si>
    <t>Distribution_of_gaseous_fuels_through_mains</t>
  </si>
  <si>
    <t>Dyes__paints__glues__detergents_and_other_chemical_products</t>
  </si>
  <si>
    <t>Education</t>
  </si>
  <si>
    <t>Electric_power_generation__transmission_and_distribution</t>
  </si>
  <si>
    <t>Electrical_equipment</t>
  </si>
  <si>
    <t>Extraction_of_salt</t>
  </si>
  <si>
    <t>Fabricated_metal_products</t>
  </si>
  <si>
    <t>Finance_and_insurance</t>
  </si>
  <si>
    <t>Fish_products</t>
  </si>
  <si>
    <t>Fishing</t>
  </si>
  <si>
    <t>Food_products_and_feeds_n_e_c_</t>
  </si>
  <si>
    <t>Forestry_and_logging</t>
  </si>
  <si>
    <t>Fruit_products</t>
  </si>
  <si>
    <t>Furniture_and_other_manufacturing_n_e_c</t>
  </si>
  <si>
    <t>Gas_extraction</t>
  </si>
  <si>
    <t>Gold_ores</t>
  </si>
  <si>
    <t>Government__social_security__defence__public_order</t>
  </si>
  <si>
    <t>Growing_beverage_crops__coffee__tea_etc_</t>
  </si>
  <si>
    <t>Growing_cereals_n_e_c</t>
  </si>
  <si>
    <t>Growing_crops_n_e_c_</t>
  </si>
  <si>
    <t>Growing_fibre_crops</t>
  </si>
  <si>
    <t>Growing_fruits_and_nuts</t>
  </si>
  <si>
    <t>Growing_grapes</t>
  </si>
  <si>
    <t>Growing_leguminous_crops_and_oil_seeds</t>
  </si>
  <si>
    <t>Growing_maize</t>
  </si>
  <si>
    <t>Growing_rice</t>
  </si>
  <si>
    <t>Growing_spices__aromatic__drug_and_pharmaceutical_crops</t>
  </si>
  <si>
    <t>Growing_sugar_beet_and_cane</t>
  </si>
  <si>
    <t>Growing_tobacco</t>
  </si>
  <si>
    <t>Growing_vegetables__roots__tubers</t>
  </si>
  <si>
    <t>Growing_wheat</t>
  </si>
  <si>
    <t>Hard_coal</t>
  </si>
  <si>
    <t>Hospitality</t>
  </si>
  <si>
    <t>Human_health_and_social_work_activities</t>
  </si>
  <si>
    <t>Information_services</t>
  </si>
  <si>
    <t>Iron_ores</t>
  </si>
  <si>
    <t>Lead_zinc_silver_ores</t>
  </si>
  <si>
    <t>Leather_and_footwear</t>
  </si>
  <si>
    <t>Lignite_and_peat</t>
  </si>
  <si>
    <t>Machinery_and_equipment</t>
  </si>
  <si>
    <t>Materials_recovery</t>
  </si>
  <si>
    <t>Mining_and_quarrying_n_e_c___services_to_mining</t>
  </si>
  <si>
    <t>Motor_vehicles__trailers_and_semi_trailers</t>
  </si>
  <si>
    <t>Nickel_ores</t>
  </si>
  <si>
    <t>Nitrogenous_fertilizers</t>
  </si>
  <si>
    <t>Non_nitrogenous_and_mixed_fertilizers</t>
  </si>
  <si>
    <t>Other_ceramics_n_e_c_</t>
  </si>
  <si>
    <t>Other_meat_products</t>
  </si>
  <si>
    <t>Other_non_ferrous_ores</t>
  </si>
  <si>
    <t>Other_non_metallic_mineral_products_n_e_c_</t>
  </si>
  <si>
    <t>Other_services</t>
  </si>
  <si>
    <t>Other_transport_equipment</t>
  </si>
  <si>
    <t>Petroleum_extraction</t>
  </si>
  <si>
    <t>Pharmaceuticals_and_medicinal_products</t>
  </si>
  <si>
    <t>Plastic_products</t>
  </si>
  <si>
    <t>Pork</t>
  </si>
  <si>
    <t>Postal_and_courier_services</t>
  </si>
  <si>
    <t>Poultry_meat</t>
  </si>
  <si>
    <t>Printing</t>
  </si>
  <si>
    <t>Professional__scientific_and_technical_services</t>
  </si>
  <si>
    <t>Property_and_real_estate</t>
  </si>
  <si>
    <t>Publishing</t>
  </si>
  <si>
    <t>Pulp_and_paper</t>
  </si>
  <si>
    <t>Quarrying_of_stone__sand_and_clay</t>
  </si>
  <si>
    <t>Rail_transport</t>
  </si>
  <si>
    <t>Raising_of_animals_n_e_c___services_to_agriculture</t>
  </si>
  <si>
    <t>Raising_of_cattle</t>
  </si>
  <si>
    <t>Raising_of_poultry</t>
  </si>
  <si>
    <t>Raising_of_sheep</t>
  </si>
  <si>
    <t>Raising_of_swine_pigs</t>
  </si>
  <si>
    <t>Refined_petroleum_products</t>
  </si>
  <si>
    <t>Repair_and_installation_of_machinery_and_equipment</t>
  </si>
  <si>
    <t>Road_transport</t>
  </si>
  <si>
    <t>Rubber_products</t>
  </si>
  <si>
    <t>Sawmill_products</t>
  </si>
  <si>
    <t>Seeds_and_plant_propagation</t>
  </si>
  <si>
    <t>Services_to_transport</t>
  </si>
  <si>
    <t>Sheep_meat</t>
  </si>
  <si>
    <t>Sugar_refining__cocoa__chocolate_and_confectionery</t>
  </si>
  <si>
    <t>Telecommunications</t>
  </si>
  <si>
    <t>Textiles_and_clothing</t>
  </si>
  <si>
    <t>Tin_ores</t>
  </si>
  <si>
    <t>Tobacco_products</t>
  </si>
  <si>
    <t>Transport_via_pipeline</t>
  </si>
  <si>
    <t>Uranium_ores</t>
  </si>
  <si>
    <t>Vegetable_oils_and_fats</t>
  </si>
  <si>
    <t>Vegetable_products</t>
  </si>
  <si>
    <t>Waste_collection__treatment__and_disposal</t>
  </si>
  <si>
    <t>Water_collection__treatment_and_supply__sewerage</t>
  </si>
  <si>
    <t>Water_transport</t>
  </si>
  <si>
    <t>Wholesale_and_retail_trade__repair_of_motor_vehicles_and_motorcycles</t>
  </si>
  <si>
    <t>final_demand</t>
  </si>
  <si>
    <t>Population</t>
  </si>
  <si>
    <t>Mobility</t>
  </si>
  <si>
    <t>Consumables</t>
  </si>
  <si>
    <t>Housing</t>
  </si>
  <si>
    <t>Food</t>
  </si>
  <si>
    <t>Services</t>
  </si>
  <si>
    <t>Check</t>
  </si>
  <si>
    <t>AFG</t>
  </si>
  <si>
    <t>AGO</t>
  </si>
  <si>
    <t>ALB</t>
  </si>
  <si>
    <t>ARE</t>
  </si>
  <si>
    <t>ARG</t>
  </si>
  <si>
    <t>ARM</t>
  </si>
  <si>
    <t>AUS</t>
  </si>
  <si>
    <t>AUT</t>
  </si>
  <si>
    <t>AZE</t>
  </si>
  <si>
    <t>BDI</t>
  </si>
  <si>
    <t>BEL</t>
  </si>
  <si>
    <t>BEN</t>
  </si>
  <si>
    <t>BFA</t>
  </si>
  <si>
    <t>BGD</t>
  </si>
  <si>
    <t>BGR</t>
  </si>
  <si>
    <t>BIH</t>
  </si>
  <si>
    <t>BLR</t>
  </si>
  <si>
    <t>BLZ</t>
  </si>
  <si>
    <t>BOL</t>
  </si>
  <si>
    <t>BRA</t>
  </si>
  <si>
    <t>BTN</t>
  </si>
  <si>
    <t>BWA</t>
  </si>
  <si>
    <t>CAF</t>
  </si>
  <si>
    <t>CAN</t>
  </si>
  <si>
    <t>CHE</t>
  </si>
  <si>
    <t>CHL</t>
  </si>
  <si>
    <t>CHN</t>
  </si>
  <si>
    <t>CIV</t>
  </si>
  <si>
    <t>CMR</t>
  </si>
  <si>
    <t>COD</t>
  </si>
  <si>
    <t>COG</t>
  </si>
  <si>
    <t>COL</t>
  </si>
  <si>
    <t>CRI</t>
  </si>
  <si>
    <t>CYP</t>
  </si>
  <si>
    <t>CZE</t>
  </si>
  <si>
    <t>DEU</t>
  </si>
  <si>
    <t>DJI</t>
  </si>
  <si>
    <t>DNK</t>
  </si>
  <si>
    <t>DOM</t>
  </si>
  <si>
    <t>DZA</t>
  </si>
  <si>
    <t>ECU</t>
  </si>
  <si>
    <t>EGY</t>
  </si>
  <si>
    <t>ESP</t>
  </si>
  <si>
    <t>EST</t>
  </si>
  <si>
    <t>ETH</t>
  </si>
  <si>
    <t>FIN</t>
  </si>
  <si>
    <t>FRA</t>
  </si>
  <si>
    <t>GAB</t>
  </si>
  <si>
    <t>GBR</t>
  </si>
  <si>
    <t>GEO</t>
  </si>
  <si>
    <t>GHA</t>
  </si>
  <si>
    <t>GIN</t>
  </si>
  <si>
    <t>GMB</t>
  </si>
  <si>
    <t>GRC</t>
  </si>
  <si>
    <t>GTM</t>
  </si>
  <si>
    <t>HND</t>
  </si>
  <si>
    <t>HRV</t>
  </si>
  <si>
    <t>HTI</t>
  </si>
  <si>
    <t>HUN</t>
  </si>
  <si>
    <t>IDN</t>
  </si>
  <si>
    <t>IND</t>
  </si>
  <si>
    <t>IRL</t>
  </si>
  <si>
    <t>IRN</t>
  </si>
  <si>
    <t>IRQ</t>
  </si>
  <si>
    <t>ISL</t>
  </si>
  <si>
    <t>ISR</t>
  </si>
  <si>
    <t>ITA</t>
  </si>
  <si>
    <t>JAM</t>
  </si>
  <si>
    <t>JOR</t>
  </si>
  <si>
    <t>JPN</t>
  </si>
  <si>
    <t>KAZ</t>
  </si>
  <si>
    <t>KEN</t>
  </si>
  <si>
    <t>KGZ</t>
  </si>
  <si>
    <t>KOR</t>
  </si>
  <si>
    <t>LAO</t>
  </si>
  <si>
    <t>LBN</t>
  </si>
  <si>
    <t>LBR</t>
  </si>
  <si>
    <t>LKA</t>
  </si>
  <si>
    <t>LTU</t>
  </si>
  <si>
    <t>LUX</t>
  </si>
  <si>
    <t>LVA</t>
  </si>
  <si>
    <t>MAR</t>
  </si>
  <si>
    <t>MDA</t>
  </si>
  <si>
    <t>MDG</t>
  </si>
  <si>
    <t>MEX</t>
  </si>
  <si>
    <t>MKD</t>
  </si>
  <si>
    <t>MLI</t>
  </si>
  <si>
    <t>MLT</t>
  </si>
  <si>
    <t>MMR</t>
  </si>
  <si>
    <t>MNG</t>
  </si>
  <si>
    <t>MOZ</t>
  </si>
  <si>
    <t>MRT</t>
  </si>
  <si>
    <t>MWI</t>
  </si>
  <si>
    <t>MYS</t>
  </si>
  <si>
    <t>NAM</t>
  </si>
  <si>
    <t>NER</t>
  </si>
  <si>
    <t>NGA</t>
  </si>
  <si>
    <t>NIC</t>
  </si>
  <si>
    <t>NLD</t>
  </si>
  <si>
    <t>NOR</t>
  </si>
  <si>
    <t>NPL</t>
  </si>
  <si>
    <t>NZL</t>
  </si>
  <si>
    <t>PAK</t>
  </si>
  <si>
    <t>PAN</t>
  </si>
  <si>
    <t>PER</t>
  </si>
  <si>
    <t>PHL</t>
  </si>
  <si>
    <t>POL</t>
  </si>
  <si>
    <t>PRT</t>
  </si>
  <si>
    <t>PRY</t>
  </si>
  <si>
    <t>ROU</t>
  </si>
  <si>
    <t>RUS</t>
  </si>
  <si>
    <t>RWA</t>
  </si>
  <si>
    <t>SEN</t>
  </si>
  <si>
    <t>SLE</t>
  </si>
  <si>
    <t>SLV</t>
  </si>
  <si>
    <t>SOM</t>
  </si>
  <si>
    <t>SRB</t>
  </si>
  <si>
    <t>SVK</t>
  </si>
  <si>
    <t>SVN</t>
  </si>
  <si>
    <t>SWE</t>
  </si>
  <si>
    <t>TCD</t>
  </si>
  <si>
    <t>TGO</t>
  </si>
  <si>
    <t>THA</t>
  </si>
  <si>
    <t>TJK</t>
  </si>
  <si>
    <t>TKM</t>
  </si>
  <si>
    <t>TUN</t>
  </si>
  <si>
    <t>TUR</t>
  </si>
  <si>
    <t>TZA</t>
  </si>
  <si>
    <t>UGA</t>
  </si>
  <si>
    <t>UKR</t>
  </si>
  <si>
    <t>URY</t>
  </si>
  <si>
    <t>USA</t>
  </si>
  <si>
    <t>UZB</t>
  </si>
  <si>
    <t>VEN</t>
  </si>
  <si>
    <t>VNM</t>
  </si>
  <si>
    <t>YEM</t>
  </si>
  <si>
    <t>ZAF</t>
  </si>
  <si>
    <t>ZMB</t>
  </si>
  <si>
    <t>ZWE</t>
  </si>
  <si>
    <t>NSI</t>
  </si>
  <si>
    <t>BHR</t>
  </si>
  <si>
    <t>BHS</t>
  </si>
  <si>
    <t>BRN</t>
  </si>
  <si>
    <t>CUB</t>
  </si>
  <si>
    <t>ERI</t>
  </si>
  <si>
    <t>GNQ</t>
  </si>
  <si>
    <t>HKG</t>
  </si>
  <si>
    <t>KHM</t>
  </si>
  <si>
    <t>KWT</t>
  </si>
  <si>
    <t>LBY</t>
  </si>
  <si>
    <t>OMN</t>
  </si>
  <si>
    <t>PNG</t>
  </si>
  <si>
    <t>PRK</t>
  </si>
  <si>
    <t>PSE</t>
  </si>
  <si>
    <t>QAT</t>
  </si>
  <si>
    <t>SAU</t>
  </si>
  <si>
    <t>SDN</t>
  </si>
  <si>
    <t>SDS</t>
  </si>
  <si>
    <t>SGP</t>
  </si>
  <si>
    <t>SYR</t>
  </si>
  <si>
    <t>XAF</t>
  </si>
  <si>
    <t>XAM</t>
  </si>
  <si>
    <t>XAS</t>
  </si>
  <si>
    <t>XEU</t>
  </si>
  <si>
    <t>CF</t>
  </si>
  <si>
    <t>ABW</t>
  </si>
  <si>
    <t>AND</t>
  </si>
  <si>
    <t>ANT</t>
  </si>
  <si>
    <t>ATG</t>
  </si>
  <si>
    <t>BMU</t>
  </si>
  <si>
    <t>BRB</t>
  </si>
  <si>
    <t>CPV</t>
  </si>
  <si>
    <t>CYM</t>
  </si>
  <si>
    <t>FJI</t>
  </si>
  <si>
    <t>GRL</t>
  </si>
  <si>
    <t>GUY</t>
  </si>
  <si>
    <t>LIE</t>
  </si>
  <si>
    <t>LSO</t>
  </si>
  <si>
    <t>MAC</t>
  </si>
  <si>
    <t>MCO</t>
  </si>
  <si>
    <t>MDV</t>
  </si>
  <si>
    <t>MNE</t>
  </si>
  <si>
    <t>MUS</t>
  </si>
  <si>
    <t>NCL</t>
  </si>
  <si>
    <t>PYF</t>
  </si>
  <si>
    <t>SMR</t>
  </si>
  <si>
    <t>STP</t>
  </si>
  <si>
    <t>SUR</t>
  </si>
  <si>
    <t>SWZ</t>
  </si>
  <si>
    <t>SYC</t>
  </si>
  <si>
    <t>TTO</t>
  </si>
  <si>
    <t>TWN</t>
  </si>
  <si>
    <t>VGB</t>
  </si>
  <si>
    <t>VUT</t>
  </si>
  <si>
    <t>WSM</t>
  </si>
  <si>
    <t>Total</t>
  </si>
  <si>
    <t>Impacts (kg CO2-eq)</t>
  </si>
  <si>
    <t>XKX</t>
  </si>
  <si>
    <t>COK</t>
  </si>
  <si>
    <t>KIR</t>
  </si>
  <si>
    <t>MHL</t>
  </si>
  <si>
    <t>FSM</t>
  </si>
  <si>
    <t>NRU</t>
  </si>
  <si>
    <t>PLW</t>
  </si>
  <si>
    <t>SLB</t>
  </si>
  <si>
    <t>TLS</t>
  </si>
  <si>
    <t>TON</t>
  </si>
  <si>
    <t>TUV</t>
  </si>
  <si>
    <t>AIA</t>
  </si>
  <si>
    <t>COM</t>
  </si>
  <si>
    <t>CUW</t>
  </si>
  <si>
    <t>DMA</t>
  </si>
  <si>
    <t>GRD</t>
  </si>
  <si>
    <t>GNB</t>
  </si>
  <si>
    <t>MSR</t>
  </si>
  <si>
    <t>PRI</t>
  </si>
  <si>
    <t>KNA</t>
  </si>
  <si>
    <t>LCA</t>
  </si>
  <si>
    <t>SXM</t>
  </si>
  <si>
    <t>SSD</t>
  </si>
  <si>
    <t>VCT</t>
  </si>
  <si>
    <t>TCA</t>
  </si>
  <si>
    <t>(Part of Tanzania - TZA)</t>
  </si>
  <si>
    <t>Unit</t>
  </si>
  <si>
    <t>Fossil fuels for mobility</t>
  </si>
  <si>
    <t>Fossil fuels for shelter</t>
  </si>
  <si>
    <t>Else</t>
  </si>
  <si>
    <t>Sum</t>
  </si>
  <si>
    <t>Comments</t>
  </si>
  <si>
    <t>With weights for emissions</t>
  </si>
  <si>
    <t>https://www.engineeringtoolbox.com/co2-emission-fuels-d_1085.html?utm_source=chatgpt.com</t>
  </si>
  <si>
    <t>Air transport services (62)</t>
  </si>
  <si>
    <t>Meuro</t>
  </si>
  <si>
    <t>Fuel Type</t>
  </si>
  <si>
    <t>Emission Factor (kg CO₂/kg fuel)</t>
  </si>
  <si>
    <t>Aluminium and aluminium products</t>
  </si>
  <si>
    <t>tonnes</t>
  </si>
  <si>
    <t>Natural Gas</t>
  </si>
  <si>
    <t>Aluminium ores and concentrates</t>
  </si>
  <si>
    <t>Propane</t>
  </si>
  <si>
    <t>Animal products nec</t>
  </si>
  <si>
    <t>Butane</t>
  </si>
  <si>
    <t>Ash for treatment, Re-processing of ash into clinker</t>
  </si>
  <si>
    <t>tonnes (service)</t>
  </si>
  <si>
    <t>Gasoline</t>
  </si>
  <si>
    <t>Basic iron and steel and of ferro-alloys and first products thereof</t>
  </si>
  <si>
    <t>Kerosene (Jet)</t>
  </si>
  <si>
    <t>Beverages</t>
  </si>
  <si>
    <t>Diesel</t>
  </si>
  <si>
    <t>Biogas an other gases nec.</t>
  </si>
  <si>
    <t>Heavy Fuel Oil</t>
  </si>
  <si>
    <t>Bottles for treatment, Recycling of bottles by direct reuse</t>
  </si>
  <si>
    <t>Petroleum Coke</t>
  </si>
  <si>
    <t>Bricks, tiles and construction products, in baked clay</t>
  </si>
  <si>
    <t>Anthracite Coal</t>
  </si>
  <si>
    <t>Cattle</t>
  </si>
  <si>
    <t>Bituminous Coal</t>
  </si>
  <si>
    <t>Cement, lime and plaster</t>
  </si>
  <si>
    <t>Subbituminous Coal</t>
  </si>
  <si>
    <t>Ceramic goods</t>
  </si>
  <si>
    <t>Lignite</t>
  </si>
  <si>
    <t>Cereal grains nec</t>
  </si>
  <si>
    <t>Chemical and fertilizer minerals, salt and other mining and quarrying products n.e.c.</t>
  </si>
  <si>
    <t>Chemicals nec; additives and biofuels</t>
  </si>
  <si>
    <t>Coal, lignite and peat</t>
  </si>
  <si>
    <t>Coke oven products</t>
  </si>
  <si>
    <t>Collected and purified water, distribution services of water (41)</t>
  </si>
  <si>
    <t>Computer and related services (72)</t>
  </si>
  <si>
    <t>Construction work (45)</t>
  </si>
  <si>
    <t>Copper ores and concentrates</t>
  </si>
  <si>
    <t>Copper products</t>
  </si>
  <si>
    <t>Crops nec</t>
  </si>
  <si>
    <t>Crude petroleum and services related to crude oil extraction, excluding surveying</t>
  </si>
  <si>
    <t>Dairy products</t>
  </si>
  <si>
    <t>Distribution and trade services of electricity</t>
  </si>
  <si>
    <t>Distribution services of gaseous fuels through mains</t>
  </si>
  <si>
    <t>Not taken because no physical unit</t>
  </si>
  <si>
    <t>Education services (80)</t>
  </si>
  <si>
    <t>Electrical machinery and apparatus n.e.c. (31)</t>
  </si>
  <si>
    <t>Electricity by biomass and waste</t>
  </si>
  <si>
    <t>TJ</t>
  </si>
  <si>
    <t>Electricity by coal</t>
  </si>
  <si>
    <t>Electricity by gas</t>
  </si>
  <si>
    <t>Electricity by Geothermal</t>
  </si>
  <si>
    <t>Electricity by hydro</t>
  </si>
  <si>
    <t>Electricity by nuclear</t>
  </si>
  <si>
    <t>Electricity by petroleum and other oil derivatives</t>
  </si>
  <si>
    <t>Electricity by solar photovoltaic</t>
  </si>
  <si>
    <t>Electricity by solar thermal</t>
  </si>
  <si>
    <t>Electricity by tide, wave, ocean</t>
  </si>
  <si>
    <t>Electricity by wind</t>
  </si>
  <si>
    <t>Electricity nec</t>
  </si>
  <si>
    <t>Extra-territorial organizations and bodies</t>
  </si>
  <si>
    <t>Fabricated metal products, except machinery and equipment (28)</t>
  </si>
  <si>
    <t>Financial intermediation services, except insurance and pension funding services (65)</t>
  </si>
  <si>
    <t>Fish and other fishing products; services incidental of fishing (05)</t>
  </si>
  <si>
    <t>Fish products</t>
  </si>
  <si>
    <t>Food products nec</t>
  </si>
  <si>
    <t>Food waste for treatment: biogasification and land application</t>
  </si>
  <si>
    <t>Food waste for treatment: composting and land application</t>
  </si>
  <si>
    <t>Food waste for treatment: incineration</t>
  </si>
  <si>
    <t>Food waste for treatment: landfill</t>
  </si>
  <si>
    <t>Food waste for treatment: waste water treatment</t>
  </si>
  <si>
    <t>Foundry work services</t>
  </si>
  <si>
    <t>Furniture; other manufactured goods n.e.c. (36)</t>
  </si>
  <si>
    <t>Glass and glass products</t>
  </si>
  <si>
    <t>Health and social work services (85)</t>
  </si>
  <si>
    <t>Hotel and restaurant services (55)</t>
  </si>
  <si>
    <t>Inert/metal/hazardous waste for treatment: landfill</t>
  </si>
  <si>
    <t>Inland water transportation services</t>
  </si>
  <si>
    <t>Insurance and pension funding services, except compulsory social security services (66)</t>
  </si>
  <si>
    <t>Intert/metal waste for treatment: incineration</t>
  </si>
  <si>
    <t>Iron ores</t>
  </si>
  <si>
    <t>Lead, zinc and tin and products thereof</t>
  </si>
  <si>
    <t>Lead, zinc and tin ores and concentrates</t>
  </si>
  <si>
    <t>Leather and leather products (19)</t>
  </si>
  <si>
    <t>Machinery and equipment n.e.c. (29)</t>
  </si>
  <si>
    <t>Manure (biogas treatment)</t>
  </si>
  <si>
    <t>Manure (conventional treatment)</t>
  </si>
  <si>
    <t>Meat animals nec</t>
  </si>
  <si>
    <t>Meat products nec</t>
  </si>
  <si>
    <t>Medical, precision and optical instruments, watches and clocks (33)</t>
  </si>
  <si>
    <t>Membership organisation services n.e.c. (91)</t>
  </si>
  <si>
    <t>Motor vehicles, trailers and semi-trailers (34)</t>
  </si>
  <si>
    <t>Natural gas and services related to natural gas extraction, excluding surveying; inclulding liquid gas</t>
  </si>
  <si>
    <t>N-fertiliser</t>
  </si>
  <si>
    <t>Nickel ores and concentrates</t>
  </si>
  <si>
    <t>Nuclear fuel</t>
  </si>
  <si>
    <t>Office machinery and computers (30)</t>
  </si>
  <si>
    <t>Oil seeds</t>
  </si>
  <si>
    <t>Oil/hazardous waste for treatment: incineration</t>
  </si>
  <si>
    <t>Other business services (74)</t>
  </si>
  <si>
    <t>Other Hydrocarbons</t>
  </si>
  <si>
    <t>Other land transportation services</t>
  </si>
  <si>
    <t>Other non-ferrous metal ores and concentrates</t>
  </si>
  <si>
    <t>Other non-ferrous metal products</t>
  </si>
  <si>
    <t>Other non-metallic mineral products</t>
  </si>
  <si>
    <t>Other services (93)</t>
  </si>
  <si>
    <t>Other transport equipment (35)</t>
  </si>
  <si>
    <t>Other waste for treatment: waste water treatment</t>
  </si>
  <si>
    <t>P- and other fertiliser</t>
  </si>
  <si>
    <t>Paddy rice</t>
  </si>
  <si>
    <t>Paper and paper products</t>
  </si>
  <si>
    <t>Paper and wood waste for treatment: composting and land application</t>
  </si>
  <si>
    <t>Paper for treatment: landfill</t>
  </si>
  <si>
    <t>Paper waste for treatment: biogasification and land application</t>
  </si>
  <si>
    <t>Paper waste for treatment: incineration</t>
  </si>
  <si>
    <t>Pigs</t>
  </si>
  <si>
    <t>Plant-based fibers</t>
  </si>
  <si>
    <t>Plastic waste for treatment: incineration</t>
  </si>
  <si>
    <t>Plastic waste for treatment: landfill</t>
  </si>
  <si>
    <t>Plastics, basic</t>
  </si>
  <si>
    <t>Post and telecommunication services (64)</t>
  </si>
  <si>
    <t>Poultry</t>
  </si>
  <si>
    <t>Precious metal ores and concentrates</t>
  </si>
  <si>
    <t>Precious metals</t>
  </si>
  <si>
    <t>Printed matter and recorded media (22)</t>
  </si>
  <si>
    <t>Private households with employed persons (95)</t>
  </si>
  <si>
    <t>Processed rice</t>
  </si>
  <si>
    <t>Products of forestry, logging and related services (02)</t>
  </si>
  <si>
    <t>Products of meat cattle</t>
  </si>
  <si>
    <t>Products of meat pigs</t>
  </si>
  <si>
    <t>Products of meat poultry</t>
  </si>
  <si>
    <t>products of Vegetable oils and fats</t>
  </si>
  <si>
    <t>Public administration and defence services; compulsory social security services (75)</t>
  </si>
  <si>
    <t>Pulp</t>
  </si>
  <si>
    <t>Radio, television and communication equipment and apparatus (32)</t>
  </si>
  <si>
    <t>Railway transportation services</t>
  </si>
  <si>
    <t>Raw milk</t>
  </si>
  <si>
    <t>Real estate services (70)</t>
  </si>
  <si>
    <t>Recreational, cultural and sporting services (92)</t>
  </si>
  <si>
    <t>Refined Petroleum</t>
  </si>
  <si>
    <t>Corresponds to an aggregation of a lot of different types of gasoline etc.</t>
  </si>
  <si>
    <t>Renting services of machinery and equipment without operator and of personal and household goods (71)</t>
  </si>
  <si>
    <t>Research and development services (73)</t>
  </si>
  <si>
    <t>Retail  trade services, except of motor vehicles and motorcycles; repair services of personal and household goods (52)</t>
  </si>
  <si>
    <t>Retail trade services of motor fuel</t>
  </si>
  <si>
    <t>Rubber and plastic products (25)</t>
  </si>
  <si>
    <t>Sale, maintenance, repair of motor vehicles, motor vehicles parts, motorcycles, motor cycles parts and accessoiries</t>
  </si>
  <si>
    <t>Sand and clay</t>
  </si>
  <si>
    <t>Sea and coastal water transportation services</t>
  </si>
  <si>
    <t>Secondary aluminium for treatment, Re-processing of secondary aluminium into new aluminium</t>
  </si>
  <si>
    <t>Secondary construction material for treatment, Re-processing of secondary construction material into aggregates</t>
  </si>
  <si>
    <t>Secondary copper for treatment, Re-processing of secondary copper into new copper</t>
  </si>
  <si>
    <t>Secondary glass for treatment, Re-processing of secondary glass into new glass</t>
  </si>
  <si>
    <t>Secondary lead for treatment, Re-processing of secondary lead into new lead</t>
  </si>
  <si>
    <t>Secondary other non-ferrous metals for treatment, Re-processing of secondary other non-ferrous metals into new other non-ferrous metals</t>
  </si>
  <si>
    <t>Secondary paper for treatment, Re-processing of secondary paper into new pulp</t>
  </si>
  <si>
    <t>Secondary plastic for treatment, Re-processing of secondary plastic into new plastic</t>
  </si>
  <si>
    <t>Secondary preciuos metals for treatment, Re-processing of secondary preciuos metals into new preciuos metals</t>
  </si>
  <si>
    <t>Secondary raw materials</t>
  </si>
  <si>
    <t>Secondary steel for treatment, Re-processing of secondary steel into new steel</t>
  </si>
  <si>
    <t>Services auxiliary to financial intermediation (67)</t>
  </si>
  <si>
    <t>Sewage sludge for treatment: biogasification and land application</t>
  </si>
  <si>
    <t>Steam and hot water supply services</t>
  </si>
  <si>
    <t>Stone</t>
  </si>
  <si>
    <t>Sugar</t>
  </si>
  <si>
    <t>Sugar cane, sugar beet</t>
  </si>
  <si>
    <t>Supporting and auxiliary transport services; travel agency services (63)</t>
  </si>
  <si>
    <t>Textiles (17)</t>
  </si>
  <si>
    <t>Textiles waste for treatment: incineration</t>
  </si>
  <si>
    <t>Textiles waste for treatment: landfill</t>
  </si>
  <si>
    <t>Tobacco products (16)</t>
  </si>
  <si>
    <t>Transmission services of electricity</t>
  </si>
  <si>
    <t>Transportation services via pipelines</t>
  </si>
  <si>
    <t>Uranium and thorium ores (12)</t>
  </si>
  <si>
    <t>Vegetables, fruit, nuts</t>
  </si>
  <si>
    <t>Wearing apparel; furs (18)</t>
  </si>
  <si>
    <t>Wheat</t>
  </si>
  <si>
    <t>Wholesale trade and commission trade services, except of motor vehicles and motorcycles (51)</t>
  </si>
  <si>
    <t>Wood and products of wood and cork (except furniture); articles of straw and plaiting materials (20)</t>
  </si>
  <si>
    <t>Wood material for treatment, Re-processing of secondary wood material into new wood material</t>
  </si>
  <si>
    <t>Wood waste for treatment: incineration</t>
  </si>
  <si>
    <t>Wood waste for treatment: landfill</t>
  </si>
  <si>
    <t>Wool, silk-worm cocoons</t>
  </si>
  <si>
    <t>Mobility_ind</t>
  </si>
  <si>
    <t>Housing_ind</t>
  </si>
  <si>
    <t>Mobility_fy</t>
  </si>
  <si>
    <t>Housing_fy</t>
  </si>
  <si>
    <t>Category</t>
  </si>
  <si>
    <t>Classification GLORIA</t>
  </si>
  <si>
    <t>NA</t>
  </si>
  <si>
    <t>Administrative services product</t>
  </si>
  <si>
    <t>Air transport product</t>
  </si>
  <si>
    <t>Alcoholic and other  beverages product</t>
  </si>
  <si>
    <t>Aluminium ore product</t>
  </si>
  <si>
    <t>Animal oils and fats product</t>
  </si>
  <si>
    <t>Arts, entertainment and recreation product</t>
  </si>
  <si>
    <t>Basic Copper product</t>
  </si>
  <si>
    <t>Basic Gold product</t>
  </si>
  <si>
    <t>Basic aluminium product</t>
  </si>
  <si>
    <t>Basic inorganic chemicals product</t>
  </si>
  <si>
    <t>Basic iron and steel product</t>
  </si>
  <si>
    <t>Basic lead/zinc/silver product</t>
  </si>
  <si>
    <t>Basic nickel product</t>
  </si>
  <si>
    <t>Basic non-ferrous metals n.e.c. product</t>
  </si>
  <si>
    <t>Basic organic chemicals product</t>
  </si>
  <si>
    <t>Basic petrochemical products product</t>
  </si>
  <si>
    <t>Basic tin product</t>
  </si>
  <si>
    <t>Beef meat product</t>
  </si>
  <si>
    <t>Building construction product</t>
  </si>
  <si>
    <t>Cement, lime and plaster products product</t>
  </si>
  <si>
    <t>Cereal products product</t>
  </si>
  <si>
    <t>Chemical and fertilizer minerals product</t>
  </si>
  <si>
    <t>Civil engineering construction product</t>
  </si>
  <si>
    <t>Clay building materials product</t>
  </si>
  <si>
    <t>Coke oven products product</t>
  </si>
  <si>
    <t>Computers; electronic products; optical and precision instruments product</t>
  </si>
  <si>
    <t>Copper ores product</t>
  </si>
  <si>
    <t>Crustaceans and molluscs product</t>
  </si>
  <si>
    <t>Dairy products product</t>
  </si>
  <si>
    <t>Distribution of gaseous fuels through mains product</t>
  </si>
  <si>
    <t>Dyes, paints, glues, detergents and other chemical products product</t>
  </si>
  <si>
    <t>Education product</t>
  </si>
  <si>
    <t>Electric power generation, transmission and distribution product</t>
  </si>
  <si>
    <t>Electrical equipment product</t>
  </si>
  <si>
    <t>Extraction of salt product</t>
  </si>
  <si>
    <t>Fabricated metal products product</t>
  </si>
  <si>
    <t>Finance and insurance product</t>
  </si>
  <si>
    <t>Fish products product</t>
  </si>
  <si>
    <t>Fishing product</t>
  </si>
  <si>
    <t>Food products and feeds n.e.c. product</t>
  </si>
  <si>
    <t>Forestry and logging product</t>
  </si>
  <si>
    <t>Fruit products product</t>
  </si>
  <si>
    <t>Furniture and other manufacturing n.e.c product</t>
  </si>
  <si>
    <t>Gas extraction product</t>
  </si>
  <si>
    <t>Glass and other ceramics n.e.c. product</t>
  </si>
  <si>
    <t>Gold ores product</t>
  </si>
  <si>
    <t>Government; social security; defence; public order product</t>
  </si>
  <si>
    <t>Growing beverage crops (coffee, tea etc) product</t>
  </si>
  <si>
    <t>Growing cereals n.e.c product</t>
  </si>
  <si>
    <t>Growing crops n.e.c. product</t>
  </si>
  <si>
    <t>Growing fibre crops product</t>
  </si>
  <si>
    <t>Growing fruits and nuts product</t>
  </si>
  <si>
    <t>Growing grapes product</t>
  </si>
  <si>
    <t>Growing leguminous crops and oil seeds product</t>
  </si>
  <si>
    <t>Growing maize product</t>
  </si>
  <si>
    <t>Growing rice product</t>
  </si>
  <si>
    <t>Growing spices, aromatic, drug and pharmaceutical crops product</t>
  </si>
  <si>
    <t>Growing sugar beet and cane product</t>
  </si>
  <si>
    <t>Growing tobacco product</t>
  </si>
  <si>
    <t>Growing vegetables, roots, tubers product</t>
  </si>
  <si>
    <t>Growing wheat product</t>
  </si>
  <si>
    <t>Hard coal product</t>
  </si>
  <si>
    <t>Hospitality product</t>
  </si>
  <si>
    <t>Human health and social work activities product</t>
  </si>
  <si>
    <t>Information services product</t>
  </si>
  <si>
    <t>Iron ores product</t>
  </si>
  <si>
    <t>Lead/zinc/silver ores product</t>
  </si>
  <si>
    <t>Leather and footwear product</t>
  </si>
  <si>
    <t>Lignite and peat product</t>
  </si>
  <si>
    <t>Machinery and equipment product</t>
  </si>
  <si>
    <t>Materials recovery product</t>
  </si>
  <si>
    <t>Mining and quarrying n.e.c.; services to mining product</t>
  </si>
  <si>
    <t>Motor vehicles, trailers and semi-trailers product</t>
  </si>
  <si>
    <t>Nickel ores product</t>
  </si>
  <si>
    <t>Nitrogenous fertilizers product</t>
  </si>
  <si>
    <t>Non-nitrogenous and mixed fertilizers product</t>
  </si>
  <si>
    <t>Other meat products product</t>
  </si>
  <si>
    <t>Other non-ferrous ores product</t>
  </si>
  <si>
    <t>Other non-metallic mineral products n.e.c. product</t>
  </si>
  <si>
    <t>Other services product</t>
  </si>
  <si>
    <t>Other transport equipment product</t>
  </si>
  <si>
    <t>Petroleum extraction product</t>
  </si>
  <si>
    <t>Pharmaceuticals and medicinal products product</t>
  </si>
  <si>
    <t>Plastic products product</t>
  </si>
  <si>
    <t>Pork product</t>
  </si>
  <si>
    <t>Postal and courier services product</t>
  </si>
  <si>
    <t>Poultry meat product</t>
  </si>
  <si>
    <t>Printing product</t>
  </si>
  <si>
    <t>Professional, scientific and technical services product</t>
  </si>
  <si>
    <t>Property and real estate product</t>
  </si>
  <si>
    <t>Publishing product</t>
  </si>
  <si>
    <t>Pulp and paper product</t>
  </si>
  <si>
    <t>Quarrying of stone, sand and clay product</t>
  </si>
  <si>
    <t>Rail transport product</t>
  </si>
  <si>
    <t>Raising of animals n.e.c.; services to agriculture product</t>
  </si>
  <si>
    <t>Raising of cattle product</t>
  </si>
  <si>
    <t>Raising of poultry product</t>
  </si>
  <si>
    <t>Raising of sheep and goats product</t>
  </si>
  <si>
    <t>Raising of swine/pigs product</t>
  </si>
  <si>
    <t>Refined petroleum products product</t>
  </si>
  <si>
    <t>Repair and installation of machinery and equipment (service) product</t>
  </si>
  <si>
    <t>Road transport product</t>
  </si>
  <si>
    <t>Rubber products product</t>
  </si>
  <si>
    <t>Sawmill products product</t>
  </si>
  <si>
    <t>Seeds and plant propagation product</t>
  </si>
  <si>
    <t>Services to transport product</t>
  </si>
  <si>
    <t>Sheep meat product</t>
  </si>
  <si>
    <t>Sugar refining; cocoa, chocolate and confectionery product</t>
  </si>
  <si>
    <t>Telecommunications product</t>
  </si>
  <si>
    <t>Textiles and clothing product</t>
  </si>
  <si>
    <t>Tin ores product</t>
  </si>
  <si>
    <t>Tobacco products product</t>
  </si>
  <si>
    <t>Transport via pipeline product</t>
  </si>
  <si>
    <t>Uranium ores product</t>
  </si>
  <si>
    <t>Vegetable oils and fats product</t>
  </si>
  <si>
    <t>Vegetable products product</t>
  </si>
  <si>
    <t>Waste collection, treatment, and disposal product</t>
  </si>
  <si>
    <t>Water collection, treatment and supply; sewerage product</t>
  </si>
  <si>
    <t>Water transport product</t>
  </si>
  <si>
    <t>Wholesale and retail trade; repair of motor vehicles and motorcycles product</t>
  </si>
  <si>
    <t>Share of expenses</t>
  </si>
  <si>
    <t>HDI</t>
  </si>
  <si>
    <t>USD/cap</t>
  </si>
  <si>
    <t>ISO_Code</t>
  </si>
  <si>
    <t>XKO</t>
  </si>
  <si>
    <t>HDI (2019)</t>
  </si>
  <si>
    <t>Average</t>
  </si>
  <si>
    <t>Carbon footprint
(tCO2-eq)
2019</t>
  </si>
  <si>
    <t>Population (2019)</t>
  </si>
  <si>
    <t>Expenses
(*1000 USD)
2019</t>
  </si>
  <si>
    <t>Economic sector (GLORIA)</t>
  </si>
  <si>
    <t>Corespondance Matrix</t>
  </si>
  <si>
    <t>Democracy</t>
  </si>
  <si>
    <t>Equality</t>
  </si>
  <si>
    <t>Life satisfaction</t>
  </si>
  <si>
    <t>Sanitation</t>
  </si>
  <si>
    <t>Social support</t>
  </si>
  <si>
    <t>Nutrition</t>
  </si>
  <si>
    <t>Life expectancy</t>
  </si>
  <si>
    <t>Income</t>
  </si>
  <si>
    <t>Energy access</t>
  </si>
  <si>
    <t>Water access</t>
  </si>
  <si>
    <t>Spendings</t>
  </si>
  <si>
    <r>
      <t>1</t>
    </r>
    <r>
      <rPr>
        <sz val="8"/>
        <color theme="1"/>
        <rFont val="Aptos"/>
        <family val="2"/>
      </rPr>
      <t>Centre for Absolute Sustainability, Technical University of Denmark, Kgs Lyngby, Denmark</t>
    </r>
  </si>
  <si>
    <r>
      <t>2</t>
    </r>
    <r>
      <rPr>
        <sz val="8"/>
        <color theme="1"/>
        <rFont val="Aptos"/>
        <family val="2"/>
      </rPr>
      <t xml:space="preserve">Section for Quantitative Sustainability Assessment, Department of Environmental and Resource Engineering, Technical University of Denmark, Kgs Lyngby, Denmark </t>
    </r>
  </si>
  <si>
    <t>Tab</t>
  </si>
  <si>
    <t>Description</t>
  </si>
  <si>
    <r>
      <t>Teddy Serrano</t>
    </r>
    <r>
      <rPr>
        <b/>
        <vertAlign val="superscript"/>
        <sz val="10"/>
        <color theme="1"/>
        <rFont val="Aptos"/>
        <family val="2"/>
      </rPr>
      <t>1,2</t>
    </r>
    <r>
      <rPr>
        <b/>
        <sz val="10"/>
        <color theme="1"/>
        <rFont val="Aptos"/>
        <family val="2"/>
      </rPr>
      <t>, Anders Bjørn</t>
    </r>
    <r>
      <rPr>
        <b/>
        <vertAlign val="superscript"/>
        <sz val="10"/>
        <color theme="1"/>
        <rFont val="Aptos"/>
        <family val="2"/>
      </rPr>
      <t>1,2</t>
    </r>
    <r>
      <rPr>
        <b/>
        <sz val="10"/>
        <color theme="1"/>
        <rFont val="Aptos"/>
        <family val="2"/>
      </rPr>
      <t>, Etienne Berthet</t>
    </r>
    <r>
      <rPr>
        <b/>
        <vertAlign val="superscript"/>
        <sz val="10"/>
        <color theme="1"/>
        <rFont val="Aptos"/>
        <family val="2"/>
      </rPr>
      <t>3</t>
    </r>
    <r>
      <rPr>
        <b/>
        <sz val="10"/>
        <color theme="1"/>
        <rFont val="Aptos"/>
        <family val="2"/>
      </rPr>
      <t>, Michael Hauschild</t>
    </r>
    <r>
      <rPr>
        <b/>
        <vertAlign val="superscript"/>
        <sz val="10"/>
        <color theme="1"/>
        <rFont val="Aptos"/>
        <family val="2"/>
      </rPr>
      <t>1,2</t>
    </r>
  </si>
  <si>
    <r>
      <t>3</t>
    </r>
    <r>
      <rPr>
        <sz val="8"/>
        <color theme="1"/>
        <rFont val="Aptos"/>
        <family val="2"/>
      </rPr>
      <t>Centre for Sustainability Science and Strategy, Department of Earth, Atmospheric &amp; Planetary Sciences, Massachusetts Institute of Technology</t>
    </r>
  </si>
  <si>
    <t>SUPPLEMENTARY INFORMATION 1</t>
  </si>
  <si>
    <t>This file contains additional data used in this study. It is organized in several tabs:</t>
  </si>
  <si>
    <t>Summary</t>
  </si>
  <si>
    <t>Classification EXIOBASE_H</t>
  </si>
  <si>
    <t>F_Y split</t>
  </si>
  <si>
    <t>Needs Satisfaction Index for the 139 countries studies, as well as the performance for each of the 12 social indicators included</t>
  </si>
  <si>
    <t>Carbon footprint of all countries covered by the GLORIA database, detailed per economic sector</t>
  </si>
  <si>
    <t>Spendings for all countries covered by the GLORIA database, detailed per economic sector</t>
  </si>
  <si>
    <t>Population data in 2019</t>
  </si>
  <si>
    <t>HDI data in 2019</t>
  </si>
  <si>
    <t>Allocataion key of the impacts linked to final demand between Mobility and Housing, based on EXIOBASE (hybrid) for each country</t>
  </si>
  <si>
    <t>Green -&gt;</t>
  </si>
  <si>
    <t>Beige -&gt;</t>
  </si>
  <si>
    <t>Blue -&gt;</t>
  </si>
  <si>
    <t>Red -&gt;</t>
  </si>
  <si>
    <t>Sensitivity analysis of the choice CF limit and NSI limit on the composition of the country groups and associated spending and emission patterns</t>
  </si>
  <si>
    <t>tCO2-eq/cap</t>
  </si>
  <si>
    <t>None</t>
  </si>
  <si>
    <t>Area size compared to base case</t>
  </si>
  <si>
    <t>-</t>
  </si>
  <si>
    <t>Base case</t>
  </si>
  <si>
    <t>Thresholds</t>
  </si>
  <si>
    <t>Q1</t>
  </si>
  <si>
    <t>Median</t>
  </si>
  <si>
    <t>Q3</t>
  </si>
  <si>
    <t>IQR</t>
  </si>
  <si>
    <t>Emissions</t>
  </si>
  <si>
    <t>Size of model area</t>
  </si>
  <si>
    <t>Consumption category</t>
  </si>
  <si>
    <t>Share of emissions</t>
  </si>
  <si>
    <t>Emissions_mobility</t>
  </si>
  <si>
    <t>Emissions_consumables</t>
  </si>
  <si>
    <t>Emissions_housing</t>
  </si>
  <si>
    <t>Emissions_food</t>
  </si>
  <si>
    <t>Emissions_services</t>
  </si>
  <si>
    <t>Spendings_mobility</t>
  </si>
  <si>
    <t>Spendings_consumables</t>
  </si>
  <si>
    <t>Spendings_housing</t>
  </si>
  <si>
    <t>Spendings_food</t>
  </si>
  <si>
    <t>Spendings_services</t>
  </si>
  <si>
    <t>Number of countries included in model area</t>
  </si>
  <si>
    <t>CF limit</t>
  </si>
  <si>
    <t>NSI limit</t>
  </si>
  <si>
    <t>Model countries area size</t>
  </si>
  <si>
    <t>Dimension</t>
  </si>
  <si>
    <t>Model area size compared to base case</t>
  </si>
  <si>
    <t>Size of model area compared to base case</t>
  </si>
  <si>
    <t>SA_Model area size</t>
  </si>
  <si>
    <t>SA_Results</t>
  </si>
  <si>
    <t>Concordance matrix between the 120 GLORIA categories and the 5 consumption categories used in this study</t>
  </si>
  <si>
    <t>Concordance matrix between the 163 EXIOBASE (hybrid) categories and mobility, shelter or else, for allocation of GHG emissions of direct emissions of final demand</t>
  </si>
  <si>
    <t>SA_IQR</t>
  </si>
  <si>
    <t>Diverse consumption patterns in countries nearing social and climate goals challenge their use as role models</t>
  </si>
  <si>
    <t>Interquartile ranges results of the sensitivity analysis. Data used for Fig. 5</t>
  </si>
  <si>
    <t>Table of the values for CF limit and NSI limit (and the related sizes of the "model area") used for the sensitivity analysis. Data used for Fig. 4.</t>
  </si>
  <si>
    <t>Synthesis of the data for the 139 countries studied. Data used for Fig. 1a, 1b, 2 and 3.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</si>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</sst>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;;;"/>
    <numFmt numFmtId="165" formatCode="0.0%"/>
    <numFmt numFmtId="166" formatCode="0.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b/>
      <sz val="10"/>
      <color theme="0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9"/>
      <name val="Aptos"/>
      <family val="2"/>
    </font>
    <font>
      <sz val="9"/>
      <color theme="1"/>
      <name val="Aptos"/>
      <family val="2"/>
    </font>
    <font>
      <b/>
      <sz val="11"/>
      <color theme="0"/>
      <name val="Aptos"/>
      <family val="2"/>
    </font>
    <font>
      <b/>
      <sz val="18"/>
      <color theme="1"/>
      <name val="Aptos"/>
      <family val="2"/>
    </font>
    <font>
      <b/>
      <vertAlign val="superscript"/>
      <sz val="10"/>
      <color theme="1"/>
      <name val="Aptos"/>
      <family val="2"/>
    </font>
    <font>
      <vertAlign val="superscript"/>
      <sz val="8"/>
      <color theme="1"/>
      <name val="Aptos"/>
      <family val="2"/>
    </font>
    <font>
      <sz val="8"/>
      <color theme="1"/>
      <name val="Aptos"/>
      <family val="2"/>
    </font>
    <font>
      <sz val="11"/>
      <color theme="0"/>
      <name val="Aptos"/>
      <family val="2"/>
    </font>
    <font>
      <b/>
      <sz val="11"/>
      <color rgb="FF9DC38F"/>
      <name val="Aptos"/>
      <family val="2"/>
    </font>
    <font>
      <b/>
      <sz val="11"/>
      <color rgb="FFD1B38B"/>
      <name val="Aptos"/>
      <family val="2"/>
    </font>
    <font>
      <b/>
      <sz val="11"/>
      <color rgb="FF87B2CF"/>
      <name val="Aptos"/>
      <family val="2"/>
    </font>
    <font>
      <b/>
      <sz val="11"/>
      <color rgb="FFE07A5F"/>
      <name val="Aptos"/>
      <family val="2"/>
    </font>
    <font>
      <b/>
      <sz val="11"/>
      <color theme="1"/>
      <name val="Calibri"/>
      <family val="2"/>
      <scheme val="minor"/>
    </font>
    <font>
      <sz val="11"/>
      <color rgb="FF3A3A3A"/>
      <name val="BentonSans Cond Black"/>
      <family val="3"/>
    </font>
    <font>
      <b/>
      <i/>
      <sz val="14"/>
      <color theme="1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46E96"/>
        <bgColor indexed="64"/>
      </patternFill>
    </fill>
    <fill>
      <patternFill patternType="solid">
        <fgColor rgb="FF828AAC"/>
        <bgColor indexed="64"/>
      </patternFill>
    </fill>
    <fill>
      <patternFill patternType="solid">
        <fgColor rgb="FF8E95B4"/>
        <bgColor indexed="64"/>
      </patternFill>
    </fill>
    <fill>
      <patternFill patternType="solid">
        <fgColor rgb="FF9166B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A78EB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/>
  </cellStyleXfs>
  <cellXfs count="180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right"/>
    </xf>
    <xf numFmtId="0" fontId="3" fillId="0" borderId="0" xfId="0" applyFont="1"/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0" fillId="0" borderId="0" xfId="0" applyAlignment="1">
      <alignment textRotation="90"/>
    </xf>
    <xf numFmtId="1" fontId="0" fillId="0" borderId="0" xfId="0" applyNumberFormat="1"/>
    <xf numFmtId="0" fontId="0" fillId="0" borderId="0" xfId="0" applyAlignment="1">
      <alignment vertical="center" wrapText="1"/>
    </xf>
    <xf numFmtId="9" fontId="0" fillId="0" borderId="0" xfId="1" applyFont="1"/>
    <xf numFmtId="1" fontId="3" fillId="0" borderId="1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left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right"/>
    </xf>
    <xf numFmtId="0" fontId="5" fillId="0" borderId="0" xfId="0" applyFont="1"/>
    <xf numFmtId="0" fontId="6" fillId="0" borderId="0" xfId="0" applyFont="1"/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11" fontId="5" fillId="0" borderId="0" xfId="0" applyNumberFormat="1" applyFont="1"/>
    <xf numFmtId="2" fontId="5" fillId="0" borderId="0" xfId="0" applyNumberFormat="1" applyFont="1"/>
    <xf numFmtId="164" fontId="5" fillId="0" borderId="0" xfId="0" applyNumberFormat="1" applyFont="1"/>
    <xf numFmtId="9" fontId="5" fillId="0" borderId="4" xfId="1" applyFont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5" fillId="0" borderId="5" xfId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11" fontId="0" fillId="0" borderId="0" xfId="0" applyNumberForma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9" fillId="0" borderId="4" xfId="0" applyFont="1" applyBorder="1"/>
    <xf numFmtId="11" fontId="9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0" fontId="12" fillId="0" borderId="0" xfId="0" applyFont="1"/>
    <xf numFmtId="2" fontId="12" fillId="0" borderId="0" xfId="0" applyNumberFormat="1" applyFont="1"/>
    <xf numFmtId="165" fontId="5" fillId="0" borderId="0" xfId="1" applyNumberFormat="1" applyFont="1"/>
    <xf numFmtId="9" fontId="5" fillId="0" borderId="0" xfId="0" applyNumberFormat="1" applyFont="1" applyAlignment="1">
      <alignment horizontal="center"/>
    </xf>
    <xf numFmtId="0" fontId="3" fillId="0" borderId="6" xfId="0" applyFont="1" applyBorder="1" applyAlignment="1">
      <alignment horizontal="left"/>
    </xf>
    <xf numFmtId="1" fontId="3" fillId="0" borderId="6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11" fontId="6" fillId="0" borderId="0" xfId="0" applyNumberFormat="1" applyFont="1"/>
    <xf numFmtId="2" fontId="6" fillId="0" borderId="0" xfId="0" applyNumberFormat="1" applyFont="1"/>
    <xf numFmtId="9" fontId="6" fillId="0" borderId="4" xfId="1" applyFont="1" applyBorder="1" applyAlignment="1">
      <alignment horizontal="center"/>
    </xf>
    <xf numFmtId="9" fontId="6" fillId="0" borderId="0" xfId="1" applyFont="1" applyBorder="1" applyAlignment="1">
      <alignment horizontal="center"/>
    </xf>
    <xf numFmtId="9" fontId="6" fillId="0" borderId="5" xfId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8" fillId="11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6" fillId="0" borderId="0" xfId="0" applyFont="1" applyAlignment="1">
      <alignment horizontal="center" textRotation="90"/>
    </xf>
    <xf numFmtId="0" fontId="6" fillId="0" borderId="0" xfId="0" applyFont="1" applyAlignment="1">
      <alignment horizontal="center" textRotation="90" wrapText="1"/>
    </xf>
    <xf numFmtId="1" fontId="5" fillId="0" borderId="1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5" borderId="0" xfId="0" applyFont="1" applyFill="1" applyAlignment="1">
      <alignment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/>
    <xf numFmtId="11" fontId="5" fillId="0" borderId="2" xfId="0" applyNumberFormat="1" applyFont="1" applyBorder="1"/>
    <xf numFmtId="2" fontId="5" fillId="0" borderId="2" xfId="0" applyNumberFormat="1" applyFont="1" applyBorder="1"/>
    <xf numFmtId="164" fontId="5" fillId="0" borderId="2" xfId="0" applyNumberFormat="1" applyFont="1" applyBorder="1"/>
    <xf numFmtId="9" fontId="5" fillId="0" borderId="1" xfId="1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9" fontId="5" fillId="0" borderId="3" xfId="1" applyFont="1" applyBorder="1" applyAlignment="1">
      <alignment horizontal="center"/>
    </xf>
    <xf numFmtId="0" fontId="5" fillId="0" borderId="2" xfId="0" applyFont="1" applyBorder="1"/>
    <xf numFmtId="0" fontId="5" fillId="0" borderId="4" xfId="0" applyFont="1" applyBorder="1"/>
    <xf numFmtId="0" fontId="5" fillId="0" borderId="6" xfId="0" applyFont="1" applyBorder="1"/>
    <xf numFmtId="11" fontId="5" fillId="0" borderId="7" xfId="0" applyNumberFormat="1" applyFont="1" applyBorder="1"/>
    <xf numFmtId="2" fontId="5" fillId="0" borderId="7" xfId="0" applyNumberFormat="1" applyFont="1" applyBorder="1"/>
    <xf numFmtId="164" fontId="5" fillId="0" borderId="7" xfId="0" applyNumberFormat="1" applyFont="1" applyBorder="1"/>
    <xf numFmtId="9" fontId="5" fillId="0" borderId="6" xfId="1" applyFont="1" applyBorder="1" applyAlignment="1">
      <alignment horizontal="center"/>
    </xf>
    <xf numFmtId="9" fontId="5" fillId="0" borderId="7" xfId="1" applyFont="1" applyBorder="1" applyAlignment="1">
      <alignment horizontal="center"/>
    </xf>
    <xf numFmtId="9" fontId="5" fillId="0" borderId="8" xfId="1" applyFont="1" applyBorder="1" applyAlignment="1">
      <alignment horizontal="center"/>
    </xf>
    <xf numFmtId="0" fontId="5" fillId="0" borderId="7" xfId="0" applyFont="1" applyBorder="1"/>
    <xf numFmtId="9" fontId="5" fillId="0" borderId="0" xfId="1" applyFont="1" applyBorder="1"/>
    <xf numFmtId="165" fontId="5" fillId="0" borderId="0" xfId="1" applyNumberFormat="1" applyFont="1" applyBorder="1"/>
    <xf numFmtId="164" fontId="5" fillId="0" borderId="10" xfId="0" applyNumberFormat="1" applyFont="1" applyBorder="1" applyAlignment="1">
      <alignment horizontal="center"/>
    </xf>
    <xf numFmtId="2" fontId="6" fillId="0" borderId="0" xfId="0" applyNumberFormat="1" applyFont="1" applyAlignment="1">
      <alignment horizontal="center"/>
    </xf>
    <xf numFmtId="11" fontId="6" fillId="0" borderId="0" xfId="0" applyNumberFormat="1" applyFont="1" applyAlignment="1">
      <alignment horizontal="center"/>
    </xf>
    <xf numFmtId="166" fontId="0" fillId="0" borderId="0" xfId="0" applyNumberForma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7" fillId="13" borderId="0" xfId="0" applyFont="1" applyFill="1" applyAlignment="1">
      <alignment horizontal="center" vertical="center"/>
    </xf>
    <xf numFmtId="0" fontId="13" fillId="14" borderId="0" xfId="0" applyFont="1" applyFill="1"/>
    <xf numFmtId="0" fontId="5" fillId="0" borderId="0" xfId="0" applyFont="1" applyAlignment="1">
      <alignment horizontal="left"/>
    </xf>
    <xf numFmtId="9" fontId="6" fillId="0" borderId="9" xfId="0" applyNumberFormat="1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4" fillId="0" borderId="0" xfId="0" applyFont="1" applyAlignment="1">
      <alignment horizontal="right" wrapText="1" readingOrder="1"/>
    </xf>
    <xf numFmtId="2" fontId="0" fillId="0" borderId="0" xfId="0" applyNumberFormat="1"/>
    <xf numFmtId="0" fontId="6" fillId="0" borderId="0" xfId="0" applyFont="1" applyAlignment="1">
      <alignment horizontal="right" vertical="center"/>
    </xf>
    <xf numFmtId="9" fontId="23" fillId="0" borderId="0" xfId="1" applyFont="1" applyAlignment="1">
      <alignment horizontal="center"/>
    </xf>
    <xf numFmtId="9" fontId="6" fillId="0" borderId="0" xfId="1" applyFont="1" applyAlignment="1">
      <alignment horizontal="center"/>
    </xf>
    <xf numFmtId="9" fontId="23" fillId="0" borderId="0" xfId="1" applyFont="1" applyBorder="1" applyAlignment="1">
      <alignment horizontal="center"/>
    </xf>
    <xf numFmtId="0" fontId="5" fillId="15" borderId="0" xfId="0" applyFont="1" applyFill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10" fontId="5" fillId="0" borderId="1" xfId="0" applyNumberFormat="1" applyFont="1" applyBorder="1"/>
    <xf numFmtId="10" fontId="5" fillId="0" borderId="2" xfId="0" applyNumberFormat="1" applyFont="1" applyBorder="1"/>
    <xf numFmtId="10" fontId="6" fillId="0" borderId="3" xfId="0" applyNumberFormat="1" applyFont="1" applyBorder="1"/>
    <xf numFmtId="10" fontId="5" fillId="0" borderId="4" xfId="0" applyNumberFormat="1" applyFont="1" applyBorder="1"/>
    <xf numFmtId="10" fontId="5" fillId="0" borderId="0" xfId="0" applyNumberFormat="1" applyFont="1"/>
    <xf numFmtId="10" fontId="6" fillId="0" borderId="5" xfId="0" applyNumberFormat="1" applyFont="1" applyBorder="1"/>
    <xf numFmtId="10" fontId="5" fillId="0" borderId="6" xfId="0" applyNumberFormat="1" applyFont="1" applyBorder="1"/>
    <xf numFmtId="10" fontId="5" fillId="0" borderId="7" xfId="0" applyNumberFormat="1" applyFont="1" applyBorder="1"/>
    <xf numFmtId="10" fontId="6" fillId="0" borderId="8" xfId="0" applyNumberFormat="1" applyFont="1" applyBorder="1"/>
    <xf numFmtId="0" fontId="4" fillId="2" borderId="0" xfId="0" applyFont="1" applyFill="1" applyAlignment="1">
      <alignment horizontal="left" wrapText="1"/>
    </xf>
    <xf numFmtId="0" fontId="3" fillId="0" borderId="0" xfId="0" applyFont="1" applyAlignment="1">
      <alignment horizontal="center" textRotation="90"/>
    </xf>
    <xf numFmtId="0" fontId="3" fillId="0" borderId="0" xfId="0" applyFont="1" applyAlignment="1">
      <alignment horizontal="right" textRotation="90"/>
    </xf>
    <xf numFmtId="0" fontId="0" fillId="0" borderId="3" xfId="0" applyBorder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5" fillId="6" borderId="0" xfId="0" applyFont="1" applyFill="1" applyAlignment="1">
      <alignment horizontal="left" vertical="center"/>
    </xf>
    <xf numFmtId="0" fontId="5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16" fillId="6" borderId="0" xfId="0" applyFont="1" applyFill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3" fillId="1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</cellXfs>
  <cellStyles count="3">
    <cellStyle name="Normal" xfId="0" builtinId="0"/>
    <cellStyle name="Normal 2" xfId="2" xr:uid="{7546D4DE-A7AC-490F-99ED-15DAC5F58BD5}"/>
    <cellStyle name="Percent" xfId="1" builtinId="5"/>
  </cellStyles>
  <dxfs count="12">
    <dxf>
      <fill>
        <patternFill>
          <bgColor rgb="FF9DC38F"/>
        </patternFill>
      </fill>
    </dxf>
    <dxf>
      <fill>
        <patternFill>
          <bgColor rgb="FFE07A5F"/>
        </patternFill>
      </fill>
    </dxf>
    <dxf>
      <fill>
        <patternFill>
          <bgColor rgb="FFD1B38B"/>
        </patternFill>
      </fill>
    </dxf>
    <dxf>
      <fill>
        <patternFill>
          <bgColor rgb="FF87B2CF"/>
        </patternFill>
      </fill>
    </dxf>
    <dxf>
      <fill>
        <patternFill>
          <bgColor rgb="FF9DC38F"/>
        </patternFill>
      </fill>
    </dxf>
    <dxf>
      <fill>
        <patternFill>
          <bgColor rgb="FFE07A5F"/>
        </patternFill>
      </fill>
    </dxf>
    <dxf>
      <fill>
        <patternFill>
          <bgColor rgb="FFD1B38B"/>
        </patternFill>
      </fill>
    </dxf>
    <dxf>
      <fill>
        <patternFill>
          <bgColor rgb="FF87B2CF"/>
        </patternFill>
      </fill>
    </dxf>
    <dxf>
      <fill>
        <patternFill>
          <bgColor rgb="FF9DC38F"/>
        </patternFill>
      </fill>
    </dxf>
    <dxf>
      <fill>
        <patternFill>
          <bgColor rgb="FFE07A5F"/>
        </patternFill>
      </fill>
    </dxf>
    <dxf>
      <fill>
        <patternFill>
          <bgColor rgb="FFD1B38B"/>
        </patternFill>
      </fill>
    </dxf>
    <dxf>
      <fill>
        <patternFill>
          <bgColor rgb="FF87B2CF"/>
        </patternFill>
      </fill>
    </dxf>
  </dxfs>
  <tableStyles count="0" defaultTableStyle="TableStyleMedium2" defaultPivotStyle="PivotStyleLight16"/>
  <colors>
    <mruColors>
      <color rgb="FFA78EB8"/>
      <color rgb="FF9DC38F"/>
      <color rgb="FFE07A5F"/>
      <color rgb="FFCCBDC7"/>
      <color rgb="FF87B2CF"/>
      <color rgb="FFD1B38B"/>
      <color rgb="FF8665AB"/>
      <color rgb="FF6E4F8F"/>
      <color rgb="FF50356B"/>
      <color rgb="FF646E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39905-815F-45CF-8BB0-0E7BCB734FA2}">
  <sheetPr codeName="Sheet8">
    <tabColor theme="1"/>
  </sheetPr>
  <dimension ref="A1:I21"/>
  <sheetViews>
    <sheetView tabSelected="1" workbookViewId="0">
      <selection activeCell="F21" sqref="F21"/>
    </sheetView>
  </sheetViews>
  <sheetFormatPr defaultColWidth="9.140625" defaultRowHeight="15" x14ac:dyDescent="0.25"/>
  <cols>
    <col min="1" max="1" width="26.7109375" style="24" customWidth="1"/>
    <col min="2" max="2" width="14.5703125" style="24" customWidth="1"/>
    <col min="3" max="7" width="9.140625" style="24"/>
    <col min="8" max="8" width="9.42578125" style="24" customWidth="1"/>
    <col min="9" max="16384" width="9.140625" style="24"/>
  </cols>
  <sheetData>
    <row r="1" spans="1:9" ht="21" customHeight="1" x14ac:dyDescent="0.25">
      <c r="A1" s="166" t="s">
        <v>700</v>
      </c>
      <c r="B1" s="166"/>
      <c r="C1" s="166"/>
      <c r="D1" s="166"/>
      <c r="E1" s="166"/>
      <c r="F1" s="166"/>
      <c r="G1" s="166"/>
      <c r="H1" s="166"/>
    </row>
    <row r="2" spans="1:9" ht="50.25" customHeight="1" x14ac:dyDescent="0.25">
      <c r="A2" s="168" t="s">
        <v>752</v>
      </c>
      <c r="B2" s="168"/>
      <c r="C2" s="168"/>
      <c r="D2" s="168"/>
      <c r="E2" s="168"/>
      <c r="F2" s="168"/>
      <c r="G2" s="168"/>
      <c r="H2" s="168"/>
    </row>
    <row r="3" spans="1:9" x14ac:dyDescent="0.25">
      <c r="A3" s="169" t="s">
        <v>698</v>
      </c>
      <c r="B3" s="169"/>
      <c r="C3" s="169"/>
      <c r="D3" s="169"/>
      <c r="E3" s="169"/>
      <c r="F3" s="169"/>
      <c r="G3" s="169"/>
      <c r="H3" s="169"/>
    </row>
    <row r="4" spans="1:9" x14ac:dyDescent="0.25">
      <c r="A4" s="170" t="s">
        <v>694</v>
      </c>
      <c r="B4" s="170"/>
      <c r="C4" s="170"/>
      <c r="D4" s="170"/>
      <c r="E4" s="170"/>
      <c r="F4" s="170"/>
      <c r="G4" s="170"/>
      <c r="H4" s="170"/>
    </row>
    <row r="5" spans="1:9" ht="27" customHeight="1" x14ac:dyDescent="0.25">
      <c r="A5" s="170" t="s">
        <v>695</v>
      </c>
      <c r="B5" s="170"/>
      <c r="C5" s="170"/>
      <c r="D5" s="170"/>
      <c r="E5" s="170"/>
      <c r="F5" s="170"/>
      <c r="G5" s="170"/>
      <c r="H5" s="170"/>
    </row>
    <row r="6" spans="1:9" ht="30" customHeight="1" x14ac:dyDescent="0.25">
      <c r="A6" s="170" t="s">
        <v>699</v>
      </c>
      <c r="B6" s="170"/>
      <c r="C6" s="170"/>
      <c r="D6" s="170"/>
      <c r="E6" s="170"/>
      <c r="F6" s="170"/>
      <c r="G6" s="170"/>
      <c r="H6" s="170"/>
    </row>
    <row r="7" spans="1:9" ht="21" customHeight="1" x14ac:dyDescent="0.25"/>
    <row r="8" spans="1:9" ht="23.25" customHeight="1" x14ac:dyDescent="0.25">
      <c r="A8" s="167" t="s">
        <v>701</v>
      </c>
      <c r="B8" s="167"/>
      <c r="C8" s="167"/>
      <c r="D8" s="167"/>
      <c r="E8" s="167"/>
      <c r="F8" s="167"/>
      <c r="G8" s="167"/>
      <c r="H8" s="167"/>
    </row>
    <row r="9" spans="1:9" x14ac:dyDescent="0.25">
      <c r="A9" s="63" t="s">
        <v>696</v>
      </c>
      <c r="B9" s="63" t="s">
        <v>697</v>
      </c>
      <c r="C9" s="64"/>
      <c r="D9" s="64"/>
      <c r="E9" s="64"/>
      <c r="F9" s="64"/>
      <c r="G9" s="64"/>
      <c r="H9" s="64"/>
    </row>
    <row r="10" spans="1:9" x14ac:dyDescent="0.25">
      <c r="A10" s="65" t="s">
        <v>702</v>
      </c>
      <c r="B10" s="64" t="s">
        <v>755</v>
      </c>
      <c r="C10" s="64"/>
      <c r="D10" s="64"/>
      <c r="E10" s="64"/>
      <c r="F10" s="64"/>
      <c r="G10" s="64"/>
      <c r="H10" s="64"/>
    </row>
    <row r="11" spans="1:9" x14ac:dyDescent="0.25">
      <c r="A11" s="67" t="s">
        <v>268</v>
      </c>
      <c r="B11" s="64" t="s">
        <v>705</v>
      </c>
      <c r="C11" s="64"/>
      <c r="D11" s="64"/>
      <c r="E11" s="64"/>
      <c r="F11" s="64"/>
      <c r="G11" s="64"/>
      <c r="H11" s="64"/>
    </row>
    <row r="12" spans="1:9" x14ac:dyDescent="0.25">
      <c r="A12" s="68" t="s">
        <v>293</v>
      </c>
      <c r="B12" s="64" t="s">
        <v>706</v>
      </c>
      <c r="C12" s="64"/>
      <c r="D12" s="64"/>
      <c r="E12" s="64"/>
      <c r="F12" s="64"/>
      <c r="G12" s="64"/>
      <c r="H12" s="64"/>
    </row>
    <row r="13" spans="1:9" x14ac:dyDescent="0.25">
      <c r="A13" s="66" t="s">
        <v>693</v>
      </c>
      <c r="B13" s="64" t="s">
        <v>707</v>
      </c>
      <c r="C13" s="64"/>
      <c r="D13" s="64"/>
      <c r="E13" s="64"/>
      <c r="F13" s="64"/>
      <c r="G13" s="64"/>
      <c r="H13" s="64"/>
    </row>
    <row r="14" spans="1:9" x14ac:dyDescent="0.25">
      <c r="A14" s="70" t="s">
        <v>122</v>
      </c>
      <c r="B14" s="24" t="s">
        <v>708</v>
      </c>
      <c r="I14" s="24" t="s">
        <v>756</v>
      </c>
    </row>
    <row r="15" spans="1:9" x14ac:dyDescent="0.25">
      <c r="A15" s="70" t="s">
        <v>672</v>
      </c>
      <c r="B15" s="24" t="s">
        <v>709</v>
      </c>
    </row>
    <row r="16" spans="1:9" x14ac:dyDescent="0.25">
      <c r="A16" s="69" t="s">
        <v>549</v>
      </c>
      <c r="B16" s="24" t="s">
        <v>749</v>
      </c>
    </row>
    <row r="17" spans="1:8" x14ac:dyDescent="0.25">
      <c r="A17" s="143" t="s">
        <v>703</v>
      </c>
      <c r="B17" s="24" t="s">
        <v>750</v>
      </c>
    </row>
    <row r="18" spans="1:8" x14ac:dyDescent="0.25">
      <c r="A18" s="143" t="s">
        <v>704</v>
      </c>
      <c r="B18" s="24" t="s">
        <v>710</v>
      </c>
    </row>
    <row r="19" spans="1:8" x14ac:dyDescent="0.25">
      <c r="A19" s="127" t="s">
        <v>747</v>
      </c>
      <c r="B19" s="64" t="s">
        <v>715</v>
      </c>
      <c r="C19" s="64"/>
      <c r="D19" s="64"/>
      <c r="E19" s="64"/>
      <c r="F19" s="64"/>
      <c r="G19" s="64"/>
      <c r="H19" s="64"/>
    </row>
    <row r="20" spans="1:8" x14ac:dyDescent="0.25">
      <c r="A20" s="127" t="s">
        <v>748</v>
      </c>
      <c r="B20" s="64" t="s">
        <v>754</v>
      </c>
      <c r="C20" s="64"/>
      <c r="D20" s="64"/>
      <c r="E20" s="64"/>
      <c r="F20" s="64"/>
      <c r="G20" s="64"/>
      <c r="H20" s="64"/>
    </row>
    <row r="21" spans="1:8" x14ac:dyDescent="0.25">
      <c r="A21" s="127" t="s">
        <v>751</v>
      </c>
      <c r="B21" s="64" t="s">
        <v>753</v>
      </c>
      <c r="C21" s="64"/>
      <c r="D21" s="64"/>
      <c r="E21" s="64"/>
      <c r="F21" s="64"/>
      <c r="G21" s="64"/>
      <c r="H21" s="64"/>
    </row>
  </sheetData>
  <mergeCells count="7">
    <mergeCell ref="A1:H1"/>
    <mergeCell ref="A8:H8"/>
    <mergeCell ref="A2:H2"/>
    <mergeCell ref="A3:H3"/>
    <mergeCell ref="A4:H4"/>
    <mergeCell ref="A5:H5"/>
    <mergeCell ref="A6:H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CE59F-FEE0-429A-9C4A-653F3E3D71F7}">
  <sheetPr codeName="Sheet6">
    <tabColor rgb="FFA78EB8"/>
  </sheetPr>
  <dimension ref="A1:C216"/>
  <sheetViews>
    <sheetView workbookViewId="0">
      <selection activeCell="C3" sqref="C3"/>
    </sheetView>
  </sheetViews>
  <sheetFormatPr defaultRowHeight="15" x14ac:dyDescent="0.25"/>
  <sheetData>
    <row r="1" spans="1:3" x14ac:dyDescent="0.25">
      <c r="B1" t="s">
        <v>325</v>
      </c>
    </row>
    <row r="2" spans="1:3" x14ac:dyDescent="0.25">
      <c r="B2" t="s">
        <v>123</v>
      </c>
      <c r="C2" t="s">
        <v>125</v>
      </c>
    </row>
    <row r="3" spans="1:3" x14ac:dyDescent="0.25">
      <c r="A3" s="12" t="s">
        <v>131</v>
      </c>
      <c r="B3" s="13">
        <v>0.44794152432623413</v>
      </c>
      <c r="C3" s="13">
        <v>0.55205847567376598</v>
      </c>
    </row>
    <row r="4" spans="1:3" x14ac:dyDescent="0.25">
      <c r="A4" s="12" t="s">
        <v>295</v>
      </c>
      <c r="B4" s="13">
        <v>0.44794152432623413</v>
      </c>
      <c r="C4" s="13">
        <v>0.55205847567376598</v>
      </c>
    </row>
    <row r="5" spans="1:3" x14ac:dyDescent="0.25">
      <c r="A5" s="12" t="s">
        <v>145</v>
      </c>
      <c r="B5" s="13">
        <v>0.44794152432623413</v>
      </c>
      <c r="C5" s="13">
        <v>0.55205847567376598</v>
      </c>
    </row>
    <row r="6" spans="1:3" x14ac:dyDescent="0.25">
      <c r="A6" s="12" t="s">
        <v>144</v>
      </c>
      <c r="B6" s="13">
        <v>0.44794152432623413</v>
      </c>
      <c r="C6" s="13">
        <v>0.55205847567376598</v>
      </c>
    </row>
    <row r="7" spans="1:3" x14ac:dyDescent="0.25">
      <c r="A7" s="12" t="s">
        <v>193</v>
      </c>
      <c r="B7" s="13">
        <v>0.44794152432623413</v>
      </c>
      <c r="C7" s="13">
        <v>0.55205847567376598</v>
      </c>
    </row>
    <row r="8" spans="1:3" x14ac:dyDescent="0.25">
      <c r="A8" s="12" t="s">
        <v>326</v>
      </c>
      <c r="B8" s="13">
        <v>0.44794152432623413</v>
      </c>
      <c r="C8" s="13">
        <v>0.55205847567376598</v>
      </c>
    </row>
    <row r="9" spans="1:3" x14ac:dyDescent="0.25">
      <c r="A9" s="12" t="s">
        <v>305</v>
      </c>
      <c r="B9" s="13">
        <v>0.44794152432623413</v>
      </c>
      <c r="C9" s="13">
        <v>0.55205847567376598</v>
      </c>
    </row>
    <row r="10" spans="1:3" x14ac:dyDescent="0.25">
      <c r="A10" s="12" t="s">
        <v>308</v>
      </c>
      <c r="B10" s="13">
        <v>0.44794152432623413</v>
      </c>
      <c r="C10" s="13">
        <v>0.55205847567376598</v>
      </c>
    </row>
    <row r="11" spans="1:3" x14ac:dyDescent="0.25">
      <c r="A11" s="12" t="s">
        <v>310</v>
      </c>
      <c r="B11" s="13">
        <v>0.44794152432623413</v>
      </c>
      <c r="C11" s="13">
        <v>0.55205847567376598</v>
      </c>
    </row>
    <row r="12" spans="1:3" x14ac:dyDescent="0.25">
      <c r="A12" s="12" t="s">
        <v>211</v>
      </c>
      <c r="B12" s="13">
        <v>0.44794152432623413</v>
      </c>
      <c r="C12" s="13">
        <v>0.55205847567376598</v>
      </c>
    </row>
    <row r="13" spans="1:3" x14ac:dyDescent="0.25">
      <c r="A13" s="12" t="s">
        <v>314</v>
      </c>
      <c r="B13" s="13">
        <v>0.44794152432623413</v>
      </c>
      <c r="C13" s="13">
        <v>0.55205847567376598</v>
      </c>
    </row>
    <row r="14" spans="1:3" x14ac:dyDescent="0.25">
      <c r="A14" s="12" t="s">
        <v>245</v>
      </c>
      <c r="B14" s="13">
        <v>0.44794152432623413</v>
      </c>
      <c r="C14" s="13">
        <v>0.55205847567376598</v>
      </c>
    </row>
    <row r="15" spans="1:3" x14ac:dyDescent="0.25">
      <c r="A15" s="12" t="s">
        <v>214</v>
      </c>
      <c r="B15" s="13">
        <v>0.44794152432623413</v>
      </c>
      <c r="C15" s="13">
        <v>0.55205847567376598</v>
      </c>
    </row>
    <row r="16" spans="1:3" x14ac:dyDescent="0.25">
      <c r="A16" s="12" t="s">
        <v>258</v>
      </c>
      <c r="B16" s="13">
        <v>0.44794152432623413</v>
      </c>
      <c r="C16" s="13">
        <v>0.55205847567376598</v>
      </c>
    </row>
    <row r="17" spans="1:3" x14ac:dyDescent="0.25">
      <c r="A17" s="12" t="s">
        <v>129</v>
      </c>
      <c r="B17" s="13">
        <v>0.40366207079993677</v>
      </c>
      <c r="C17" s="13">
        <v>0.59633792920006312</v>
      </c>
    </row>
    <row r="18" spans="1:3" x14ac:dyDescent="0.25">
      <c r="A18" s="12" t="s">
        <v>134</v>
      </c>
      <c r="B18" s="13">
        <v>0.40366207079993677</v>
      </c>
      <c r="C18" s="13">
        <v>0.59633792920006312</v>
      </c>
    </row>
    <row r="19" spans="1:3" x14ac:dyDescent="0.25">
      <c r="A19" s="12" t="s">
        <v>137</v>
      </c>
      <c r="B19" s="13">
        <v>0.40366207079993677</v>
      </c>
      <c r="C19" s="13">
        <v>0.59633792920006312</v>
      </c>
    </row>
    <row r="20" spans="1:3" x14ac:dyDescent="0.25">
      <c r="A20" s="12" t="s">
        <v>142</v>
      </c>
      <c r="B20" s="13">
        <v>0.40366207079993677</v>
      </c>
      <c r="C20" s="13">
        <v>0.59633792920006312</v>
      </c>
    </row>
    <row r="21" spans="1:3" x14ac:dyDescent="0.25">
      <c r="A21" s="12" t="s">
        <v>149</v>
      </c>
      <c r="B21" s="13">
        <v>0.40366207079993677</v>
      </c>
      <c r="C21" s="13">
        <v>0.59633792920006312</v>
      </c>
    </row>
    <row r="22" spans="1:3" x14ac:dyDescent="0.25">
      <c r="A22" s="12" t="s">
        <v>271</v>
      </c>
      <c r="B22" s="13">
        <v>0.40366207079993677</v>
      </c>
      <c r="C22" s="13">
        <v>0.59633792920006312</v>
      </c>
    </row>
    <row r="23" spans="1:3" x14ac:dyDescent="0.25">
      <c r="A23" s="12" t="s">
        <v>276</v>
      </c>
      <c r="B23" s="13">
        <v>0.40366207079993677</v>
      </c>
      <c r="C23" s="13">
        <v>0.59633792920006312</v>
      </c>
    </row>
    <row r="24" spans="1:3" x14ac:dyDescent="0.25">
      <c r="A24" s="12" t="s">
        <v>275</v>
      </c>
      <c r="B24" s="13">
        <v>0.40366207079993677</v>
      </c>
      <c r="C24" s="13">
        <v>0.59633792920006312</v>
      </c>
    </row>
    <row r="25" spans="1:3" x14ac:dyDescent="0.25">
      <c r="A25" s="12" t="s">
        <v>307</v>
      </c>
      <c r="B25" s="13">
        <v>0.40366207079993677</v>
      </c>
      <c r="C25" s="13">
        <v>0.59633792920006312</v>
      </c>
    </row>
    <row r="26" spans="1:3" x14ac:dyDescent="0.25">
      <c r="A26" s="12" t="s">
        <v>327</v>
      </c>
      <c r="B26" s="13">
        <v>0.40366207079993677</v>
      </c>
      <c r="C26" s="13">
        <v>0.59633792920006312</v>
      </c>
    </row>
    <row r="27" spans="1:3" x14ac:dyDescent="0.25">
      <c r="A27" s="12" t="s">
        <v>281</v>
      </c>
      <c r="B27" s="13">
        <v>0.40366207079993677</v>
      </c>
      <c r="C27" s="13">
        <v>0.59633792920006312</v>
      </c>
    </row>
    <row r="28" spans="1:3" x14ac:dyDescent="0.25">
      <c r="A28" s="12" t="s">
        <v>302</v>
      </c>
      <c r="B28" s="13">
        <v>0.40366207079993677</v>
      </c>
      <c r="C28" s="13">
        <v>0.59633792920006312</v>
      </c>
    </row>
    <row r="29" spans="1:3" x14ac:dyDescent="0.25">
      <c r="A29" s="12" t="s">
        <v>313</v>
      </c>
      <c r="B29" s="13">
        <v>0.40366207079993677</v>
      </c>
      <c r="C29" s="13">
        <v>0.59633792920006312</v>
      </c>
    </row>
    <row r="30" spans="1:3" x14ac:dyDescent="0.25">
      <c r="A30" s="12" t="s">
        <v>178</v>
      </c>
      <c r="B30" s="13">
        <v>0.40366207079993677</v>
      </c>
      <c r="C30" s="13">
        <v>0.59633792920006312</v>
      </c>
    </row>
    <row r="31" spans="1:3" x14ac:dyDescent="0.25">
      <c r="A31" s="12" t="s">
        <v>199</v>
      </c>
      <c r="B31" s="13">
        <v>0.40366207079993677</v>
      </c>
      <c r="C31" s="13">
        <v>0.59633792920006312</v>
      </c>
    </row>
    <row r="32" spans="1:3" x14ac:dyDescent="0.25">
      <c r="A32" s="12" t="s">
        <v>328</v>
      </c>
      <c r="B32" s="13">
        <v>0.40366207079993677</v>
      </c>
      <c r="C32" s="13">
        <v>0.59633792920006312</v>
      </c>
    </row>
    <row r="33" spans="1:3" x14ac:dyDescent="0.25">
      <c r="A33" s="12" t="s">
        <v>201</v>
      </c>
      <c r="B33" s="13">
        <v>0.40366207079993677</v>
      </c>
      <c r="C33" s="13">
        <v>0.59633792920006312</v>
      </c>
    </row>
    <row r="34" spans="1:3" x14ac:dyDescent="0.25">
      <c r="A34" s="12" t="s">
        <v>203</v>
      </c>
      <c r="B34" s="13">
        <v>0.40366207079993677</v>
      </c>
      <c r="C34" s="13">
        <v>0.59633792920006312</v>
      </c>
    </row>
    <row r="35" spans="1:3" x14ac:dyDescent="0.25">
      <c r="A35" s="12" t="s">
        <v>222</v>
      </c>
      <c r="B35" s="13">
        <v>0.40366207079993677</v>
      </c>
      <c r="C35" s="13">
        <v>0.59633792920006312</v>
      </c>
    </row>
    <row r="36" spans="1:3" x14ac:dyDescent="0.25">
      <c r="A36" s="12" t="s">
        <v>309</v>
      </c>
      <c r="B36" s="13">
        <v>0.40366207079993677</v>
      </c>
      <c r="C36" s="13">
        <v>0.59633792920006312</v>
      </c>
    </row>
    <row r="37" spans="1:3" x14ac:dyDescent="0.25">
      <c r="A37" s="12" t="s">
        <v>329</v>
      </c>
      <c r="B37" s="13">
        <v>0.40366207079993677</v>
      </c>
      <c r="C37" s="13">
        <v>0.59633792920006312</v>
      </c>
    </row>
    <row r="38" spans="1:3" x14ac:dyDescent="0.25">
      <c r="A38" s="12" t="s">
        <v>330</v>
      </c>
      <c r="B38" s="13">
        <v>0.40366207079993677</v>
      </c>
      <c r="C38" s="13">
        <v>0.59633792920006312</v>
      </c>
    </row>
    <row r="39" spans="1:3" x14ac:dyDescent="0.25">
      <c r="A39" s="12" t="s">
        <v>218</v>
      </c>
      <c r="B39" s="13">
        <v>0.40366207079993677</v>
      </c>
      <c r="C39" s="13">
        <v>0.59633792920006312</v>
      </c>
    </row>
    <row r="40" spans="1:3" x14ac:dyDescent="0.25">
      <c r="A40" s="12" t="s">
        <v>217</v>
      </c>
      <c r="B40" s="13">
        <v>0.40366207079993677</v>
      </c>
      <c r="C40" s="13">
        <v>0.59633792920006312</v>
      </c>
    </row>
    <row r="41" spans="1:3" x14ac:dyDescent="0.25">
      <c r="A41" s="12" t="s">
        <v>331</v>
      </c>
      <c r="B41" s="13">
        <v>0.40366207079993677</v>
      </c>
      <c r="C41" s="13">
        <v>0.59633792920006312</v>
      </c>
    </row>
    <row r="42" spans="1:3" x14ac:dyDescent="0.25">
      <c r="A42" s="12" t="s">
        <v>229</v>
      </c>
      <c r="B42" s="13">
        <v>0.40366207079993677</v>
      </c>
      <c r="C42" s="13">
        <v>0.59633792920006312</v>
      </c>
    </row>
    <row r="43" spans="1:3" x14ac:dyDescent="0.25">
      <c r="A43" s="12" t="s">
        <v>312</v>
      </c>
      <c r="B43" s="13">
        <v>0.40366207079993677</v>
      </c>
      <c r="C43" s="13">
        <v>0.59633792920006312</v>
      </c>
    </row>
    <row r="44" spans="1:3" x14ac:dyDescent="0.25">
      <c r="A44" s="12" t="s">
        <v>230</v>
      </c>
      <c r="B44" s="13">
        <v>0.40366207079993677</v>
      </c>
      <c r="C44" s="13">
        <v>0.59633792920006312</v>
      </c>
    </row>
    <row r="45" spans="1:3" x14ac:dyDescent="0.25">
      <c r="A45" s="12" t="s">
        <v>231</v>
      </c>
      <c r="B45" s="13">
        <v>0.40366207079993677</v>
      </c>
      <c r="C45" s="13">
        <v>0.59633792920006312</v>
      </c>
    </row>
    <row r="46" spans="1:3" x14ac:dyDescent="0.25">
      <c r="A46" s="12" t="s">
        <v>332</v>
      </c>
      <c r="B46" s="13">
        <v>0.40366207079993677</v>
      </c>
      <c r="C46" s="13">
        <v>0.59633792920006312</v>
      </c>
    </row>
    <row r="47" spans="1:3" x14ac:dyDescent="0.25">
      <c r="A47" s="12" t="s">
        <v>280</v>
      </c>
      <c r="B47" s="13">
        <v>0.40366207079993677</v>
      </c>
      <c r="C47" s="13">
        <v>0.59633792920006312</v>
      </c>
    </row>
    <row r="48" spans="1:3" x14ac:dyDescent="0.25">
      <c r="A48" s="12" t="s">
        <v>234</v>
      </c>
      <c r="B48" s="13">
        <v>0.40366207079993677</v>
      </c>
      <c r="C48" s="13">
        <v>0.59633792920006312</v>
      </c>
    </row>
    <row r="49" spans="1:3" x14ac:dyDescent="0.25">
      <c r="A49" s="12" t="s">
        <v>323</v>
      </c>
      <c r="B49" s="13">
        <v>0.40366207079993677</v>
      </c>
      <c r="C49" s="13">
        <v>0.59633792920006312</v>
      </c>
    </row>
    <row r="50" spans="1:3" x14ac:dyDescent="0.25">
      <c r="A50" s="12" t="s">
        <v>287</v>
      </c>
      <c r="B50" s="13">
        <v>0.40366207079993677</v>
      </c>
      <c r="C50" s="13">
        <v>0.59633792920006312</v>
      </c>
    </row>
    <row r="51" spans="1:3" x14ac:dyDescent="0.25">
      <c r="A51" s="12" t="s">
        <v>333</v>
      </c>
      <c r="B51" s="13">
        <v>0.40366207079993677</v>
      </c>
      <c r="C51" s="13">
        <v>0.59633792920006312</v>
      </c>
    </row>
    <row r="52" spans="1:3" x14ac:dyDescent="0.25">
      <c r="A52" s="12" t="s">
        <v>206</v>
      </c>
      <c r="B52" s="13">
        <v>0.40366207079993677</v>
      </c>
      <c r="C52" s="13">
        <v>0.59633792920006312</v>
      </c>
    </row>
    <row r="53" spans="1:3" x14ac:dyDescent="0.25">
      <c r="A53" s="12" t="s">
        <v>252</v>
      </c>
      <c r="B53" s="13">
        <v>0.40366207079993677</v>
      </c>
      <c r="C53" s="13">
        <v>0.59633792920006312</v>
      </c>
    </row>
    <row r="54" spans="1:3" x14ac:dyDescent="0.25">
      <c r="A54" s="12" t="s">
        <v>251</v>
      </c>
      <c r="B54" s="13">
        <v>0.40366207079993677</v>
      </c>
      <c r="C54" s="13">
        <v>0.59633792920006312</v>
      </c>
    </row>
    <row r="55" spans="1:3" x14ac:dyDescent="0.25">
      <c r="A55" s="12" t="s">
        <v>334</v>
      </c>
      <c r="B55" s="13">
        <v>0.40366207079993677</v>
      </c>
      <c r="C55" s="13">
        <v>0.59633792920006312</v>
      </c>
    </row>
    <row r="56" spans="1:3" x14ac:dyDescent="0.25">
      <c r="A56" s="12" t="s">
        <v>335</v>
      </c>
      <c r="B56" s="13">
        <v>0.40366207079993677</v>
      </c>
      <c r="C56" s="13">
        <v>0.59633792920006312</v>
      </c>
    </row>
    <row r="57" spans="1:3" x14ac:dyDescent="0.25">
      <c r="A57" s="12" t="s">
        <v>253</v>
      </c>
      <c r="B57" s="13">
        <v>0.40366207079993677</v>
      </c>
      <c r="C57" s="13">
        <v>0.59633792920006312</v>
      </c>
    </row>
    <row r="58" spans="1:3" x14ac:dyDescent="0.25">
      <c r="A58" s="12" t="s">
        <v>336</v>
      </c>
      <c r="B58" s="13">
        <v>0.40366207079993677</v>
      </c>
      <c r="C58" s="13">
        <v>0.59633792920006312</v>
      </c>
    </row>
    <row r="59" spans="1:3" x14ac:dyDescent="0.25">
      <c r="A59" s="12" t="s">
        <v>261</v>
      </c>
      <c r="B59" s="13">
        <v>0.40366207079993677</v>
      </c>
      <c r="C59" s="13">
        <v>0.59633792920006312</v>
      </c>
    </row>
    <row r="60" spans="1:3" x14ac:dyDescent="0.25">
      <c r="A60" s="12" t="s">
        <v>322</v>
      </c>
      <c r="B60" s="13">
        <v>0.40366207079993677</v>
      </c>
      <c r="C60" s="13">
        <v>0.59633792920006312</v>
      </c>
    </row>
    <row r="61" spans="1:3" x14ac:dyDescent="0.25">
      <c r="A61" s="12" t="s">
        <v>263</v>
      </c>
      <c r="B61" s="13">
        <v>0.40366207079993677</v>
      </c>
      <c r="C61" s="13">
        <v>0.59633792920006312</v>
      </c>
    </row>
    <row r="62" spans="1:3" x14ac:dyDescent="0.25">
      <c r="A62" s="12" t="s">
        <v>168</v>
      </c>
      <c r="B62" s="13">
        <v>0.71734608518525644</v>
      </c>
      <c r="C62" s="13">
        <v>0.2826539148147435</v>
      </c>
    </row>
    <row r="63" spans="1:3" x14ac:dyDescent="0.25">
      <c r="A63" s="12" t="s">
        <v>130</v>
      </c>
      <c r="B63" s="13">
        <v>0.71734608518525644</v>
      </c>
      <c r="C63" s="13">
        <v>0.2826539148147435</v>
      </c>
    </row>
    <row r="64" spans="1:3" x14ac:dyDescent="0.25">
      <c r="A64" s="12" t="s">
        <v>337</v>
      </c>
      <c r="B64" s="13">
        <v>0.74224390502428383</v>
      </c>
      <c r="C64" s="13">
        <v>0.25775609497571628</v>
      </c>
    </row>
    <row r="65" spans="1:3" x14ac:dyDescent="0.25">
      <c r="A65" s="12" t="s">
        <v>297</v>
      </c>
      <c r="B65" s="13">
        <v>0.74224390502428383</v>
      </c>
      <c r="C65" s="13">
        <v>0.25775609497571628</v>
      </c>
    </row>
    <row r="66" spans="1:3" x14ac:dyDescent="0.25">
      <c r="A66" s="12" t="s">
        <v>133</v>
      </c>
      <c r="B66" s="13">
        <v>0.74224390502428383</v>
      </c>
      <c r="C66" s="13">
        <v>0.25775609497571628</v>
      </c>
    </row>
    <row r="67" spans="1:3" x14ac:dyDescent="0.25">
      <c r="A67" s="12" t="s">
        <v>294</v>
      </c>
      <c r="B67" s="13">
        <v>0.74224390502428383</v>
      </c>
      <c r="C67" s="13">
        <v>0.25775609497571628</v>
      </c>
    </row>
    <row r="68" spans="1:3" x14ac:dyDescent="0.25">
      <c r="A68" s="12" t="s">
        <v>135</v>
      </c>
      <c r="B68" s="13">
        <v>0.8801132671452101</v>
      </c>
      <c r="C68" s="13">
        <v>0.11988673285478987</v>
      </c>
    </row>
    <row r="69" spans="1:3" x14ac:dyDescent="0.25">
      <c r="A69" s="12" t="s">
        <v>136</v>
      </c>
      <c r="B69" s="13">
        <v>0.73361033346025528</v>
      </c>
      <c r="C69" s="13">
        <v>0.26638966653974472</v>
      </c>
    </row>
    <row r="70" spans="1:3" x14ac:dyDescent="0.25">
      <c r="A70" s="12" t="s">
        <v>270</v>
      </c>
      <c r="B70" s="13">
        <v>0.74224390502428383</v>
      </c>
      <c r="C70" s="13">
        <v>0.25775609497571628</v>
      </c>
    </row>
    <row r="71" spans="1:3" x14ac:dyDescent="0.25">
      <c r="A71" s="12" t="s">
        <v>269</v>
      </c>
      <c r="B71" s="13">
        <v>0.78566162184931965</v>
      </c>
      <c r="C71" s="13">
        <v>0.2143383781506803</v>
      </c>
    </row>
    <row r="72" spans="1:3" x14ac:dyDescent="0.25">
      <c r="A72" s="12" t="s">
        <v>299</v>
      </c>
      <c r="B72" s="13">
        <v>0.74224390502428383</v>
      </c>
      <c r="C72" s="13">
        <v>0.25775609497571628</v>
      </c>
    </row>
    <row r="73" spans="1:3" x14ac:dyDescent="0.25">
      <c r="A73" s="12" t="s">
        <v>139</v>
      </c>
      <c r="B73" s="13">
        <v>0.50833130481644628</v>
      </c>
      <c r="C73" s="13">
        <v>0.49166869518355372</v>
      </c>
    </row>
    <row r="74" spans="1:3" x14ac:dyDescent="0.25">
      <c r="A74" s="12" t="s">
        <v>146</v>
      </c>
      <c r="B74" s="13">
        <v>0.74224390502428383</v>
      </c>
      <c r="C74" s="13">
        <v>0.25775609497571628</v>
      </c>
    </row>
    <row r="75" spans="1:3" x14ac:dyDescent="0.25">
      <c r="A75" s="12" t="s">
        <v>140</v>
      </c>
      <c r="B75" s="13">
        <v>0.71734608518525644</v>
      </c>
      <c r="C75" s="13">
        <v>0.2826539148147435</v>
      </c>
    </row>
    <row r="76" spans="1:3" x14ac:dyDescent="0.25">
      <c r="A76" s="12" t="s">
        <v>298</v>
      </c>
      <c r="B76" s="13">
        <v>0.74224390502428383</v>
      </c>
      <c r="C76" s="13">
        <v>0.25775609497571628</v>
      </c>
    </row>
    <row r="77" spans="1:3" x14ac:dyDescent="0.25">
      <c r="A77" s="12" t="s">
        <v>147</v>
      </c>
      <c r="B77" s="13">
        <v>0.74224390502428383</v>
      </c>
      <c r="C77" s="13">
        <v>0.25775609497571628</v>
      </c>
    </row>
    <row r="78" spans="1:3" x14ac:dyDescent="0.25">
      <c r="A78" s="12" t="s">
        <v>150</v>
      </c>
      <c r="B78" s="13">
        <v>0.71734608518525644</v>
      </c>
      <c r="C78" s="13">
        <v>0.2826539148147435</v>
      </c>
    </row>
    <row r="79" spans="1:3" x14ac:dyDescent="0.25">
      <c r="A79" s="12" t="s">
        <v>148</v>
      </c>
      <c r="B79" s="13">
        <v>0.96907510155526344</v>
      </c>
      <c r="C79" s="13">
        <v>3.0924898444736504E-2</v>
      </c>
    </row>
    <row r="80" spans="1:3" x14ac:dyDescent="0.25">
      <c r="A80" s="12" t="s">
        <v>321</v>
      </c>
      <c r="B80" s="13">
        <v>0.74224390502428383</v>
      </c>
      <c r="C80" s="13">
        <v>0.25775609497571628</v>
      </c>
    </row>
    <row r="81" spans="1:3" x14ac:dyDescent="0.25">
      <c r="A81" s="12" t="s">
        <v>143</v>
      </c>
      <c r="B81" s="13">
        <v>0.42004704042018337</v>
      </c>
      <c r="C81" s="13">
        <v>0.57995295957981663</v>
      </c>
    </row>
    <row r="82" spans="1:3" x14ac:dyDescent="0.25">
      <c r="A82" s="12" t="s">
        <v>141</v>
      </c>
      <c r="B82" s="13">
        <v>0.71734608518525644</v>
      </c>
      <c r="C82" s="13">
        <v>0.2826539148147435</v>
      </c>
    </row>
    <row r="83" spans="1:3" x14ac:dyDescent="0.25">
      <c r="A83" s="12" t="s">
        <v>138</v>
      </c>
      <c r="B83" s="13">
        <v>0.71734608518525644</v>
      </c>
      <c r="C83" s="13">
        <v>0.2826539148147435</v>
      </c>
    </row>
    <row r="84" spans="1:3" x14ac:dyDescent="0.25">
      <c r="A84" s="12" t="s">
        <v>300</v>
      </c>
      <c r="B84" s="13">
        <v>0.71734608518525644</v>
      </c>
      <c r="C84" s="13">
        <v>0.2826539148147435</v>
      </c>
    </row>
    <row r="85" spans="1:3" x14ac:dyDescent="0.25">
      <c r="A85" s="12" t="s">
        <v>157</v>
      </c>
      <c r="B85" s="13">
        <v>0.71734608518525644</v>
      </c>
      <c r="C85" s="13">
        <v>0.2826539148147435</v>
      </c>
    </row>
    <row r="86" spans="1:3" x14ac:dyDescent="0.25">
      <c r="A86" s="12" t="s">
        <v>152</v>
      </c>
      <c r="B86" s="13">
        <v>0.66679087612923749</v>
      </c>
      <c r="C86" s="13">
        <v>0.33320912387076246</v>
      </c>
    </row>
    <row r="87" spans="1:3" x14ac:dyDescent="0.25">
      <c r="A87" s="12" t="s">
        <v>301</v>
      </c>
      <c r="B87" s="13">
        <v>0.74224390502428383</v>
      </c>
      <c r="C87" s="13">
        <v>0.25775609497571628</v>
      </c>
    </row>
    <row r="88" spans="1:3" x14ac:dyDescent="0.25">
      <c r="A88" s="12" t="s">
        <v>151</v>
      </c>
      <c r="B88" s="13">
        <v>0.71734608518525644</v>
      </c>
      <c r="C88" s="13">
        <v>0.2826539148147435</v>
      </c>
    </row>
    <row r="89" spans="1:3" x14ac:dyDescent="0.25">
      <c r="A89" s="12" t="s">
        <v>249</v>
      </c>
      <c r="B89" s="13">
        <v>0.71734608518525644</v>
      </c>
      <c r="C89" s="13">
        <v>0.2826539148147435</v>
      </c>
    </row>
    <row r="90" spans="1:3" x14ac:dyDescent="0.25">
      <c r="A90" s="12" t="s">
        <v>154</v>
      </c>
      <c r="B90" s="13">
        <v>0.74224390502428383</v>
      </c>
      <c r="C90" s="13">
        <v>0.25775609497571628</v>
      </c>
    </row>
    <row r="91" spans="1:3" x14ac:dyDescent="0.25">
      <c r="A91" s="12" t="s">
        <v>155</v>
      </c>
      <c r="B91" s="13">
        <v>0.44828898277622037</v>
      </c>
      <c r="C91" s="13">
        <v>0.55171101722377969</v>
      </c>
    </row>
    <row r="92" spans="1:3" x14ac:dyDescent="0.25">
      <c r="A92" s="12" t="s">
        <v>160</v>
      </c>
      <c r="B92" s="13">
        <v>0.74224390502428383</v>
      </c>
      <c r="C92" s="13">
        <v>0.25775609497571628</v>
      </c>
    </row>
    <row r="93" spans="1:3" x14ac:dyDescent="0.25">
      <c r="A93" s="12" t="s">
        <v>338</v>
      </c>
      <c r="B93" s="13">
        <v>0.71734608518525644</v>
      </c>
      <c r="C93" s="13">
        <v>0.2826539148147435</v>
      </c>
    </row>
    <row r="94" spans="1:3" x14ac:dyDescent="0.25">
      <c r="A94" s="12" t="s">
        <v>159</v>
      </c>
      <c r="B94" s="13">
        <v>0.71734608518525644</v>
      </c>
      <c r="C94" s="13">
        <v>0.2826539148147435</v>
      </c>
    </row>
    <row r="95" spans="1:3" x14ac:dyDescent="0.25">
      <c r="A95" s="12" t="s">
        <v>161</v>
      </c>
      <c r="B95" s="13">
        <v>0.74224390502428383</v>
      </c>
      <c r="C95" s="13">
        <v>0.25775609497571628</v>
      </c>
    </row>
    <row r="96" spans="1:3" x14ac:dyDescent="0.25">
      <c r="A96" s="12" t="s">
        <v>185</v>
      </c>
      <c r="B96" s="13">
        <v>0.53764270418689419</v>
      </c>
      <c r="C96" s="13">
        <v>0.46235729581310581</v>
      </c>
    </row>
    <row r="97" spans="1:3" x14ac:dyDescent="0.25">
      <c r="A97" s="12" t="s">
        <v>272</v>
      </c>
      <c r="B97" s="13">
        <v>0.74224390502428383</v>
      </c>
      <c r="C97" s="13">
        <v>0.25775609497571628</v>
      </c>
    </row>
    <row r="98" spans="1:3" x14ac:dyDescent="0.25">
      <c r="A98" s="12" t="s">
        <v>339</v>
      </c>
      <c r="B98" s="13">
        <v>0.74224390502428383</v>
      </c>
      <c r="C98" s="13">
        <v>0.25775609497571628</v>
      </c>
    </row>
    <row r="99" spans="1:3" x14ac:dyDescent="0.25">
      <c r="A99" s="12" t="s">
        <v>162</v>
      </c>
      <c r="B99" s="13">
        <v>0.99499178941747735</v>
      </c>
      <c r="C99" s="13">
        <v>5.0082105825226949E-3</v>
      </c>
    </row>
    <row r="100" spans="1:3" x14ac:dyDescent="0.25">
      <c r="A100" s="12" t="s">
        <v>163</v>
      </c>
      <c r="B100" s="13">
        <v>0.57490706637540778</v>
      </c>
      <c r="C100" s="13">
        <v>0.42509293362459211</v>
      </c>
    </row>
    <row r="101" spans="1:3" x14ac:dyDescent="0.25">
      <c r="A101" s="12" t="s">
        <v>156</v>
      </c>
      <c r="B101" s="13">
        <v>0.71734608518525644</v>
      </c>
      <c r="C101" s="13">
        <v>0.2826539148147435</v>
      </c>
    </row>
    <row r="102" spans="1:3" x14ac:dyDescent="0.25">
      <c r="A102" s="12" t="s">
        <v>158</v>
      </c>
      <c r="B102" s="13">
        <v>0.71734608518525644</v>
      </c>
      <c r="C102" s="13">
        <v>0.2826539148147435</v>
      </c>
    </row>
    <row r="103" spans="1:3" x14ac:dyDescent="0.25">
      <c r="A103" s="12" t="s">
        <v>166</v>
      </c>
      <c r="B103" s="13">
        <v>0.55433969298031205</v>
      </c>
      <c r="C103" s="13">
        <v>0.4456603070196879</v>
      </c>
    </row>
    <row r="104" spans="1:3" x14ac:dyDescent="0.25">
      <c r="A104" s="12" t="s">
        <v>165</v>
      </c>
      <c r="B104" s="13">
        <v>0.71734608518525644</v>
      </c>
      <c r="C104" s="13">
        <v>0.2826539148147435</v>
      </c>
    </row>
    <row r="105" spans="1:3" x14ac:dyDescent="0.25">
      <c r="A105" s="12" t="s">
        <v>340</v>
      </c>
      <c r="B105" s="13">
        <v>0.74224390502428383</v>
      </c>
      <c r="C105" s="13">
        <v>0.25775609497571628</v>
      </c>
    </row>
    <row r="106" spans="1:3" x14ac:dyDescent="0.25">
      <c r="A106" s="12" t="s">
        <v>167</v>
      </c>
      <c r="B106" s="13">
        <v>0.74224390502428383</v>
      </c>
      <c r="C106" s="13">
        <v>0.25775609497571628</v>
      </c>
    </row>
    <row r="107" spans="1:3" x14ac:dyDescent="0.25">
      <c r="A107" s="12" t="s">
        <v>169</v>
      </c>
      <c r="B107" s="13">
        <v>0.74224390502428383</v>
      </c>
      <c r="C107" s="13">
        <v>0.25775609497571628</v>
      </c>
    </row>
    <row r="108" spans="1:3" x14ac:dyDescent="0.25">
      <c r="A108" s="12" t="s">
        <v>170</v>
      </c>
      <c r="B108" s="13">
        <v>0.78566162184931965</v>
      </c>
      <c r="C108" s="13">
        <v>0.2143383781506803</v>
      </c>
    </row>
    <row r="109" spans="1:3" x14ac:dyDescent="0.25">
      <c r="A109" s="12" t="s">
        <v>243</v>
      </c>
      <c r="B109" s="13">
        <v>0.74224390502428383</v>
      </c>
      <c r="C109" s="13">
        <v>0.25775609497571628</v>
      </c>
    </row>
    <row r="110" spans="1:3" x14ac:dyDescent="0.25">
      <c r="A110" s="12" t="s">
        <v>274</v>
      </c>
      <c r="B110" s="13">
        <v>0.71734608518525644</v>
      </c>
      <c r="C110" s="13">
        <v>0.2826539148147435</v>
      </c>
    </row>
    <row r="111" spans="1:3" x14ac:dyDescent="0.25">
      <c r="A111" s="12" t="s">
        <v>273</v>
      </c>
      <c r="B111" s="13">
        <v>0.71734608518525644</v>
      </c>
      <c r="C111" s="13">
        <v>0.2826539148147435</v>
      </c>
    </row>
    <row r="112" spans="1:3" x14ac:dyDescent="0.25">
      <c r="A112" s="12" t="s">
        <v>172</v>
      </c>
      <c r="B112" s="13">
        <v>0.18648817204486759</v>
      </c>
      <c r="C112" s="13">
        <v>0.81351182795513244</v>
      </c>
    </row>
    <row r="113" spans="1:3" x14ac:dyDescent="0.25">
      <c r="A113" s="12" t="s">
        <v>173</v>
      </c>
      <c r="B113" s="13">
        <v>0.71734608518525644</v>
      </c>
      <c r="C113" s="13">
        <v>0.2826539148147435</v>
      </c>
    </row>
    <row r="114" spans="1:3" x14ac:dyDescent="0.25">
      <c r="A114" s="12" t="s">
        <v>174</v>
      </c>
      <c r="B114" s="13">
        <v>0.52029249676041245</v>
      </c>
      <c r="C114" s="13">
        <v>0.47970750323958766</v>
      </c>
    </row>
    <row r="115" spans="1:3" x14ac:dyDescent="0.25">
      <c r="A115" s="12" t="s">
        <v>296</v>
      </c>
      <c r="B115" s="13">
        <v>0.74224390502428383</v>
      </c>
      <c r="C115" s="13">
        <v>0.25775609497571628</v>
      </c>
    </row>
    <row r="116" spans="1:3" x14ac:dyDescent="0.25">
      <c r="A116" s="12" t="s">
        <v>175</v>
      </c>
      <c r="B116" s="13">
        <v>0.85627398449657854</v>
      </c>
      <c r="C116" s="13">
        <v>0.14372601550342154</v>
      </c>
    </row>
    <row r="117" spans="1:3" x14ac:dyDescent="0.25">
      <c r="A117" s="12" t="s">
        <v>176</v>
      </c>
      <c r="B117" s="13">
        <v>0.71734608518525644</v>
      </c>
      <c r="C117" s="13">
        <v>0.2826539148147435</v>
      </c>
    </row>
    <row r="118" spans="1:3" x14ac:dyDescent="0.25">
      <c r="A118" s="12" t="s">
        <v>181</v>
      </c>
      <c r="B118" s="13">
        <v>0.71734608518525644</v>
      </c>
      <c r="C118" s="13">
        <v>0.2826539148147435</v>
      </c>
    </row>
    <row r="119" spans="1:3" x14ac:dyDescent="0.25">
      <c r="A119" s="12" t="s">
        <v>164</v>
      </c>
      <c r="B119" s="13">
        <v>0.74354124713632641</v>
      </c>
      <c r="C119" s="13">
        <v>0.25645875286367348</v>
      </c>
    </row>
    <row r="120" spans="1:3" x14ac:dyDescent="0.25">
      <c r="A120" s="12" t="s">
        <v>179</v>
      </c>
      <c r="B120" s="13">
        <v>0.71734608518525644</v>
      </c>
      <c r="C120" s="13">
        <v>0.2826539148147435</v>
      </c>
    </row>
    <row r="121" spans="1:3" x14ac:dyDescent="0.25">
      <c r="A121" s="12" t="s">
        <v>182</v>
      </c>
      <c r="B121" s="13">
        <v>0.72208408258980494</v>
      </c>
      <c r="C121" s="13">
        <v>0.277915917410195</v>
      </c>
    </row>
    <row r="122" spans="1:3" x14ac:dyDescent="0.25">
      <c r="A122" s="12" t="s">
        <v>303</v>
      </c>
      <c r="B122" s="13">
        <v>0.74224390502428383</v>
      </c>
      <c r="C122" s="13">
        <v>0.25775609497571628</v>
      </c>
    </row>
    <row r="123" spans="1:3" x14ac:dyDescent="0.25">
      <c r="A123" s="12" t="s">
        <v>341</v>
      </c>
      <c r="B123" s="13">
        <v>0.74224390502428383</v>
      </c>
      <c r="C123" s="13">
        <v>0.25775609497571628</v>
      </c>
    </row>
    <row r="124" spans="1:3" x14ac:dyDescent="0.25">
      <c r="A124" s="12" t="s">
        <v>183</v>
      </c>
      <c r="B124" s="13">
        <v>0.74224390502428383</v>
      </c>
      <c r="C124" s="13">
        <v>0.25775609497571628</v>
      </c>
    </row>
    <row r="125" spans="1:3" x14ac:dyDescent="0.25">
      <c r="A125" s="12" t="s">
        <v>180</v>
      </c>
      <c r="B125" s="13">
        <v>0.71734608518525644</v>
      </c>
      <c r="C125" s="13">
        <v>0.2826539148147435</v>
      </c>
    </row>
    <row r="126" spans="1:3" x14ac:dyDescent="0.25">
      <c r="A126" s="12" t="s">
        <v>342</v>
      </c>
      <c r="B126" s="13">
        <v>0.71734608518525644</v>
      </c>
      <c r="C126" s="13">
        <v>0.2826539148147435</v>
      </c>
    </row>
    <row r="127" spans="1:3" x14ac:dyDescent="0.25">
      <c r="A127" s="12" t="s">
        <v>304</v>
      </c>
      <c r="B127" s="13">
        <v>0.74224390502428383</v>
      </c>
      <c r="C127" s="13">
        <v>0.25775609497571628</v>
      </c>
    </row>
    <row r="128" spans="1:3" x14ac:dyDescent="0.25">
      <c r="A128" s="12" t="s">
        <v>186</v>
      </c>
      <c r="B128" s="13">
        <v>0.74224390502428383</v>
      </c>
      <c r="C128" s="13">
        <v>0.25775609497571628</v>
      </c>
    </row>
    <row r="129" spans="1:3" x14ac:dyDescent="0.25">
      <c r="A129" s="12" t="s">
        <v>184</v>
      </c>
      <c r="B129" s="13">
        <v>0.74224390502428383</v>
      </c>
      <c r="C129" s="13">
        <v>0.25775609497571628</v>
      </c>
    </row>
    <row r="130" spans="1:3" x14ac:dyDescent="0.25">
      <c r="A130" s="12" t="s">
        <v>187</v>
      </c>
      <c r="B130" s="13">
        <v>0.67198080880814948</v>
      </c>
      <c r="C130" s="13">
        <v>0.32801919119185047</v>
      </c>
    </row>
    <row r="131" spans="1:3" x14ac:dyDescent="0.25">
      <c r="A131" s="12" t="s">
        <v>189</v>
      </c>
      <c r="B131" s="13">
        <v>0.64779573641528687</v>
      </c>
      <c r="C131" s="13">
        <v>0.35220426358471324</v>
      </c>
    </row>
    <row r="132" spans="1:3" x14ac:dyDescent="0.25">
      <c r="A132" s="12" t="s">
        <v>188</v>
      </c>
      <c r="B132" s="13">
        <v>0.56655761199542354</v>
      </c>
      <c r="C132" s="13">
        <v>0.43344238800457641</v>
      </c>
    </row>
    <row r="133" spans="1:3" x14ac:dyDescent="0.25">
      <c r="A133" s="12" t="s">
        <v>191</v>
      </c>
      <c r="B133" s="13">
        <v>0.78566162184931965</v>
      </c>
      <c r="C133" s="13">
        <v>0.2143383781506803</v>
      </c>
    </row>
    <row r="134" spans="1:3" x14ac:dyDescent="0.25">
      <c r="A134" s="12" t="s">
        <v>192</v>
      </c>
      <c r="B134" s="13">
        <v>0.78566162184931965</v>
      </c>
      <c r="C134" s="13">
        <v>0.2143383781506803</v>
      </c>
    </row>
    <row r="135" spans="1:3" x14ac:dyDescent="0.25">
      <c r="A135" s="12" t="s">
        <v>190</v>
      </c>
      <c r="B135" s="13">
        <v>0.52856242559545863</v>
      </c>
      <c r="C135" s="13">
        <v>0.47143757440454137</v>
      </c>
    </row>
    <row r="136" spans="1:3" x14ac:dyDescent="0.25">
      <c r="A136" s="12" t="s">
        <v>194</v>
      </c>
      <c r="B136" s="13">
        <v>0.78566162184931965</v>
      </c>
      <c r="C136" s="13">
        <v>0.2143383781506803</v>
      </c>
    </row>
    <row r="137" spans="1:3" x14ac:dyDescent="0.25">
      <c r="A137" s="12" t="s">
        <v>195</v>
      </c>
      <c r="B137" s="13">
        <v>0.73542833159843546</v>
      </c>
      <c r="C137" s="13">
        <v>0.26457166840156443</v>
      </c>
    </row>
    <row r="138" spans="1:3" x14ac:dyDescent="0.25">
      <c r="A138" s="12" t="s">
        <v>196</v>
      </c>
      <c r="B138" s="13">
        <v>0.74224390502428383</v>
      </c>
      <c r="C138" s="13">
        <v>0.25775609497571628</v>
      </c>
    </row>
    <row r="139" spans="1:3" x14ac:dyDescent="0.25">
      <c r="A139" s="12" t="s">
        <v>198</v>
      </c>
      <c r="B139" s="13">
        <v>0.91027781563663268</v>
      </c>
      <c r="C139" s="13">
        <v>8.9722184363367263E-2</v>
      </c>
    </row>
    <row r="140" spans="1:3" x14ac:dyDescent="0.25">
      <c r="A140" s="12" t="s">
        <v>197</v>
      </c>
      <c r="B140" s="13">
        <v>0.78566162184931965</v>
      </c>
      <c r="C140" s="13">
        <v>0.2143383781506803</v>
      </c>
    </row>
    <row r="141" spans="1:3" x14ac:dyDescent="0.25">
      <c r="A141" s="12" t="s">
        <v>200</v>
      </c>
      <c r="B141" s="13">
        <v>0.71734608518525644</v>
      </c>
      <c r="C141" s="13">
        <v>0.2826539148147435</v>
      </c>
    </row>
    <row r="142" spans="1:3" x14ac:dyDescent="0.25">
      <c r="A142" s="12" t="s">
        <v>277</v>
      </c>
      <c r="B142" s="13">
        <v>0.78566162184931965</v>
      </c>
      <c r="C142" s="13">
        <v>0.2143383781506803</v>
      </c>
    </row>
    <row r="143" spans="1:3" x14ac:dyDescent="0.25">
      <c r="A143" s="12" t="s">
        <v>209</v>
      </c>
      <c r="B143" s="13">
        <v>0.40825040479076691</v>
      </c>
      <c r="C143" s="13">
        <v>0.59174959520923309</v>
      </c>
    </row>
    <row r="144" spans="1:3" x14ac:dyDescent="0.25">
      <c r="A144" s="12" t="s">
        <v>204</v>
      </c>
      <c r="B144" s="13">
        <v>0.78566162184931965</v>
      </c>
      <c r="C144" s="13">
        <v>0.2143383781506803</v>
      </c>
    </row>
    <row r="145" spans="1:3" x14ac:dyDescent="0.25">
      <c r="A145" s="12" t="s">
        <v>306</v>
      </c>
      <c r="B145" s="13">
        <v>0.71734608518525644</v>
      </c>
      <c r="C145" s="13">
        <v>0.2826539148147435</v>
      </c>
    </row>
    <row r="146" spans="1:3" x14ac:dyDescent="0.25">
      <c r="A146" s="12" t="s">
        <v>205</v>
      </c>
      <c r="B146" s="13">
        <v>0.71734608518525644</v>
      </c>
      <c r="C146" s="13">
        <v>0.2826539148147435</v>
      </c>
    </row>
    <row r="147" spans="1:3" x14ac:dyDescent="0.25">
      <c r="A147" s="12" t="s">
        <v>278</v>
      </c>
      <c r="B147" s="13">
        <v>0.71734608518525644</v>
      </c>
      <c r="C147" s="13">
        <v>0.2826539148147435</v>
      </c>
    </row>
    <row r="148" spans="1:3" x14ac:dyDescent="0.25">
      <c r="A148" s="12" t="s">
        <v>207</v>
      </c>
      <c r="B148" s="13">
        <v>0.3210703848915768</v>
      </c>
      <c r="C148" s="13">
        <v>0.6789296151084232</v>
      </c>
    </row>
    <row r="149" spans="1:3" x14ac:dyDescent="0.25">
      <c r="A149" s="12" t="s">
        <v>208</v>
      </c>
      <c r="B149" s="13">
        <v>0.38187894858326188</v>
      </c>
      <c r="C149" s="13">
        <v>0.61812105141673823</v>
      </c>
    </row>
    <row r="150" spans="1:3" x14ac:dyDescent="0.25">
      <c r="A150" s="12" t="s">
        <v>212</v>
      </c>
      <c r="B150" s="13">
        <v>0.71734608518525644</v>
      </c>
      <c r="C150" s="13">
        <v>0.2826539148147435</v>
      </c>
    </row>
    <row r="151" spans="1:3" x14ac:dyDescent="0.25">
      <c r="A151" s="12" t="s">
        <v>221</v>
      </c>
      <c r="B151" s="13">
        <v>0.71734608518525644</v>
      </c>
      <c r="C151" s="13">
        <v>0.2826539148147435</v>
      </c>
    </row>
    <row r="152" spans="1:3" x14ac:dyDescent="0.25">
      <c r="A152" s="12" t="s">
        <v>215</v>
      </c>
      <c r="B152" s="13">
        <v>0.71734608518525644</v>
      </c>
      <c r="C152" s="13">
        <v>0.2826539148147435</v>
      </c>
    </row>
    <row r="153" spans="1:3" x14ac:dyDescent="0.25">
      <c r="A153" s="12" t="s">
        <v>216</v>
      </c>
      <c r="B153" s="13">
        <v>0.99894938223195928</v>
      </c>
      <c r="C153" s="13">
        <v>1.0506177680407658E-3</v>
      </c>
    </row>
    <row r="154" spans="1:3" x14ac:dyDescent="0.25">
      <c r="A154" s="12" t="s">
        <v>220</v>
      </c>
      <c r="B154" s="13">
        <v>0.71734608518525644</v>
      </c>
      <c r="C154" s="13">
        <v>0.2826539148147435</v>
      </c>
    </row>
    <row r="155" spans="1:3" x14ac:dyDescent="0.25">
      <c r="A155" s="12" t="s">
        <v>311</v>
      </c>
      <c r="B155" s="13">
        <v>0.71734608518525644</v>
      </c>
      <c r="C155" s="13">
        <v>0.2826539148147435</v>
      </c>
    </row>
    <row r="156" spans="1:3" x14ac:dyDescent="0.25">
      <c r="A156" s="12" t="s">
        <v>213</v>
      </c>
      <c r="B156" s="13">
        <v>0.84009259011224746</v>
      </c>
      <c r="C156" s="13">
        <v>0.15990740988775254</v>
      </c>
    </row>
    <row r="157" spans="1:3" x14ac:dyDescent="0.25">
      <c r="A157" s="12" t="s">
        <v>343</v>
      </c>
      <c r="B157" s="13">
        <v>0.74224390502428383</v>
      </c>
      <c r="C157" s="13">
        <v>0.25775609497571628</v>
      </c>
    </row>
    <row r="158" spans="1:3" x14ac:dyDescent="0.25">
      <c r="A158" s="12" t="s">
        <v>210</v>
      </c>
      <c r="B158" s="13">
        <v>0.71734608518525644</v>
      </c>
      <c r="C158" s="13">
        <v>0.2826539148147435</v>
      </c>
    </row>
    <row r="159" spans="1:3" x14ac:dyDescent="0.25">
      <c r="A159" s="12" t="s">
        <v>219</v>
      </c>
      <c r="B159" s="13">
        <v>0.71734608518525644</v>
      </c>
      <c r="C159" s="13">
        <v>0.2826539148147435</v>
      </c>
    </row>
    <row r="160" spans="1:3" x14ac:dyDescent="0.25">
      <c r="A160" s="12" t="s">
        <v>223</v>
      </c>
      <c r="B160" s="13">
        <v>0.71734608518525644</v>
      </c>
      <c r="C160" s="13">
        <v>0.2826539148147435</v>
      </c>
    </row>
    <row r="161" spans="1:3" x14ac:dyDescent="0.25">
      <c r="A161" s="12" t="s">
        <v>227</v>
      </c>
      <c r="B161" s="13">
        <v>0.61799599358807045</v>
      </c>
      <c r="C161" s="13">
        <v>0.38200400641192955</v>
      </c>
    </row>
    <row r="162" spans="1:3" x14ac:dyDescent="0.25">
      <c r="A162" s="12" t="s">
        <v>226</v>
      </c>
      <c r="B162" s="13">
        <v>0.74224390502428383</v>
      </c>
      <c r="C162" s="13">
        <v>0.25775609497571628</v>
      </c>
    </row>
    <row r="163" spans="1:3" x14ac:dyDescent="0.25">
      <c r="A163" s="12" t="s">
        <v>224</v>
      </c>
      <c r="B163" s="13">
        <v>0.71734608518525644</v>
      </c>
      <c r="C163" s="13">
        <v>0.2826539148147435</v>
      </c>
    </row>
    <row r="164" spans="1:3" x14ac:dyDescent="0.25">
      <c r="A164" s="12" t="s">
        <v>225</v>
      </c>
      <c r="B164" s="13">
        <v>0.71734608518525644</v>
      </c>
      <c r="C164" s="13">
        <v>0.2826539148147435</v>
      </c>
    </row>
    <row r="165" spans="1:3" x14ac:dyDescent="0.25">
      <c r="A165" s="12" t="s">
        <v>228</v>
      </c>
      <c r="B165" s="13">
        <v>0.91216832969339601</v>
      </c>
      <c r="C165" s="13">
        <v>8.7831670306604007E-2</v>
      </c>
    </row>
    <row r="166" spans="1:3" x14ac:dyDescent="0.25">
      <c r="A166" s="12" t="s">
        <v>279</v>
      </c>
      <c r="B166" s="13">
        <v>0.78566162184931965</v>
      </c>
      <c r="C166" s="13">
        <v>0.2143383781506803</v>
      </c>
    </row>
    <row r="167" spans="1:3" x14ac:dyDescent="0.25">
      <c r="A167" s="12" t="s">
        <v>232</v>
      </c>
      <c r="B167" s="13">
        <v>0.74224390502428383</v>
      </c>
      <c r="C167" s="13">
        <v>0.25775609497571628</v>
      </c>
    </row>
    <row r="168" spans="1:3" x14ac:dyDescent="0.25">
      <c r="A168" s="12" t="s">
        <v>237</v>
      </c>
      <c r="B168" s="13">
        <v>0.74224390502428383</v>
      </c>
      <c r="C168" s="13">
        <v>0.25775609497571628</v>
      </c>
    </row>
    <row r="169" spans="1:3" x14ac:dyDescent="0.25">
      <c r="A169" s="12" t="s">
        <v>233</v>
      </c>
      <c r="B169" s="13">
        <v>0.74224390502428383</v>
      </c>
      <c r="C169" s="13">
        <v>0.25775609497571628</v>
      </c>
    </row>
    <row r="170" spans="1:3" x14ac:dyDescent="0.25">
      <c r="A170" s="12" t="s">
        <v>235</v>
      </c>
      <c r="B170" s="13">
        <v>0.56318822500661259</v>
      </c>
      <c r="C170" s="13">
        <v>0.43681177499338736</v>
      </c>
    </row>
    <row r="171" spans="1:3" x14ac:dyDescent="0.25">
      <c r="A171" s="12" t="s">
        <v>236</v>
      </c>
      <c r="B171" s="13">
        <v>0.38461340295490948</v>
      </c>
      <c r="C171" s="13">
        <v>0.61538659704509047</v>
      </c>
    </row>
    <row r="172" spans="1:3" x14ac:dyDescent="0.25">
      <c r="A172" s="12" t="s">
        <v>344</v>
      </c>
      <c r="B172" s="13">
        <v>0.74224390502428383</v>
      </c>
      <c r="C172" s="13">
        <v>0.25775609497571628</v>
      </c>
    </row>
    <row r="173" spans="1:3" x14ac:dyDescent="0.25">
      <c r="A173" s="12" t="s">
        <v>283</v>
      </c>
      <c r="B173" s="13">
        <v>0.78566162184931965</v>
      </c>
      <c r="C173" s="13">
        <v>0.2143383781506803</v>
      </c>
    </row>
    <row r="174" spans="1:3" x14ac:dyDescent="0.25">
      <c r="A174" s="12" t="s">
        <v>202</v>
      </c>
      <c r="B174" s="13">
        <v>0.83005989250437084</v>
      </c>
      <c r="C174" s="13">
        <v>0.16994010749562924</v>
      </c>
    </row>
    <row r="175" spans="1:3" x14ac:dyDescent="0.25">
      <c r="A175" s="12" t="s">
        <v>238</v>
      </c>
      <c r="B175" s="13">
        <v>0.51489168559626763</v>
      </c>
      <c r="C175" s="13">
        <v>0.48510831440373237</v>
      </c>
    </row>
    <row r="176" spans="1:3" x14ac:dyDescent="0.25">
      <c r="A176" s="12" t="s">
        <v>239</v>
      </c>
      <c r="B176" s="13">
        <v>0.7099429943095158</v>
      </c>
      <c r="C176" s="13">
        <v>0.2900570056904842</v>
      </c>
    </row>
    <row r="177" spans="1:3" x14ac:dyDescent="0.25">
      <c r="A177" s="12" t="s">
        <v>240</v>
      </c>
      <c r="B177" s="13">
        <v>0.71734608518525644</v>
      </c>
      <c r="C177" s="13">
        <v>0.2826539148147435</v>
      </c>
    </row>
    <row r="178" spans="1:3" x14ac:dyDescent="0.25">
      <c r="A178" s="12" t="s">
        <v>345</v>
      </c>
      <c r="B178" s="13">
        <v>0.74224390502428383</v>
      </c>
      <c r="C178" s="13">
        <v>0.25775609497571628</v>
      </c>
    </row>
    <row r="179" spans="1:3" x14ac:dyDescent="0.25">
      <c r="A179" s="12" t="s">
        <v>346</v>
      </c>
      <c r="B179" s="13">
        <v>0.74224390502428383</v>
      </c>
      <c r="C179" s="13">
        <v>0.25775609497571628</v>
      </c>
    </row>
    <row r="180" spans="1:3" x14ac:dyDescent="0.25">
      <c r="A180" s="12" t="s">
        <v>315</v>
      </c>
      <c r="B180" s="13">
        <v>0.71734608518525644</v>
      </c>
      <c r="C180" s="13">
        <v>0.2826539148147435</v>
      </c>
    </row>
    <row r="181" spans="1:3" x14ac:dyDescent="0.25">
      <c r="A181" s="12" t="s">
        <v>284</v>
      </c>
      <c r="B181" s="13">
        <v>0.78566162184931965</v>
      </c>
      <c r="C181" s="13">
        <v>0.2143383781506803</v>
      </c>
    </row>
    <row r="182" spans="1:3" x14ac:dyDescent="0.25">
      <c r="A182" s="12" t="s">
        <v>241</v>
      </c>
      <c r="B182" s="13">
        <v>0.71734608518525644</v>
      </c>
      <c r="C182" s="13">
        <v>0.2826539148147435</v>
      </c>
    </row>
    <row r="183" spans="1:3" x14ac:dyDescent="0.25">
      <c r="A183" s="12" t="s">
        <v>318</v>
      </c>
      <c r="B183" s="13">
        <v>0.71734608518525644</v>
      </c>
      <c r="C183" s="13">
        <v>0.2826539148147435</v>
      </c>
    </row>
    <row r="184" spans="1:3" x14ac:dyDescent="0.25">
      <c r="A184" s="12" t="s">
        <v>242</v>
      </c>
      <c r="B184" s="13">
        <v>0.71734608518525644</v>
      </c>
      <c r="C184" s="13">
        <v>0.2826539148147435</v>
      </c>
    </row>
    <row r="185" spans="1:3" x14ac:dyDescent="0.25">
      <c r="A185" s="12" t="s">
        <v>347</v>
      </c>
      <c r="B185" s="13">
        <v>0.74224390502428383</v>
      </c>
      <c r="C185" s="13">
        <v>0.25775609497571628</v>
      </c>
    </row>
    <row r="186" spans="1:3" x14ac:dyDescent="0.25">
      <c r="A186" s="12" t="s">
        <v>246</v>
      </c>
      <c r="B186" s="13">
        <v>0.42937744363421615</v>
      </c>
      <c r="C186" s="13">
        <v>0.57062255636578374</v>
      </c>
    </row>
    <row r="187" spans="1:3" x14ac:dyDescent="0.25">
      <c r="A187" s="12" t="s">
        <v>247</v>
      </c>
      <c r="B187" s="13">
        <v>0.65765950079330915</v>
      </c>
      <c r="C187" s="13">
        <v>0.34234049920669074</v>
      </c>
    </row>
    <row r="188" spans="1:3" x14ac:dyDescent="0.25">
      <c r="A188" s="12" t="s">
        <v>244</v>
      </c>
      <c r="B188" s="13">
        <v>0.71734608518525644</v>
      </c>
      <c r="C188" s="13">
        <v>0.2826539148147435</v>
      </c>
    </row>
    <row r="189" spans="1:3" x14ac:dyDescent="0.25">
      <c r="A189" s="12" t="s">
        <v>265</v>
      </c>
      <c r="B189" s="13">
        <v>0.20596896475345602</v>
      </c>
      <c r="C189" s="13">
        <v>0.79403103524654406</v>
      </c>
    </row>
    <row r="190" spans="1:3" x14ac:dyDescent="0.25">
      <c r="A190" s="12" t="s">
        <v>348</v>
      </c>
      <c r="B190" s="13">
        <v>0.71734608518525644</v>
      </c>
      <c r="C190" s="13">
        <v>0.2826539148147435</v>
      </c>
    </row>
    <row r="191" spans="1:3" x14ac:dyDescent="0.25">
      <c r="A191" s="12" t="s">
        <v>171</v>
      </c>
      <c r="B191" s="13">
        <v>0.88226996569399563</v>
      </c>
      <c r="C191" s="13">
        <v>0.11773003430600433</v>
      </c>
    </row>
    <row r="192" spans="1:3" x14ac:dyDescent="0.25">
      <c r="A192" s="12" t="s">
        <v>349</v>
      </c>
      <c r="B192" s="13">
        <v>0.74224390502428383</v>
      </c>
      <c r="C192" s="13">
        <v>0.25775609497571628</v>
      </c>
    </row>
    <row r="193" spans="1:3" x14ac:dyDescent="0.25">
      <c r="A193" s="12" t="s">
        <v>282</v>
      </c>
      <c r="B193" s="13">
        <v>0.78566162184931965</v>
      </c>
      <c r="C193" s="13">
        <v>0.2143383781506803</v>
      </c>
    </row>
    <row r="194" spans="1:3" x14ac:dyDescent="0.25">
      <c r="A194" s="12" t="s">
        <v>285</v>
      </c>
      <c r="B194" s="13">
        <v>0.71734608518525644</v>
      </c>
      <c r="C194" s="13">
        <v>0.2826539148147435</v>
      </c>
    </row>
    <row r="195" spans="1:3" x14ac:dyDescent="0.25">
      <c r="A195" s="12" t="s">
        <v>316</v>
      </c>
      <c r="B195" s="13">
        <v>0.74224390502428383</v>
      </c>
      <c r="C195" s="13">
        <v>0.25775609497571628</v>
      </c>
    </row>
    <row r="196" spans="1:3" x14ac:dyDescent="0.25">
      <c r="A196" s="12" t="s">
        <v>317</v>
      </c>
      <c r="B196" s="13">
        <v>0.71734608518525644</v>
      </c>
      <c r="C196" s="13">
        <v>0.2826539148147435</v>
      </c>
    </row>
    <row r="197" spans="1:3" x14ac:dyDescent="0.25">
      <c r="A197" s="12" t="s">
        <v>248</v>
      </c>
      <c r="B197" s="13">
        <v>0.31306677517325132</v>
      </c>
      <c r="C197" s="13">
        <v>0.68693322482674879</v>
      </c>
    </row>
    <row r="198" spans="1:3" x14ac:dyDescent="0.25">
      <c r="A198" s="12" t="s">
        <v>153</v>
      </c>
      <c r="B198" s="13">
        <v>0.64443845426677548</v>
      </c>
      <c r="C198" s="13">
        <v>0.35556154573322457</v>
      </c>
    </row>
    <row r="199" spans="1:3" x14ac:dyDescent="0.25">
      <c r="A199" s="12" t="s">
        <v>288</v>
      </c>
      <c r="B199" s="13">
        <v>0.78566162184931965</v>
      </c>
      <c r="C199" s="13">
        <v>0.2143383781506803</v>
      </c>
    </row>
    <row r="200" spans="1:3" x14ac:dyDescent="0.25">
      <c r="A200" s="12" t="s">
        <v>250</v>
      </c>
      <c r="B200" s="13">
        <v>0.71734608518525644</v>
      </c>
      <c r="C200" s="13">
        <v>0.2826539148147435</v>
      </c>
    </row>
    <row r="201" spans="1:3" x14ac:dyDescent="0.25">
      <c r="A201" s="12" t="s">
        <v>319</v>
      </c>
      <c r="B201" s="13">
        <v>0.74224390502428383</v>
      </c>
      <c r="C201" s="13">
        <v>0.25775609497571628</v>
      </c>
    </row>
    <row r="202" spans="1:3" x14ac:dyDescent="0.25">
      <c r="A202" s="12" t="s">
        <v>254</v>
      </c>
      <c r="B202" s="13">
        <v>0.71734608518525644</v>
      </c>
      <c r="C202" s="13">
        <v>0.2826539148147435</v>
      </c>
    </row>
    <row r="203" spans="1:3" x14ac:dyDescent="0.25">
      <c r="A203" s="12" t="s">
        <v>255</v>
      </c>
      <c r="B203" s="13">
        <v>0.44863356672956656</v>
      </c>
      <c r="C203" s="13">
        <v>0.55136643327043344</v>
      </c>
    </row>
    <row r="204" spans="1:3" x14ac:dyDescent="0.25">
      <c r="A204" s="12" t="s">
        <v>350</v>
      </c>
      <c r="B204" s="13">
        <v>0.74224390502428383</v>
      </c>
      <c r="C204" s="13">
        <v>0.25775609497571628</v>
      </c>
    </row>
    <row r="205" spans="1:3" x14ac:dyDescent="0.25">
      <c r="A205" s="12" t="s">
        <v>256</v>
      </c>
      <c r="B205" s="13">
        <v>0.71734608518525644</v>
      </c>
      <c r="C205" s="13">
        <v>0.2826539148147435</v>
      </c>
    </row>
    <row r="206" spans="1:3" x14ac:dyDescent="0.25">
      <c r="A206" s="12" t="s">
        <v>257</v>
      </c>
      <c r="B206" s="13">
        <v>0.71734608518525644</v>
      </c>
      <c r="C206" s="13">
        <v>0.2826539148147435</v>
      </c>
    </row>
    <row r="207" spans="1:3" x14ac:dyDescent="0.25">
      <c r="A207" s="12" t="s">
        <v>132</v>
      </c>
      <c r="B207" s="13">
        <v>0.78566162184931965</v>
      </c>
      <c r="C207" s="13">
        <v>0.2143383781506803</v>
      </c>
    </row>
    <row r="208" spans="1:3" x14ac:dyDescent="0.25">
      <c r="A208" s="12" t="s">
        <v>177</v>
      </c>
      <c r="B208" s="13">
        <v>0.63432489022664229</v>
      </c>
      <c r="C208" s="13">
        <v>0.36567510977335771</v>
      </c>
    </row>
    <row r="209" spans="1:3" x14ac:dyDescent="0.25">
      <c r="A209" s="12" t="s">
        <v>260</v>
      </c>
      <c r="B209" s="13">
        <v>0.79650614918148399</v>
      </c>
      <c r="C209" s="13">
        <v>0.20349385081851609</v>
      </c>
    </row>
    <row r="210" spans="1:3" x14ac:dyDescent="0.25">
      <c r="A210" s="12" t="s">
        <v>259</v>
      </c>
      <c r="B210" s="13">
        <v>0.74224390502428383</v>
      </c>
      <c r="C210" s="13">
        <v>0.25775609497571628</v>
      </c>
    </row>
    <row r="211" spans="1:3" x14ac:dyDescent="0.25">
      <c r="A211" s="12" t="s">
        <v>262</v>
      </c>
      <c r="B211" s="13">
        <v>0.74224390502428383</v>
      </c>
      <c r="C211" s="13">
        <v>0.25775609497571628</v>
      </c>
    </row>
    <row r="212" spans="1:3" x14ac:dyDescent="0.25">
      <c r="A212" s="12" t="s">
        <v>264</v>
      </c>
      <c r="B212" s="13">
        <v>0.78566162184931965</v>
      </c>
      <c r="C212" s="13">
        <v>0.2143383781506803</v>
      </c>
    </row>
    <row r="213" spans="1:3" x14ac:dyDescent="0.25">
      <c r="A213" s="12" t="s">
        <v>266</v>
      </c>
      <c r="B213" s="13">
        <v>0.71734608518525644</v>
      </c>
      <c r="C213" s="13">
        <v>0.2826539148147435</v>
      </c>
    </row>
    <row r="214" spans="1:3" ht="45" x14ac:dyDescent="0.25">
      <c r="A214" s="12" t="s">
        <v>351</v>
      </c>
      <c r="B214" s="13">
        <v>0.71734608518525644</v>
      </c>
      <c r="C214" s="13">
        <v>0.2826539148147435</v>
      </c>
    </row>
    <row r="215" spans="1:3" x14ac:dyDescent="0.25">
      <c r="A215" s="12" t="s">
        <v>267</v>
      </c>
      <c r="B215" s="13">
        <v>0.71734608518525644</v>
      </c>
      <c r="C215" s="13">
        <v>0.2826539148147435</v>
      </c>
    </row>
    <row r="216" spans="1:3" x14ac:dyDescent="0.25">
      <c r="A216" s="12" t="s">
        <v>320</v>
      </c>
      <c r="B216" s="13">
        <v>0.44828898277622037</v>
      </c>
      <c r="C216" s="13">
        <v>0.55171101722377969</v>
      </c>
    </row>
  </sheetData>
  <conditionalFormatting sqref="B3:C216"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8189F-B042-4EC0-9013-0EAFE4DAC823}">
  <sheetPr codeName="Sheet12">
    <tabColor theme="7" tint="0.59999389629810485"/>
  </sheetPr>
  <dimension ref="A1:O11"/>
  <sheetViews>
    <sheetView workbookViewId="0">
      <selection activeCell="G3" sqref="G3"/>
    </sheetView>
  </sheetViews>
  <sheetFormatPr defaultRowHeight="15" x14ac:dyDescent="0.25"/>
  <cols>
    <col min="1" max="1" width="31.42578125" customWidth="1"/>
    <col min="2" max="2" width="13.42578125" customWidth="1"/>
    <col min="4" max="4" width="8.7109375" customWidth="1"/>
    <col min="8" max="8" width="10.7109375" customWidth="1"/>
  </cols>
  <sheetData>
    <row r="1" spans="1:15" x14ac:dyDescent="0.25">
      <c r="A1" s="139" t="s">
        <v>744</v>
      </c>
      <c r="B1" s="178" t="s">
        <v>352</v>
      </c>
      <c r="C1" s="177" t="s">
        <v>721</v>
      </c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24"/>
      <c r="O1" s="24"/>
    </row>
    <row r="2" spans="1:15" ht="15" hidden="1" customHeight="1" x14ac:dyDescent="0.25">
      <c r="A2" s="78"/>
      <c r="B2" s="178"/>
      <c r="C2" s="130">
        <v>-0.5</v>
      </c>
      <c r="D2" s="131">
        <v>-0.4</v>
      </c>
      <c r="E2" s="132">
        <v>-0.3</v>
      </c>
      <c r="F2" s="131">
        <v>-0.2</v>
      </c>
      <c r="G2" s="132">
        <v>-0.1</v>
      </c>
      <c r="H2" s="63">
        <v>0</v>
      </c>
      <c r="I2" s="131">
        <v>0.1</v>
      </c>
      <c r="J2" s="133">
        <v>0.2</v>
      </c>
      <c r="K2" s="133">
        <v>0.3</v>
      </c>
      <c r="L2" s="133">
        <v>0.4</v>
      </c>
      <c r="M2" s="132">
        <v>0.5</v>
      </c>
      <c r="N2" s="24"/>
      <c r="O2" s="24"/>
    </row>
    <row r="3" spans="1:15" x14ac:dyDescent="0.25">
      <c r="A3" s="136" t="s">
        <v>741</v>
      </c>
      <c r="B3" s="78" t="s">
        <v>716</v>
      </c>
      <c r="C3" s="134">
        <f>$H3*(1+C2)</f>
        <v>1.4450000000000001</v>
      </c>
      <c r="D3" s="134">
        <f>$H3*(1+D2)</f>
        <v>1.734</v>
      </c>
      <c r="E3" s="134">
        <f>$H3*(1+E2)</f>
        <v>2.0230000000000001</v>
      </c>
      <c r="F3" s="134">
        <f>$H3*(1+F2)</f>
        <v>2.3120000000000003</v>
      </c>
      <c r="G3" s="134">
        <f>$H3*(1+G2)</f>
        <v>2.601</v>
      </c>
      <c r="H3" s="134">
        <v>2.89</v>
      </c>
      <c r="I3" s="134">
        <f>$H3*(1+I2)</f>
        <v>3.1790000000000003</v>
      </c>
      <c r="J3" s="134">
        <f>$H3*(1+J2)</f>
        <v>3.468</v>
      </c>
      <c r="K3" s="134">
        <f>$H3*(1+K2)</f>
        <v>3.7570000000000001</v>
      </c>
      <c r="L3" s="134">
        <f>$H3*(1+L2)</f>
        <v>4.0460000000000003</v>
      </c>
      <c r="M3" s="134">
        <f>$H3*(1+M2)</f>
        <v>4.335</v>
      </c>
      <c r="N3" s="24"/>
      <c r="O3" s="24"/>
    </row>
    <row r="4" spans="1:15" x14ac:dyDescent="0.25">
      <c r="A4" s="136" t="s">
        <v>742</v>
      </c>
      <c r="B4" s="78" t="s">
        <v>717</v>
      </c>
      <c r="C4" s="134">
        <f>$H4-(1-$H4)*C2</f>
        <v>0.9</v>
      </c>
      <c r="D4" s="134">
        <f>$H4-(1-$H4)*D2</f>
        <v>0.88</v>
      </c>
      <c r="E4" s="134">
        <f>$H4-(1-$H4)*E2</f>
        <v>0.86</v>
      </c>
      <c r="F4" s="134">
        <f>$H4-(1-$H4)*F2</f>
        <v>0.84000000000000008</v>
      </c>
      <c r="G4" s="134">
        <f>$H4-(1-$H4)*G2</f>
        <v>0.82000000000000006</v>
      </c>
      <c r="H4" s="134">
        <v>0.8</v>
      </c>
      <c r="I4" s="134">
        <f>$H4-(1-$H4)*I2</f>
        <v>0.78</v>
      </c>
      <c r="J4" s="134">
        <f>$H4-(1-$H4)*J2</f>
        <v>0.76</v>
      </c>
      <c r="K4" s="134">
        <f>$H4-(1-$H4)*K2</f>
        <v>0.7400000000000001</v>
      </c>
      <c r="L4" s="134">
        <f>$H4-(1-$H4)*L2</f>
        <v>0.72000000000000008</v>
      </c>
      <c r="M4" s="134">
        <f>$H4-(1-$H4)*M2</f>
        <v>0.70000000000000007</v>
      </c>
      <c r="N4" s="24"/>
      <c r="O4" s="24"/>
    </row>
    <row r="5" spans="1:15" x14ac:dyDescent="0.25">
      <c r="A5" s="136" t="s">
        <v>743</v>
      </c>
      <c r="B5" s="78" t="s">
        <v>716</v>
      </c>
      <c r="C5" s="134">
        <f>(1-C4)*C3</f>
        <v>0.14449999999999996</v>
      </c>
      <c r="D5" s="134">
        <f t="shared" ref="D5:M5" si="0">(1-D4)*D3</f>
        <v>0.20807999999999999</v>
      </c>
      <c r="E5" s="134">
        <f t="shared" si="0"/>
        <v>0.28322000000000003</v>
      </c>
      <c r="F5" s="134">
        <f t="shared" si="0"/>
        <v>0.36991999999999986</v>
      </c>
      <c r="G5" s="134">
        <f t="shared" si="0"/>
        <v>0.46817999999999982</v>
      </c>
      <c r="H5" s="134">
        <f t="shared" si="0"/>
        <v>0.57799999999999985</v>
      </c>
      <c r="I5" s="134">
        <f t="shared" si="0"/>
        <v>0.69938</v>
      </c>
      <c r="J5" s="134">
        <f t="shared" si="0"/>
        <v>0.83231999999999995</v>
      </c>
      <c r="K5" s="134">
        <f t="shared" si="0"/>
        <v>0.97681999999999969</v>
      </c>
      <c r="L5" s="134">
        <f t="shared" si="0"/>
        <v>1.1328799999999997</v>
      </c>
      <c r="M5" s="134">
        <f t="shared" si="0"/>
        <v>1.3004999999999998</v>
      </c>
      <c r="N5" s="24"/>
      <c r="O5" s="24"/>
    </row>
    <row r="6" spans="1:15" x14ac:dyDescent="0.25">
      <c r="A6" s="136" t="s">
        <v>718</v>
      </c>
      <c r="B6" s="78" t="s">
        <v>719</v>
      </c>
      <c r="C6" s="135">
        <v>-0.75</v>
      </c>
      <c r="D6" s="135">
        <v>-0.64</v>
      </c>
      <c r="E6" s="135">
        <v>-0.51</v>
      </c>
      <c r="F6" s="135">
        <v>-0.36</v>
      </c>
      <c r="G6" s="135">
        <v>-0.19</v>
      </c>
      <c r="H6" s="78" t="s">
        <v>720</v>
      </c>
      <c r="I6" s="135">
        <v>0.21</v>
      </c>
      <c r="J6" s="135">
        <v>0.44</v>
      </c>
      <c r="K6" s="135">
        <v>0.69</v>
      </c>
      <c r="L6" s="135">
        <v>0.96</v>
      </c>
      <c r="M6" s="135">
        <v>1.25</v>
      </c>
      <c r="N6" s="24"/>
      <c r="O6" s="24"/>
    </row>
    <row r="7" spans="1:15" x14ac:dyDescent="0.25">
      <c r="A7" s="129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8" spans="1:15" x14ac:dyDescent="0.2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15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</row>
    <row r="10" spans="1:15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</row>
    <row r="11" spans="1:15" x14ac:dyDescent="0.25">
      <c r="L11" s="122"/>
    </row>
  </sheetData>
  <mergeCells count="2">
    <mergeCell ref="C1:M1"/>
    <mergeCell ref="B1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561EE-2D6A-4CE5-8364-904637E304A6}">
  <sheetPr codeName="Sheet11">
    <tabColor theme="7" tint="0.59999389629810485"/>
  </sheetPr>
  <dimension ref="A1:AF146"/>
  <sheetViews>
    <sheetView topLeftCell="E1" zoomScale="85" zoomScaleNormal="85" workbookViewId="0">
      <selection activeCell="Q2" activeCellId="3" sqref="A2 C2 D2 Q2:Z2"/>
    </sheetView>
  </sheetViews>
  <sheetFormatPr defaultColWidth="9.140625" defaultRowHeight="16.5" customHeight="1" x14ac:dyDescent="0.25"/>
  <cols>
    <col min="1" max="1" width="12.28515625" style="24" customWidth="1"/>
    <col min="2" max="2" width="16.5703125" style="24" customWidth="1"/>
    <col min="3" max="3" width="12.5703125" style="24" customWidth="1"/>
    <col min="4" max="4" width="11.7109375" style="24" customWidth="1"/>
    <col min="5" max="5" width="8.85546875" style="24" customWidth="1"/>
    <col min="6" max="16" width="9.42578125" style="35" customWidth="1"/>
    <col min="17" max="17" width="10.5703125" style="35" customWidth="1"/>
    <col min="18" max="18" width="15.42578125" style="35" customWidth="1"/>
    <col min="19" max="22" width="10.5703125" style="35" customWidth="1"/>
    <col min="23" max="23" width="15.42578125" style="35" customWidth="1"/>
    <col min="24" max="26" width="10.5703125" style="35" customWidth="1"/>
    <col min="27" max="27" width="9.140625" style="24"/>
    <col min="28" max="28" width="10.28515625" style="24" bestFit="1" customWidth="1"/>
    <col min="29" max="16384" width="9.140625" style="24"/>
  </cols>
  <sheetData>
    <row r="1" spans="1:32" ht="16.5" customHeight="1" x14ac:dyDescent="0.25">
      <c r="F1" s="179" t="s">
        <v>745</v>
      </c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24"/>
      <c r="R1" s="24"/>
      <c r="S1" s="24"/>
      <c r="T1" s="24"/>
      <c r="U1" s="24"/>
      <c r="V1" s="24"/>
      <c r="W1" s="24"/>
      <c r="X1" s="24"/>
    </row>
    <row r="2" spans="1:32" ht="16.5" customHeight="1" x14ac:dyDescent="0.25">
      <c r="A2" s="25" t="s">
        <v>0</v>
      </c>
      <c r="B2" s="25" t="s">
        <v>122</v>
      </c>
      <c r="C2" s="25" t="s">
        <v>693</v>
      </c>
      <c r="D2" s="25" t="s">
        <v>293</v>
      </c>
      <c r="E2" s="25" t="s">
        <v>268</v>
      </c>
      <c r="F2" s="141">
        <v>-0.75</v>
      </c>
      <c r="G2" s="141">
        <v>-0.64</v>
      </c>
      <c r="H2" s="141">
        <v>-0.51</v>
      </c>
      <c r="I2" s="142">
        <v>-0.36</v>
      </c>
      <c r="J2" s="140">
        <v>-0.19</v>
      </c>
      <c r="K2" s="140" t="s">
        <v>720</v>
      </c>
      <c r="L2" s="140">
        <v>0.21</v>
      </c>
      <c r="M2" s="140">
        <v>0.44</v>
      </c>
      <c r="N2" s="140">
        <v>0.69</v>
      </c>
      <c r="O2" s="140">
        <v>0.96</v>
      </c>
      <c r="P2" s="142">
        <v>1.25</v>
      </c>
      <c r="Q2" s="26" t="s">
        <v>730</v>
      </c>
      <c r="R2" s="27" t="s">
        <v>731</v>
      </c>
      <c r="S2" s="27" t="s">
        <v>732</v>
      </c>
      <c r="T2" s="27" t="s">
        <v>733</v>
      </c>
      <c r="U2" s="28" t="s">
        <v>734</v>
      </c>
      <c r="V2" s="26" t="s">
        <v>735</v>
      </c>
      <c r="W2" s="27" t="s">
        <v>736</v>
      </c>
      <c r="X2" s="27" t="s">
        <v>737</v>
      </c>
      <c r="Y2" s="27" t="s">
        <v>738</v>
      </c>
      <c r="Z2" s="28" t="s">
        <v>739</v>
      </c>
    </row>
    <row r="3" spans="1:32" ht="16.5" customHeight="1" x14ac:dyDescent="0.25">
      <c r="A3" s="24" t="s">
        <v>245</v>
      </c>
      <c r="B3" s="29">
        <f t="shared" ref="B3:B34" si="0">VLOOKUP(A3,pop,2,0)</f>
        <v>8772228</v>
      </c>
      <c r="C3" s="30">
        <f t="shared" ref="C3:C34" si="1">VLOOKUP(A3,Y,130,0)</f>
        <v>7283.1069103607542</v>
      </c>
      <c r="D3" s="30">
        <f t="shared" ref="D3:D34" si="2">VLOOKUP(A3,gloria,123,0)/B3*1000</f>
        <v>2.1664531844407193</v>
      </c>
      <c r="E3" s="30">
        <f t="shared" ref="E3:E34" si="3">VLOOKUP(A3,nsi,14,0)</f>
        <v>0.967170054283082</v>
      </c>
      <c r="F3" s="119" t="str">
        <f>IF($E3&lt;'SA_Model area size'!C$4,IF($D3&lt;'SA_Model area size'!C$3,"Beige","Red"),IF($D3&lt;'SA_Model area size'!C$3,"Green","Blue"))</f>
        <v>Blue</v>
      </c>
      <c r="G3" s="119" t="str">
        <f>IF($E3&lt;'SA_Model area size'!D$4,IF($D3&lt;'SA_Model area size'!D$3,"Beige","Red"),IF($D3&lt;'SA_Model area size'!D$3,"Green","Blue"))</f>
        <v>Blue</v>
      </c>
      <c r="H3" s="119" t="str">
        <f>IF($E3&lt;'SA_Model area size'!E$4,IF($D3&lt;'SA_Model area size'!E$3,"Beige","Red"),IF($D3&lt;'SA_Model area size'!E$3,"Green","Blue"))</f>
        <v>Blue</v>
      </c>
      <c r="I3" s="119" t="str">
        <f>IF($E3&lt;'SA_Model area size'!F$4,IF($D3&lt;'SA_Model area size'!F$3,"Beige","Red"),IF($D3&lt;'SA_Model area size'!F$3,"Green","Blue"))</f>
        <v>Green</v>
      </c>
      <c r="J3" s="119" t="str">
        <f>IF($E3&lt;'SA_Model area size'!G$4,IF($D3&lt;'SA_Model area size'!G$3,"Beige","Red"),IF($D3&lt;'SA_Model area size'!G$3,"Green","Blue"))</f>
        <v>Green</v>
      </c>
      <c r="K3" s="119" t="str">
        <f>IF($E3&lt;'SA_Model area size'!H$4,IF($D3&lt;'SA_Model area size'!H$3,"Beige","Red"),IF($D3&lt;'SA_Model area size'!H$3,"Green","Blue"))</f>
        <v>Green</v>
      </c>
      <c r="L3" s="119" t="str">
        <f>IF($E3&lt;'SA_Model area size'!I$4,IF($D3&lt;'SA_Model area size'!I$3,"Beige","Red"),IF($D3&lt;'SA_Model area size'!I$3,"Green","Blue"))</f>
        <v>Green</v>
      </c>
      <c r="M3" s="119" t="str">
        <f>IF($E3&lt;'SA_Model area size'!J$4,IF($D3&lt;'SA_Model area size'!J$3,"Beige","Red"),IF($D3&lt;'SA_Model area size'!J$3,"Green","Blue"))</f>
        <v>Green</v>
      </c>
      <c r="N3" s="119" t="str">
        <f>IF($E3&lt;'SA_Model area size'!K$4,IF($D3&lt;'SA_Model area size'!K$3,"Beige","Red"),IF($D3&lt;'SA_Model area size'!K$3,"Green","Blue"))</f>
        <v>Green</v>
      </c>
      <c r="O3" s="119" t="str">
        <f>IF($E3&lt;'SA_Model area size'!L$4,IF($D3&lt;'SA_Model area size'!L$3,"Beige","Red"),IF($D3&lt;'SA_Model area size'!L$3,"Green","Blue"))</f>
        <v>Green</v>
      </c>
      <c r="P3" s="119" t="str">
        <f>IF($E3&lt;'SA_Model area size'!M$4,IF($D3&lt;'SA_Model area size'!M$3,"Beige","Red"),IF($D3&lt;'SA_Model area size'!M$3,"Green","Blue"))</f>
        <v>Green</v>
      </c>
      <c r="Q3" s="33">
        <f t="shared" ref="Q3:Q34" si="4">VLOOKUP($A3,gloria,131,0)/VLOOKUP($A3,gloria,123,0)</f>
        <v>0.15445307821891396</v>
      </c>
      <c r="R3" s="33">
        <f t="shared" ref="R3:R34" si="5">VLOOKUP($A3,gloria,132,0)/VLOOKUP($A3,gloria,123,0)</f>
        <v>8.7627640801418299E-2</v>
      </c>
      <c r="S3" s="33">
        <f t="shared" ref="S3:S34" si="6">VLOOKUP($A3,gloria,133,0)/VLOOKUP($A3,gloria,123,0)</f>
        <v>0.3550834960526687</v>
      </c>
      <c r="T3" s="33">
        <f t="shared" ref="T3:T34" si="7">VLOOKUP($A3,gloria,134,0)/VLOOKUP($A3,gloria,123,0)</f>
        <v>0.12923075490367397</v>
      </c>
      <c r="U3" s="33">
        <f t="shared" ref="U3:U34" si="8">VLOOKUP($A3,gloria,135,0)/VLOOKUP($A3,gloria,123,0)</f>
        <v>0.27360503002332492</v>
      </c>
      <c r="V3" s="33">
        <f t="shared" ref="V3:V34" si="9">VLOOKUP($A3,Y,123,0)/VLOOKUP($A3,Y,122,0)</f>
        <v>0.10891260549028767</v>
      </c>
      <c r="W3" s="33">
        <f t="shared" ref="W3:W34" si="10">VLOOKUP($A3,Y,124,0)/VLOOKUP($A3,Y,122,0)</f>
        <v>0.1088724222847413</v>
      </c>
      <c r="X3" s="33">
        <f t="shared" ref="X3:X34" si="11">VLOOKUP($A3,Y,125,0)/VLOOKUP($A3,Y,122,0)</f>
        <v>0.25264213128991359</v>
      </c>
      <c r="Y3" s="33">
        <f t="shared" ref="Y3:Y34" si="12">VLOOKUP($A3,Y,126,0)/VLOOKUP($A3,Y,122,0)</f>
        <v>0.14170286725969991</v>
      </c>
      <c r="Z3" s="33">
        <f t="shared" ref="Z3:Z34" si="13">VLOOKUP($A3,Y,127,0)/VLOOKUP($A3,Y,122,0)</f>
        <v>0.38786997367535753</v>
      </c>
    </row>
    <row r="4" spans="1:32" ht="16.5" customHeight="1" x14ac:dyDescent="0.25">
      <c r="A4" s="24" t="s">
        <v>252</v>
      </c>
      <c r="B4" s="29">
        <f t="shared" si="0"/>
        <v>9321023.0000000019</v>
      </c>
      <c r="C4" s="30">
        <f t="shared" si="1"/>
        <v>1071.5683150410196</v>
      </c>
      <c r="D4" s="30">
        <f t="shared" si="2"/>
        <v>2.5437468806619328</v>
      </c>
      <c r="E4" s="30">
        <f t="shared" si="3"/>
        <v>0.88069729747993697</v>
      </c>
      <c r="F4" s="119" t="str">
        <f>IF($E4&lt;'SA_Model area size'!C$4,IF($D4&lt;'SA_Model area size'!C$3,"Beige","Red"),IF($D4&lt;'SA_Model area size'!C$3,"Green","Blue"))</f>
        <v>Red</v>
      </c>
      <c r="G4" s="119" t="str">
        <f>IF($E4&lt;'SA_Model area size'!D$4,IF($D4&lt;'SA_Model area size'!D$3,"Beige","Red"),IF($D4&lt;'SA_Model area size'!D$3,"Green","Blue"))</f>
        <v>Blue</v>
      </c>
      <c r="H4" s="119" t="str">
        <f>IF($E4&lt;'SA_Model area size'!E$4,IF($D4&lt;'SA_Model area size'!E$3,"Beige","Red"),IF($D4&lt;'SA_Model area size'!E$3,"Green","Blue"))</f>
        <v>Blue</v>
      </c>
      <c r="I4" s="119" t="str">
        <f>IF($E4&lt;'SA_Model area size'!F$4,IF($D4&lt;'SA_Model area size'!F$3,"Beige","Red"),IF($D4&lt;'SA_Model area size'!F$3,"Green","Blue"))</f>
        <v>Blue</v>
      </c>
      <c r="J4" s="119" t="str">
        <f>IF($E4&lt;'SA_Model area size'!G$4,IF($D4&lt;'SA_Model area size'!G$3,"Beige","Red"),IF($D4&lt;'SA_Model area size'!G$3,"Green","Blue"))</f>
        <v>Green</v>
      </c>
      <c r="K4" s="119" t="str">
        <f>IF($E4&lt;'SA_Model area size'!H$4,IF($D4&lt;'SA_Model area size'!H$3,"Beige","Red"),IF($D4&lt;'SA_Model area size'!H$3,"Green","Blue"))</f>
        <v>Green</v>
      </c>
      <c r="L4" s="119" t="str">
        <f>IF($E4&lt;'SA_Model area size'!I$4,IF($D4&lt;'SA_Model area size'!I$3,"Beige","Red"),IF($D4&lt;'SA_Model area size'!I$3,"Green","Blue"))</f>
        <v>Green</v>
      </c>
      <c r="M4" s="119" t="str">
        <f>IF($E4&lt;'SA_Model area size'!J$4,IF($D4&lt;'SA_Model area size'!J$3,"Beige","Red"),IF($D4&lt;'SA_Model area size'!J$3,"Green","Blue"))</f>
        <v>Green</v>
      </c>
      <c r="N4" s="119" t="str">
        <f>IF($E4&lt;'SA_Model area size'!K$4,IF($D4&lt;'SA_Model area size'!K$3,"Beige","Red"),IF($D4&lt;'SA_Model area size'!K$3,"Green","Blue"))</f>
        <v>Green</v>
      </c>
      <c r="O4" s="119" t="str">
        <f>IF($E4&lt;'SA_Model area size'!L$4,IF($D4&lt;'SA_Model area size'!L$3,"Beige","Red"),IF($D4&lt;'SA_Model area size'!L$3,"Green","Blue"))</f>
        <v>Green</v>
      </c>
      <c r="P4" s="119" t="str">
        <f>IF($E4&lt;'SA_Model area size'!M$4,IF($D4&lt;'SA_Model area size'!M$3,"Beige","Red"),IF($D4&lt;'SA_Model area size'!M$3,"Green","Blue"))</f>
        <v>Green</v>
      </c>
      <c r="Q4" s="33">
        <f t="shared" si="4"/>
        <v>7.6353181857402252E-2</v>
      </c>
      <c r="R4" s="33">
        <f t="shared" si="5"/>
        <v>0.13120247738020693</v>
      </c>
      <c r="S4" s="33">
        <f t="shared" si="6"/>
        <v>0.24931742709877849</v>
      </c>
      <c r="T4" s="33">
        <f t="shared" si="7"/>
        <v>0.4088167144848443</v>
      </c>
      <c r="U4" s="33">
        <f t="shared" si="8"/>
        <v>0.13431019917876894</v>
      </c>
      <c r="V4" s="33">
        <f t="shared" si="9"/>
        <v>6.8948718640016046E-2</v>
      </c>
      <c r="W4" s="33">
        <f t="shared" si="10"/>
        <v>0.15394432176927622</v>
      </c>
      <c r="X4" s="33">
        <f t="shared" si="11"/>
        <v>0.23210598980669334</v>
      </c>
      <c r="Y4" s="33">
        <f t="shared" si="12"/>
        <v>0.33029696732474229</v>
      </c>
      <c r="Z4" s="33">
        <f t="shared" si="13"/>
        <v>0.21470400245927157</v>
      </c>
      <c r="AB4" s="118"/>
    </row>
    <row r="5" spans="1:32" ht="16.5" customHeight="1" x14ac:dyDescent="0.25">
      <c r="A5" s="24" t="s">
        <v>179</v>
      </c>
      <c r="B5" s="29">
        <f t="shared" si="0"/>
        <v>30417858</v>
      </c>
      <c r="C5" s="30">
        <f t="shared" si="1"/>
        <v>2179.0594363285754</v>
      </c>
      <c r="D5" s="30">
        <f t="shared" si="2"/>
        <v>2.6541321358367709</v>
      </c>
      <c r="E5" s="30">
        <f t="shared" si="3"/>
        <v>0.833124703579322</v>
      </c>
      <c r="F5" s="119" t="str">
        <f>IF($E5&lt;'SA_Model area size'!C$4,IF($D5&lt;'SA_Model area size'!C$3,"Beige","Red"),IF($D5&lt;'SA_Model area size'!C$3,"Green","Blue"))</f>
        <v>Red</v>
      </c>
      <c r="G5" s="119" t="str">
        <f>IF($E5&lt;'SA_Model area size'!D$4,IF($D5&lt;'SA_Model area size'!D$3,"Beige","Red"),IF($D5&lt;'SA_Model area size'!D$3,"Green","Blue"))</f>
        <v>Red</v>
      </c>
      <c r="H5" s="119" t="str">
        <f>IF($E5&lt;'SA_Model area size'!E$4,IF($D5&lt;'SA_Model area size'!E$3,"Beige","Red"),IF($D5&lt;'SA_Model area size'!E$3,"Green","Blue"))</f>
        <v>Red</v>
      </c>
      <c r="I5" s="119" t="str">
        <f>IF($E5&lt;'SA_Model area size'!F$4,IF($D5&lt;'SA_Model area size'!F$3,"Beige","Red"),IF($D5&lt;'SA_Model area size'!F$3,"Green","Blue"))</f>
        <v>Red</v>
      </c>
      <c r="J5" s="119" t="str">
        <f>IF($E5&lt;'SA_Model area size'!G$4,IF($D5&lt;'SA_Model area size'!G$3,"Beige","Red"),IF($D5&lt;'SA_Model area size'!G$3,"Green","Blue"))</f>
        <v>Blue</v>
      </c>
      <c r="K5" s="119" t="str">
        <f>IF($E5&lt;'SA_Model area size'!H$4,IF($D5&lt;'SA_Model area size'!H$3,"Beige","Red"),IF($D5&lt;'SA_Model area size'!H$3,"Green","Blue"))</f>
        <v>Green</v>
      </c>
      <c r="L5" s="119" t="str">
        <f>IF($E5&lt;'SA_Model area size'!I$4,IF($D5&lt;'SA_Model area size'!I$3,"Beige","Red"),IF($D5&lt;'SA_Model area size'!I$3,"Green","Blue"))</f>
        <v>Green</v>
      </c>
      <c r="M5" s="119" t="str">
        <f>IF($E5&lt;'SA_Model area size'!J$4,IF($D5&lt;'SA_Model area size'!J$3,"Beige","Red"),IF($D5&lt;'SA_Model area size'!J$3,"Green","Blue"))</f>
        <v>Green</v>
      </c>
      <c r="N5" s="119" t="str">
        <f>IF($E5&lt;'SA_Model area size'!K$4,IF($D5&lt;'SA_Model area size'!K$3,"Beige","Red"),IF($D5&lt;'SA_Model area size'!K$3,"Green","Blue"))</f>
        <v>Green</v>
      </c>
      <c r="O5" s="119" t="str">
        <f>IF($E5&lt;'SA_Model area size'!L$4,IF($D5&lt;'SA_Model area size'!L$3,"Beige","Red"),IF($D5&lt;'SA_Model area size'!L$3,"Green","Blue"))</f>
        <v>Green</v>
      </c>
      <c r="P5" s="119" t="str">
        <f>IF($E5&lt;'SA_Model area size'!M$4,IF($D5&lt;'SA_Model area size'!M$3,"Beige","Red"),IF($D5&lt;'SA_Model area size'!M$3,"Green","Blue"))</f>
        <v>Green</v>
      </c>
      <c r="Q5" s="33">
        <f t="shared" si="4"/>
        <v>0.23066514948953859</v>
      </c>
      <c r="R5" s="33">
        <f t="shared" si="5"/>
        <v>0.23374979055078213</v>
      </c>
      <c r="S5" s="33">
        <f t="shared" si="6"/>
        <v>0.2209830552355076</v>
      </c>
      <c r="T5" s="33">
        <f t="shared" si="7"/>
        <v>0.1439370687442075</v>
      </c>
      <c r="U5" s="33">
        <f t="shared" si="8"/>
        <v>0.17066493597996449</v>
      </c>
      <c r="V5" s="33">
        <f t="shared" si="9"/>
        <v>7.5931419215552368E-2</v>
      </c>
      <c r="W5" s="33">
        <f t="shared" si="10"/>
        <v>0.22981517246903696</v>
      </c>
      <c r="X5" s="33">
        <f t="shared" si="11"/>
        <v>0.1967922709874429</v>
      </c>
      <c r="Y5" s="33">
        <f t="shared" si="12"/>
        <v>0.13853475236018589</v>
      </c>
      <c r="Z5" s="33">
        <f t="shared" si="13"/>
        <v>0.35892638496778184</v>
      </c>
    </row>
    <row r="6" spans="1:32" ht="16.5" customHeight="1" x14ac:dyDescent="0.25">
      <c r="A6" s="24" t="s">
        <v>241</v>
      </c>
      <c r="B6" s="29">
        <f t="shared" si="0"/>
        <v>16296362.000000002</v>
      </c>
      <c r="C6" s="30">
        <f t="shared" si="1"/>
        <v>1515.2267357849041</v>
      </c>
      <c r="D6" s="30">
        <f t="shared" si="2"/>
        <v>2.4603427784356042</v>
      </c>
      <c r="E6" s="30">
        <f t="shared" si="3"/>
        <v>0.80374182980034803</v>
      </c>
      <c r="F6" s="119" t="str">
        <f>IF($E6&lt;'SA_Model area size'!C$4,IF($D6&lt;'SA_Model area size'!C$3,"Beige","Red"),IF($D6&lt;'SA_Model area size'!C$3,"Green","Blue"))</f>
        <v>Red</v>
      </c>
      <c r="G6" s="119" t="str">
        <f>IF($E6&lt;'SA_Model area size'!D$4,IF($D6&lt;'SA_Model area size'!D$3,"Beige","Red"),IF($D6&lt;'SA_Model area size'!D$3,"Green","Blue"))</f>
        <v>Red</v>
      </c>
      <c r="H6" s="119" t="str">
        <f>IF($E6&lt;'SA_Model area size'!E$4,IF($D6&lt;'SA_Model area size'!E$3,"Beige","Red"),IF($D6&lt;'SA_Model area size'!E$3,"Green","Blue"))</f>
        <v>Red</v>
      </c>
      <c r="I6" s="119" t="str">
        <f>IF($E6&lt;'SA_Model area size'!F$4,IF($D6&lt;'SA_Model area size'!F$3,"Beige","Red"),IF($D6&lt;'SA_Model area size'!F$3,"Green","Blue"))</f>
        <v>Red</v>
      </c>
      <c r="J6" s="119" t="str">
        <f>IF($E6&lt;'SA_Model area size'!G$4,IF($D6&lt;'SA_Model area size'!G$3,"Beige","Red"),IF($D6&lt;'SA_Model area size'!G$3,"Green","Blue"))</f>
        <v>Beige</v>
      </c>
      <c r="K6" s="119" t="str">
        <f>IF($E6&lt;'SA_Model area size'!H$4,IF($D6&lt;'SA_Model area size'!H$3,"Beige","Red"),IF($D6&lt;'SA_Model area size'!H$3,"Green","Blue"))</f>
        <v>Green</v>
      </c>
      <c r="L6" s="119" t="str">
        <f>IF($E6&lt;'SA_Model area size'!I$4,IF($D6&lt;'SA_Model area size'!I$3,"Beige","Red"),IF($D6&lt;'SA_Model area size'!I$3,"Green","Blue"))</f>
        <v>Green</v>
      </c>
      <c r="M6" s="119" t="str">
        <f>IF($E6&lt;'SA_Model area size'!J$4,IF($D6&lt;'SA_Model area size'!J$3,"Beige","Red"),IF($D6&lt;'SA_Model area size'!J$3,"Green","Blue"))</f>
        <v>Green</v>
      </c>
      <c r="N6" s="119" t="str">
        <f>IF($E6&lt;'SA_Model area size'!K$4,IF($D6&lt;'SA_Model area size'!K$3,"Beige","Red"),IF($D6&lt;'SA_Model area size'!K$3,"Green","Blue"))</f>
        <v>Green</v>
      </c>
      <c r="O6" s="119" t="str">
        <f>IF($E6&lt;'SA_Model area size'!L$4,IF($D6&lt;'SA_Model area size'!L$3,"Beige","Red"),IF($D6&lt;'SA_Model area size'!L$3,"Green","Blue"))</f>
        <v>Green</v>
      </c>
      <c r="P6" s="119" t="str">
        <f>IF($E6&lt;'SA_Model area size'!M$4,IF($D6&lt;'SA_Model area size'!M$3,"Beige","Red"),IF($D6&lt;'SA_Model area size'!M$3,"Green","Blue"))</f>
        <v>Green</v>
      </c>
      <c r="Q6" s="33">
        <f t="shared" si="4"/>
        <v>0.14309118240175606</v>
      </c>
      <c r="R6" s="33">
        <f t="shared" si="5"/>
        <v>8.6524376360443148E-2</v>
      </c>
      <c r="S6" s="33">
        <f t="shared" si="6"/>
        <v>0.24809681544317308</v>
      </c>
      <c r="T6" s="33">
        <f t="shared" si="7"/>
        <v>0.40408255972890561</v>
      </c>
      <c r="U6" s="33">
        <f t="shared" si="8"/>
        <v>0.11820506606572238</v>
      </c>
      <c r="V6" s="33">
        <f t="shared" si="9"/>
        <v>4.2988239549471056E-2</v>
      </c>
      <c r="W6" s="33">
        <f t="shared" si="10"/>
        <v>0.1139312105158327</v>
      </c>
      <c r="X6" s="33">
        <f t="shared" si="11"/>
        <v>0.33055426511474156</v>
      </c>
      <c r="Y6" s="33">
        <f t="shared" si="12"/>
        <v>0.27262399371665091</v>
      </c>
      <c r="Z6" s="33">
        <f t="shared" si="13"/>
        <v>0.23990229110330405</v>
      </c>
    </row>
    <row r="7" spans="1:32" ht="16.5" customHeight="1" x14ac:dyDescent="0.25">
      <c r="A7" s="24" t="s">
        <v>142</v>
      </c>
      <c r="B7" s="29">
        <f t="shared" si="0"/>
        <v>163046173</v>
      </c>
      <c r="C7" s="30">
        <f t="shared" si="1"/>
        <v>2180.0981866767502</v>
      </c>
      <c r="D7" s="30">
        <f t="shared" si="2"/>
        <v>2.3665743546915783</v>
      </c>
      <c r="E7" s="30">
        <f t="shared" si="3"/>
        <v>0.77834429484969103</v>
      </c>
      <c r="F7" s="119" t="str">
        <f>IF($E7&lt;'SA_Model area size'!C$4,IF($D7&lt;'SA_Model area size'!C$3,"Beige","Red"),IF($D7&lt;'SA_Model area size'!C$3,"Green","Blue"))</f>
        <v>Red</v>
      </c>
      <c r="G7" s="119" t="str">
        <f>IF($E7&lt;'SA_Model area size'!D$4,IF($D7&lt;'SA_Model area size'!D$3,"Beige","Red"),IF($D7&lt;'SA_Model area size'!D$3,"Green","Blue"))</f>
        <v>Red</v>
      </c>
      <c r="H7" s="119" t="str">
        <f>IF($E7&lt;'SA_Model area size'!E$4,IF($D7&lt;'SA_Model area size'!E$3,"Beige","Red"),IF($D7&lt;'SA_Model area size'!E$3,"Green","Blue"))</f>
        <v>Red</v>
      </c>
      <c r="I7" s="119" t="str">
        <f>IF($E7&lt;'SA_Model area size'!F$4,IF($D7&lt;'SA_Model area size'!F$3,"Beige","Red"),IF($D7&lt;'SA_Model area size'!F$3,"Green","Blue"))</f>
        <v>Red</v>
      </c>
      <c r="J7" s="119" t="str">
        <f>IF($E7&lt;'SA_Model area size'!G$4,IF($D7&lt;'SA_Model area size'!G$3,"Beige","Red"),IF($D7&lt;'SA_Model area size'!G$3,"Green","Blue"))</f>
        <v>Beige</v>
      </c>
      <c r="K7" s="119" t="str">
        <f>IF($E7&lt;'SA_Model area size'!H$4,IF($D7&lt;'SA_Model area size'!H$3,"Beige","Red"),IF($D7&lt;'SA_Model area size'!H$3,"Green","Blue"))</f>
        <v>Beige</v>
      </c>
      <c r="L7" s="119" t="str">
        <f>IF($E7&lt;'SA_Model area size'!I$4,IF($D7&lt;'SA_Model area size'!I$3,"Beige","Red"),IF($D7&lt;'SA_Model area size'!I$3,"Green","Blue"))</f>
        <v>Beige</v>
      </c>
      <c r="M7" s="119" t="str">
        <f>IF($E7&lt;'SA_Model area size'!J$4,IF($D7&lt;'SA_Model area size'!J$3,"Beige","Red"),IF($D7&lt;'SA_Model area size'!J$3,"Green","Blue"))</f>
        <v>Green</v>
      </c>
      <c r="N7" s="119" t="str">
        <f>IF($E7&lt;'SA_Model area size'!K$4,IF($D7&lt;'SA_Model area size'!K$3,"Beige","Red"),IF($D7&lt;'SA_Model area size'!K$3,"Green","Blue"))</f>
        <v>Green</v>
      </c>
      <c r="O7" s="119" t="str">
        <f>IF($E7&lt;'SA_Model area size'!L$4,IF($D7&lt;'SA_Model area size'!L$3,"Beige","Red"),IF($D7&lt;'SA_Model area size'!L$3,"Green","Blue"))</f>
        <v>Green</v>
      </c>
      <c r="P7" s="119" t="str">
        <f>IF($E7&lt;'SA_Model area size'!M$4,IF($D7&lt;'SA_Model area size'!M$3,"Beige","Red"),IF($D7&lt;'SA_Model area size'!M$3,"Green","Blue"))</f>
        <v>Green</v>
      </c>
      <c r="Q7" s="33">
        <f t="shared" si="4"/>
        <v>9.5837237465704911E-2</v>
      </c>
      <c r="R7" s="33">
        <f t="shared" si="5"/>
        <v>0.11291363847382989</v>
      </c>
      <c r="S7" s="33">
        <f t="shared" si="6"/>
        <v>0.34688197582167452</v>
      </c>
      <c r="T7" s="33">
        <f t="shared" si="7"/>
        <v>0.38873662803269987</v>
      </c>
      <c r="U7" s="33">
        <f t="shared" si="8"/>
        <v>5.5630520206091452E-2</v>
      </c>
      <c r="V7" s="33">
        <f t="shared" si="9"/>
        <v>5.1546499377098251E-2</v>
      </c>
      <c r="W7" s="33">
        <f t="shared" si="10"/>
        <v>0.14609773396921871</v>
      </c>
      <c r="X7" s="33">
        <f t="shared" si="11"/>
        <v>0.29263542802031045</v>
      </c>
      <c r="Y7" s="33">
        <f t="shared" si="12"/>
        <v>0.16530920073634889</v>
      </c>
      <c r="Z7" s="33">
        <f t="shared" si="13"/>
        <v>0.34441113789702466</v>
      </c>
    </row>
    <row r="8" spans="1:32" ht="16.5" customHeight="1" x14ac:dyDescent="0.25">
      <c r="A8" s="24" t="s">
        <v>181</v>
      </c>
      <c r="B8" s="29">
        <f t="shared" si="0"/>
        <v>2347696</v>
      </c>
      <c r="C8" s="30">
        <f t="shared" si="1"/>
        <v>844.28695730113702</v>
      </c>
      <c r="D8" s="30">
        <f t="shared" si="2"/>
        <v>1.5728466508809378</v>
      </c>
      <c r="E8" s="30">
        <f t="shared" si="3"/>
        <v>0.77337538953580798</v>
      </c>
      <c r="F8" s="119" t="str">
        <f>IF($E8&lt;'SA_Model area size'!C$4,IF($D8&lt;'SA_Model area size'!C$3,"Beige","Red"),IF($D8&lt;'SA_Model area size'!C$3,"Green","Blue"))</f>
        <v>Red</v>
      </c>
      <c r="G8" s="119" t="str">
        <f>IF($E8&lt;'SA_Model area size'!D$4,IF($D8&lt;'SA_Model area size'!D$3,"Beige","Red"),IF($D8&lt;'SA_Model area size'!D$3,"Green","Blue"))</f>
        <v>Beige</v>
      </c>
      <c r="H8" s="119" t="str">
        <f>IF($E8&lt;'SA_Model area size'!E$4,IF($D8&lt;'SA_Model area size'!E$3,"Beige","Red"),IF($D8&lt;'SA_Model area size'!E$3,"Green","Blue"))</f>
        <v>Beige</v>
      </c>
      <c r="I8" s="119" t="str">
        <f>IF($E8&lt;'SA_Model area size'!F$4,IF($D8&lt;'SA_Model area size'!F$3,"Beige","Red"),IF($D8&lt;'SA_Model area size'!F$3,"Green","Blue"))</f>
        <v>Beige</v>
      </c>
      <c r="J8" s="119" t="str">
        <f>IF($E8&lt;'SA_Model area size'!G$4,IF($D8&lt;'SA_Model area size'!G$3,"Beige","Red"),IF($D8&lt;'SA_Model area size'!G$3,"Green","Blue"))</f>
        <v>Beige</v>
      </c>
      <c r="K8" s="119" t="str">
        <f>IF($E8&lt;'SA_Model area size'!H$4,IF($D8&lt;'SA_Model area size'!H$3,"Beige","Red"),IF($D8&lt;'SA_Model area size'!H$3,"Green","Blue"))</f>
        <v>Beige</v>
      </c>
      <c r="L8" s="119" t="str">
        <f>IF($E8&lt;'SA_Model area size'!I$4,IF($D8&lt;'SA_Model area size'!I$3,"Beige","Red"),IF($D8&lt;'SA_Model area size'!I$3,"Green","Blue"))</f>
        <v>Beige</v>
      </c>
      <c r="M8" s="119" t="str">
        <f>IF($E8&lt;'SA_Model area size'!J$4,IF($D8&lt;'SA_Model area size'!J$3,"Beige","Red"),IF($D8&lt;'SA_Model area size'!J$3,"Green","Blue"))</f>
        <v>Green</v>
      </c>
      <c r="N8" s="119" t="str">
        <f>IF($E8&lt;'SA_Model area size'!K$4,IF($D8&lt;'SA_Model area size'!K$3,"Beige","Red"),IF($D8&lt;'SA_Model area size'!K$3,"Green","Blue"))</f>
        <v>Green</v>
      </c>
      <c r="O8" s="119" t="str">
        <f>IF($E8&lt;'SA_Model area size'!L$4,IF($D8&lt;'SA_Model area size'!L$3,"Beige","Red"),IF($D8&lt;'SA_Model area size'!L$3,"Green","Blue"))</f>
        <v>Green</v>
      </c>
      <c r="P8" s="119" t="str">
        <f>IF($E8&lt;'SA_Model area size'!M$4,IF($D8&lt;'SA_Model area size'!M$3,"Beige","Red"),IF($D8&lt;'SA_Model area size'!M$3,"Green","Blue"))</f>
        <v>Green</v>
      </c>
      <c r="Q8" s="33">
        <f t="shared" si="4"/>
        <v>0.28368838677497815</v>
      </c>
      <c r="R8" s="33">
        <f t="shared" si="5"/>
        <v>3.897926840605985E-2</v>
      </c>
      <c r="S8" s="33">
        <f t="shared" si="6"/>
        <v>0.2429555872677038</v>
      </c>
      <c r="T8" s="33">
        <f t="shared" si="7"/>
        <v>0.26103079387749334</v>
      </c>
      <c r="U8" s="33">
        <f t="shared" si="8"/>
        <v>0.17334596367376476</v>
      </c>
      <c r="V8" s="33">
        <f t="shared" si="9"/>
        <v>1.4014196889043673E-2</v>
      </c>
      <c r="W8" s="33">
        <f t="shared" si="10"/>
        <v>6.6398510468991367E-2</v>
      </c>
      <c r="X8" s="33">
        <f t="shared" si="11"/>
        <v>0.25718783087888641</v>
      </c>
      <c r="Y8" s="33">
        <f t="shared" si="12"/>
        <v>0.22821500605574846</v>
      </c>
      <c r="Z8" s="33">
        <f t="shared" si="13"/>
        <v>0.43418445570733055</v>
      </c>
    </row>
    <row r="9" spans="1:32" ht="16.5" customHeight="1" x14ac:dyDescent="0.25">
      <c r="A9" s="24" t="s">
        <v>157</v>
      </c>
      <c r="B9" s="29">
        <f t="shared" si="0"/>
        <v>25876387</v>
      </c>
      <c r="C9" s="30">
        <f t="shared" si="1"/>
        <v>1486.0107917129044</v>
      </c>
      <c r="D9" s="30">
        <f t="shared" si="2"/>
        <v>2.5128570908471319</v>
      </c>
      <c r="E9" s="30">
        <f t="shared" si="3"/>
        <v>0.75284005435160695</v>
      </c>
      <c r="F9" s="119" t="str">
        <f>IF($E9&lt;'SA_Model area size'!C$4,IF($D9&lt;'SA_Model area size'!C$3,"Beige","Red"),IF($D9&lt;'SA_Model area size'!C$3,"Green","Blue"))</f>
        <v>Red</v>
      </c>
      <c r="G9" s="119" t="str">
        <f>IF($E9&lt;'SA_Model area size'!D$4,IF($D9&lt;'SA_Model area size'!D$3,"Beige","Red"),IF($D9&lt;'SA_Model area size'!D$3,"Green","Blue"))</f>
        <v>Red</v>
      </c>
      <c r="H9" s="119" t="str">
        <f>IF($E9&lt;'SA_Model area size'!E$4,IF($D9&lt;'SA_Model area size'!E$3,"Beige","Red"),IF($D9&lt;'SA_Model area size'!E$3,"Green","Blue"))</f>
        <v>Red</v>
      </c>
      <c r="I9" s="119" t="str">
        <f>IF($E9&lt;'SA_Model area size'!F$4,IF($D9&lt;'SA_Model area size'!F$3,"Beige","Red"),IF($D9&lt;'SA_Model area size'!F$3,"Green","Blue"))</f>
        <v>Red</v>
      </c>
      <c r="J9" s="119" t="str">
        <f>IF($E9&lt;'SA_Model area size'!G$4,IF($D9&lt;'SA_Model area size'!G$3,"Beige","Red"),IF($D9&lt;'SA_Model area size'!G$3,"Green","Blue"))</f>
        <v>Beige</v>
      </c>
      <c r="K9" s="119" t="str">
        <f>IF($E9&lt;'SA_Model area size'!H$4,IF($D9&lt;'SA_Model area size'!H$3,"Beige","Red"),IF($D9&lt;'SA_Model area size'!H$3,"Green","Blue"))</f>
        <v>Beige</v>
      </c>
      <c r="L9" s="119" t="str">
        <f>IF($E9&lt;'SA_Model area size'!I$4,IF($D9&lt;'SA_Model area size'!I$3,"Beige","Red"),IF($D9&lt;'SA_Model area size'!I$3,"Green","Blue"))</f>
        <v>Beige</v>
      </c>
      <c r="M9" s="119" t="str">
        <f>IF($E9&lt;'SA_Model area size'!J$4,IF($D9&lt;'SA_Model area size'!J$3,"Beige","Red"),IF($D9&lt;'SA_Model area size'!J$3,"Green","Blue"))</f>
        <v>Beige</v>
      </c>
      <c r="N9" s="119" t="str">
        <f>IF($E9&lt;'SA_Model area size'!K$4,IF($D9&lt;'SA_Model area size'!K$3,"Beige","Red"),IF($D9&lt;'SA_Model area size'!K$3,"Green","Blue"))</f>
        <v>Green</v>
      </c>
      <c r="O9" s="119" t="str">
        <f>IF($E9&lt;'SA_Model area size'!L$4,IF($D9&lt;'SA_Model area size'!L$3,"Beige","Red"),IF($D9&lt;'SA_Model area size'!L$3,"Green","Blue"))</f>
        <v>Green</v>
      </c>
      <c r="P9" s="119" t="str">
        <f>IF($E9&lt;'SA_Model area size'!M$4,IF($D9&lt;'SA_Model area size'!M$3,"Beige","Red"),IF($D9&lt;'SA_Model area size'!M$3,"Green","Blue"))</f>
        <v>Green</v>
      </c>
      <c r="Q9" s="33">
        <f t="shared" si="4"/>
        <v>0.37960407028671805</v>
      </c>
      <c r="R9" s="33">
        <f t="shared" si="5"/>
        <v>7.215566778697223E-2</v>
      </c>
      <c r="S9" s="33">
        <f t="shared" si="6"/>
        <v>0.29274795071229265</v>
      </c>
      <c r="T9" s="33">
        <f t="shared" si="7"/>
        <v>0.13192321459850856</v>
      </c>
      <c r="U9" s="33">
        <f t="shared" si="8"/>
        <v>0.12356909661550852</v>
      </c>
      <c r="V9" s="33">
        <f t="shared" si="9"/>
        <v>0.10187849916902156</v>
      </c>
      <c r="W9" s="33">
        <f t="shared" si="10"/>
        <v>0.13094329174325467</v>
      </c>
      <c r="X9" s="33">
        <f t="shared" si="11"/>
        <v>0.21314180467713936</v>
      </c>
      <c r="Y9" s="33">
        <f t="shared" si="12"/>
        <v>0.17914216673932101</v>
      </c>
      <c r="Z9" s="33">
        <f t="shared" si="13"/>
        <v>0.37489423767126395</v>
      </c>
      <c r="AB9" s="117"/>
      <c r="AC9" s="117"/>
      <c r="AD9" s="117"/>
      <c r="AE9" s="117"/>
      <c r="AF9" s="117"/>
    </row>
    <row r="10" spans="1:32" ht="16.5" customHeight="1" x14ac:dyDescent="0.25">
      <c r="A10" s="24" t="s">
        <v>215</v>
      </c>
      <c r="B10" s="29">
        <f t="shared" si="0"/>
        <v>19658023</v>
      </c>
      <c r="C10" s="30">
        <f t="shared" si="1"/>
        <v>937.17529718603032</v>
      </c>
      <c r="D10" s="30">
        <f t="shared" si="2"/>
        <v>2.1039792736852183</v>
      </c>
      <c r="E10" s="30">
        <f t="shared" si="3"/>
        <v>0.743094649699372</v>
      </c>
      <c r="F10" s="119" t="str">
        <f>IF($E10&lt;'SA_Model area size'!C$4,IF($D10&lt;'SA_Model area size'!C$3,"Beige","Red"),IF($D10&lt;'SA_Model area size'!C$3,"Green","Blue"))</f>
        <v>Red</v>
      </c>
      <c r="G10" s="119" t="str">
        <f>IF($E10&lt;'SA_Model area size'!D$4,IF($D10&lt;'SA_Model area size'!D$3,"Beige","Red"),IF($D10&lt;'SA_Model area size'!D$3,"Green","Blue"))</f>
        <v>Red</v>
      </c>
      <c r="H10" s="119" t="str">
        <f>IF($E10&lt;'SA_Model area size'!E$4,IF($D10&lt;'SA_Model area size'!E$3,"Beige","Red"),IF($D10&lt;'SA_Model area size'!E$3,"Green","Blue"))</f>
        <v>Red</v>
      </c>
      <c r="I10" s="119" t="str">
        <f>IF($E10&lt;'SA_Model area size'!F$4,IF($D10&lt;'SA_Model area size'!F$3,"Beige","Red"),IF($D10&lt;'SA_Model area size'!F$3,"Green","Blue"))</f>
        <v>Beige</v>
      </c>
      <c r="J10" s="119" t="str">
        <f>IF($E10&lt;'SA_Model area size'!G$4,IF($D10&lt;'SA_Model area size'!G$3,"Beige","Red"),IF($D10&lt;'SA_Model area size'!G$3,"Green","Blue"))</f>
        <v>Beige</v>
      </c>
      <c r="K10" s="119" t="str">
        <f>IF($E10&lt;'SA_Model area size'!H$4,IF($D10&lt;'SA_Model area size'!H$3,"Beige","Red"),IF($D10&lt;'SA_Model area size'!H$3,"Green","Blue"))</f>
        <v>Beige</v>
      </c>
      <c r="L10" s="119" t="str">
        <f>IF($E10&lt;'SA_Model area size'!I$4,IF($D10&lt;'SA_Model area size'!I$3,"Beige","Red"),IF($D10&lt;'SA_Model area size'!I$3,"Green","Blue"))</f>
        <v>Beige</v>
      </c>
      <c r="M10" s="119" t="str">
        <f>IF($E10&lt;'SA_Model area size'!J$4,IF($D10&lt;'SA_Model area size'!J$3,"Beige","Red"),IF($D10&lt;'SA_Model area size'!J$3,"Green","Blue"))</f>
        <v>Beige</v>
      </c>
      <c r="N10" s="119" t="str">
        <f>IF($E10&lt;'SA_Model area size'!K$4,IF($D10&lt;'SA_Model area size'!K$3,"Beige","Red"),IF($D10&lt;'SA_Model area size'!K$3,"Green","Blue"))</f>
        <v>Green</v>
      </c>
      <c r="O10" s="119" t="str">
        <f>IF($E10&lt;'SA_Model area size'!L$4,IF($D10&lt;'SA_Model area size'!L$3,"Beige","Red"),IF($D10&lt;'SA_Model area size'!L$3,"Green","Blue"))</f>
        <v>Green</v>
      </c>
      <c r="P10" s="119" t="str">
        <f>IF($E10&lt;'SA_Model area size'!M$4,IF($D10&lt;'SA_Model area size'!M$3,"Beige","Red"),IF($D10&lt;'SA_Model area size'!M$3,"Green","Blue"))</f>
        <v>Green</v>
      </c>
      <c r="Q10" s="33">
        <f t="shared" si="4"/>
        <v>0.22894744559436089</v>
      </c>
      <c r="R10" s="33">
        <f t="shared" si="5"/>
        <v>0.10110795311939266</v>
      </c>
      <c r="S10" s="33">
        <f t="shared" si="6"/>
        <v>0.17828596338734079</v>
      </c>
      <c r="T10" s="33">
        <f t="shared" si="7"/>
        <v>0.34720229178537765</v>
      </c>
      <c r="U10" s="33">
        <f t="shared" si="8"/>
        <v>0.14445634611352814</v>
      </c>
      <c r="V10" s="33">
        <f t="shared" si="9"/>
        <v>9.1195600485143871E-2</v>
      </c>
      <c r="W10" s="33">
        <f t="shared" si="10"/>
        <v>0.21804886795511177</v>
      </c>
      <c r="X10" s="33">
        <f t="shared" si="11"/>
        <v>0.18058104453435414</v>
      </c>
      <c r="Y10" s="33">
        <f t="shared" si="12"/>
        <v>0.26856750834803494</v>
      </c>
      <c r="Z10" s="33">
        <f t="shared" si="13"/>
        <v>0.24160697867735509</v>
      </c>
    </row>
    <row r="11" spans="1:32" ht="16.5" customHeight="1" x14ac:dyDescent="0.25">
      <c r="A11" s="24" t="s">
        <v>156</v>
      </c>
      <c r="B11" s="29">
        <f t="shared" si="0"/>
        <v>25716554</v>
      </c>
      <c r="C11" s="30">
        <f t="shared" si="1"/>
        <v>2247.6334280529827</v>
      </c>
      <c r="D11" s="30">
        <f t="shared" si="2"/>
        <v>2.6260234537949589</v>
      </c>
      <c r="E11" s="30">
        <f t="shared" si="3"/>
        <v>0.72179388793989996</v>
      </c>
      <c r="F11" s="119" t="str">
        <f>IF($E11&lt;'SA_Model area size'!C$4,IF($D11&lt;'SA_Model area size'!C$3,"Beige","Red"),IF($D11&lt;'SA_Model area size'!C$3,"Green","Blue"))</f>
        <v>Red</v>
      </c>
      <c r="G11" s="119" t="str">
        <f>IF($E11&lt;'SA_Model area size'!D$4,IF($D11&lt;'SA_Model area size'!D$3,"Beige","Red"),IF($D11&lt;'SA_Model area size'!D$3,"Green","Blue"))</f>
        <v>Red</v>
      </c>
      <c r="H11" s="119" t="str">
        <f>IF($E11&lt;'SA_Model area size'!E$4,IF($D11&lt;'SA_Model area size'!E$3,"Beige","Red"),IF($D11&lt;'SA_Model area size'!E$3,"Green","Blue"))</f>
        <v>Red</v>
      </c>
      <c r="I11" s="119" t="str">
        <f>IF($E11&lt;'SA_Model area size'!F$4,IF($D11&lt;'SA_Model area size'!F$3,"Beige","Red"),IF($D11&lt;'SA_Model area size'!F$3,"Green","Blue"))</f>
        <v>Red</v>
      </c>
      <c r="J11" s="119" t="str">
        <f>IF($E11&lt;'SA_Model area size'!G$4,IF($D11&lt;'SA_Model area size'!G$3,"Beige","Red"),IF($D11&lt;'SA_Model area size'!G$3,"Green","Blue"))</f>
        <v>Red</v>
      </c>
      <c r="K11" s="119" t="str">
        <f>IF($E11&lt;'SA_Model area size'!H$4,IF($D11&lt;'SA_Model area size'!H$3,"Beige","Red"),IF($D11&lt;'SA_Model area size'!H$3,"Green","Blue"))</f>
        <v>Beige</v>
      </c>
      <c r="L11" s="119" t="str">
        <f>IF($E11&lt;'SA_Model area size'!I$4,IF($D11&lt;'SA_Model area size'!I$3,"Beige","Red"),IF($D11&lt;'SA_Model area size'!I$3,"Green","Blue"))</f>
        <v>Beige</v>
      </c>
      <c r="M11" s="119" t="str">
        <f>IF($E11&lt;'SA_Model area size'!J$4,IF($D11&lt;'SA_Model area size'!J$3,"Beige","Red"),IF($D11&lt;'SA_Model area size'!J$3,"Green","Blue"))</f>
        <v>Beige</v>
      </c>
      <c r="N11" s="119" t="str">
        <f>IF($E11&lt;'SA_Model area size'!K$4,IF($D11&lt;'SA_Model area size'!K$3,"Beige","Red"),IF($D11&lt;'SA_Model area size'!K$3,"Green","Blue"))</f>
        <v>Beige</v>
      </c>
      <c r="O11" s="119" t="str">
        <f>IF($E11&lt;'SA_Model area size'!L$4,IF($D11&lt;'SA_Model area size'!L$3,"Beige","Red"),IF($D11&lt;'SA_Model area size'!L$3,"Green","Blue"))</f>
        <v>Green</v>
      </c>
      <c r="P11" s="119" t="str">
        <f>IF($E11&lt;'SA_Model area size'!M$4,IF($D11&lt;'SA_Model area size'!M$3,"Beige","Red"),IF($D11&lt;'SA_Model area size'!M$3,"Green","Blue"))</f>
        <v>Green</v>
      </c>
      <c r="Q11" s="33">
        <f t="shared" si="4"/>
        <v>0.31512502166951889</v>
      </c>
      <c r="R11" s="33">
        <f t="shared" si="5"/>
        <v>0.13300848363797219</v>
      </c>
      <c r="S11" s="33">
        <f t="shared" si="6"/>
        <v>0.27387586163387168</v>
      </c>
      <c r="T11" s="33">
        <f t="shared" si="7"/>
        <v>0.18325241634519532</v>
      </c>
      <c r="U11" s="33">
        <f t="shared" si="8"/>
        <v>9.4738216713441945E-2</v>
      </c>
      <c r="V11" s="33">
        <f t="shared" si="9"/>
        <v>9.1200617044910046E-2</v>
      </c>
      <c r="W11" s="33">
        <f t="shared" si="10"/>
        <v>0.22322388441776797</v>
      </c>
      <c r="X11" s="33">
        <f t="shared" si="11"/>
        <v>0.1572866559393396</v>
      </c>
      <c r="Y11" s="33">
        <f t="shared" si="12"/>
        <v>0.1830927025583993</v>
      </c>
      <c r="Z11" s="33">
        <f t="shared" si="13"/>
        <v>0.34519614003958321</v>
      </c>
    </row>
    <row r="12" spans="1:32" ht="16.5" customHeight="1" x14ac:dyDescent="0.25">
      <c r="A12" s="24" t="s">
        <v>264</v>
      </c>
      <c r="B12" s="29">
        <f t="shared" si="0"/>
        <v>29161922</v>
      </c>
      <c r="C12" s="30">
        <f t="shared" si="1"/>
        <v>589.50104813879307</v>
      </c>
      <c r="D12" s="30">
        <f t="shared" si="2"/>
        <v>1.3731379934227019</v>
      </c>
      <c r="E12" s="30">
        <f t="shared" si="3"/>
        <v>0.70381885180725201</v>
      </c>
      <c r="F12" s="119" t="str">
        <f>IF($E12&lt;'SA_Model area size'!C$4,IF($D12&lt;'SA_Model area size'!C$3,"Beige","Red"),IF($D12&lt;'SA_Model area size'!C$3,"Green","Blue"))</f>
        <v>Beige</v>
      </c>
      <c r="G12" s="119" t="str">
        <f>IF($E12&lt;'SA_Model area size'!D$4,IF($D12&lt;'SA_Model area size'!D$3,"Beige","Red"),IF($D12&lt;'SA_Model area size'!D$3,"Green","Blue"))</f>
        <v>Beige</v>
      </c>
      <c r="H12" s="119" t="str">
        <f>IF($E12&lt;'SA_Model area size'!E$4,IF($D12&lt;'SA_Model area size'!E$3,"Beige","Red"),IF($D12&lt;'SA_Model area size'!E$3,"Green","Blue"))</f>
        <v>Beige</v>
      </c>
      <c r="I12" s="119" t="str">
        <f>IF($E12&lt;'SA_Model area size'!F$4,IF($D12&lt;'SA_Model area size'!F$3,"Beige","Red"),IF($D12&lt;'SA_Model area size'!F$3,"Green","Blue"))</f>
        <v>Beige</v>
      </c>
      <c r="J12" s="119" t="str">
        <f>IF($E12&lt;'SA_Model area size'!G$4,IF($D12&lt;'SA_Model area size'!G$3,"Beige","Red"),IF($D12&lt;'SA_Model area size'!G$3,"Green","Blue"))</f>
        <v>Beige</v>
      </c>
      <c r="K12" s="119" t="str">
        <f>IF($E12&lt;'SA_Model area size'!H$4,IF($D12&lt;'SA_Model area size'!H$3,"Beige","Red"),IF($D12&lt;'SA_Model area size'!H$3,"Green","Blue"))</f>
        <v>Beige</v>
      </c>
      <c r="L12" s="119" t="str">
        <f>IF($E12&lt;'SA_Model area size'!I$4,IF($D12&lt;'SA_Model area size'!I$3,"Beige","Red"),IF($D12&lt;'SA_Model area size'!I$3,"Green","Blue"))</f>
        <v>Beige</v>
      </c>
      <c r="M12" s="119" t="str">
        <f>IF($E12&lt;'SA_Model area size'!J$4,IF($D12&lt;'SA_Model area size'!J$3,"Beige","Red"),IF($D12&lt;'SA_Model area size'!J$3,"Green","Blue"))</f>
        <v>Beige</v>
      </c>
      <c r="N12" s="119" t="str">
        <f>IF($E12&lt;'SA_Model area size'!K$4,IF($D12&lt;'SA_Model area size'!K$3,"Beige","Red"),IF($D12&lt;'SA_Model area size'!K$3,"Green","Blue"))</f>
        <v>Beige</v>
      </c>
      <c r="O12" s="119" t="str">
        <f>IF($E12&lt;'SA_Model area size'!L$4,IF($D12&lt;'SA_Model area size'!L$3,"Beige","Red"),IF($D12&lt;'SA_Model area size'!L$3,"Green","Blue"))</f>
        <v>Beige</v>
      </c>
      <c r="P12" s="119" t="str">
        <f>IF($E12&lt;'SA_Model area size'!M$4,IF($D12&lt;'SA_Model area size'!M$3,"Beige","Red"),IF($D12&lt;'SA_Model area size'!M$3,"Green","Blue"))</f>
        <v>Green</v>
      </c>
      <c r="Q12" s="33">
        <f t="shared" si="4"/>
        <v>0.14900378572830428</v>
      </c>
      <c r="R12" s="33">
        <f t="shared" si="5"/>
        <v>0.10936442562976194</v>
      </c>
      <c r="S12" s="33">
        <f t="shared" si="6"/>
        <v>0.21434336231739953</v>
      </c>
      <c r="T12" s="33">
        <f t="shared" si="7"/>
        <v>0.32736675605992127</v>
      </c>
      <c r="U12" s="33">
        <f t="shared" si="8"/>
        <v>0.19992167026461299</v>
      </c>
      <c r="V12" s="33">
        <f t="shared" si="9"/>
        <v>8.619893365739642E-2</v>
      </c>
      <c r="W12" s="33">
        <f t="shared" si="10"/>
        <v>0.10903483427299274</v>
      </c>
      <c r="X12" s="33">
        <f t="shared" si="11"/>
        <v>0.22547290147702814</v>
      </c>
      <c r="Y12" s="33">
        <f t="shared" si="12"/>
        <v>0.27875477268403004</v>
      </c>
      <c r="Z12" s="33">
        <f t="shared" si="13"/>
        <v>0.30053855790855255</v>
      </c>
    </row>
    <row r="13" spans="1:32" ht="16.5" customHeight="1" x14ac:dyDescent="0.25">
      <c r="A13" s="24" t="s">
        <v>141</v>
      </c>
      <c r="B13" s="29">
        <f t="shared" si="0"/>
        <v>20321382.999999996</v>
      </c>
      <c r="C13" s="30">
        <f t="shared" si="1"/>
        <v>779.89574896999034</v>
      </c>
      <c r="D13" s="30">
        <f t="shared" si="2"/>
        <v>2.1977686069865414</v>
      </c>
      <c r="E13" s="30">
        <f t="shared" si="3"/>
        <v>0.68224990667296703</v>
      </c>
      <c r="F13" s="119" t="str">
        <f>IF($E13&lt;'SA_Model area size'!C$4,IF($D13&lt;'SA_Model area size'!C$3,"Beige","Red"),IF($D13&lt;'SA_Model area size'!C$3,"Green","Blue"))</f>
        <v>Red</v>
      </c>
      <c r="G13" s="119" t="str">
        <f>IF($E13&lt;'SA_Model area size'!D$4,IF($D13&lt;'SA_Model area size'!D$3,"Beige","Red"),IF($D13&lt;'SA_Model area size'!D$3,"Green","Blue"))</f>
        <v>Red</v>
      </c>
      <c r="H13" s="119" t="str">
        <f>IF($E13&lt;'SA_Model area size'!E$4,IF($D13&lt;'SA_Model area size'!E$3,"Beige","Red"),IF($D13&lt;'SA_Model area size'!E$3,"Green","Blue"))</f>
        <v>Red</v>
      </c>
      <c r="I13" s="119" t="str">
        <f>IF($E13&lt;'SA_Model area size'!F$4,IF($D13&lt;'SA_Model area size'!F$3,"Beige","Red"),IF($D13&lt;'SA_Model area size'!F$3,"Green","Blue"))</f>
        <v>Beige</v>
      </c>
      <c r="J13" s="119" t="str">
        <f>IF($E13&lt;'SA_Model area size'!G$4,IF($D13&lt;'SA_Model area size'!G$3,"Beige","Red"),IF($D13&lt;'SA_Model area size'!G$3,"Green","Blue"))</f>
        <v>Beige</v>
      </c>
      <c r="K13" s="119" t="str">
        <f>IF($E13&lt;'SA_Model area size'!H$4,IF($D13&lt;'SA_Model area size'!H$3,"Beige","Red"),IF($D13&lt;'SA_Model area size'!H$3,"Green","Blue"))</f>
        <v>Beige</v>
      </c>
      <c r="L13" s="119" t="str">
        <f>IF($E13&lt;'SA_Model area size'!I$4,IF($D13&lt;'SA_Model area size'!I$3,"Beige","Red"),IF($D13&lt;'SA_Model area size'!I$3,"Green","Blue"))</f>
        <v>Beige</v>
      </c>
      <c r="M13" s="119" t="str">
        <f>IF($E13&lt;'SA_Model area size'!J$4,IF($D13&lt;'SA_Model area size'!J$3,"Beige","Red"),IF($D13&lt;'SA_Model area size'!J$3,"Green","Blue"))</f>
        <v>Beige</v>
      </c>
      <c r="N13" s="119" t="str">
        <f>IF($E13&lt;'SA_Model area size'!K$4,IF($D13&lt;'SA_Model area size'!K$3,"Beige","Red"),IF($D13&lt;'SA_Model area size'!K$3,"Green","Blue"))</f>
        <v>Beige</v>
      </c>
      <c r="O13" s="119" t="str">
        <f>IF($E13&lt;'SA_Model area size'!L$4,IF($D13&lt;'SA_Model area size'!L$3,"Beige","Red"),IF($D13&lt;'SA_Model area size'!L$3,"Green","Blue"))</f>
        <v>Beige</v>
      </c>
      <c r="P13" s="119" t="str">
        <f>IF($E13&lt;'SA_Model area size'!M$4,IF($D13&lt;'SA_Model area size'!M$3,"Beige","Red"),IF($D13&lt;'SA_Model area size'!M$3,"Green","Blue"))</f>
        <v>Beige</v>
      </c>
      <c r="Q13" s="33">
        <f t="shared" si="4"/>
        <v>0.41324348077994016</v>
      </c>
      <c r="R13" s="33">
        <f t="shared" si="5"/>
        <v>6.9559954223885223E-2</v>
      </c>
      <c r="S13" s="33">
        <f t="shared" si="6"/>
        <v>0.20013586044227424</v>
      </c>
      <c r="T13" s="33">
        <f t="shared" si="7"/>
        <v>0.19856899178080892</v>
      </c>
      <c r="U13" s="33">
        <f t="shared" si="8"/>
        <v>0.11849171277309146</v>
      </c>
      <c r="V13" s="33">
        <f t="shared" si="9"/>
        <v>8.5981061914191317E-2</v>
      </c>
      <c r="W13" s="33">
        <f t="shared" si="10"/>
        <v>0.15237998638856148</v>
      </c>
      <c r="X13" s="33">
        <f t="shared" si="11"/>
        <v>0.21159538650912235</v>
      </c>
      <c r="Y13" s="33">
        <f t="shared" si="12"/>
        <v>0.20828190058980592</v>
      </c>
      <c r="Z13" s="33">
        <f t="shared" si="13"/>
        <v>0.34176166459831891</v>
      </c>
    </row>
    <row r="14" spans="1:32" ht="16.5" customHeight="1" x14ac:dyDescent="0.25">
      <c r="A14" s="24" t="s">
        <v>250</v>
      </c>
      <c r="B14" s="29">
        <f t="shared" si="0"/>
        <v>8082359</v>
      </c>
      <c r="C14" s="30">
        <f t="shared" si="1"/>
        <v>867.38236588544328</v>
      </c>
      <c r="D14" s="30">
        <f t="shared" si="2"/>
        <v>2.0124783389103995</v>
      </c>
      <c r="E14" s="30">
        <f t="shared" si="3"/>
        <v>0.665851471677262</v>
      </c>
      <c r="F14" s="119" t="str">
        <f>IF($E14&lt;'SA_Model area size'!C$4,IF($D14&lt;'SA_Model area size'!C$3,"Beige","Red"),IF($D14&lt;'SA_Model area size'!C$3,"Green","Blue"))</f>
        <v>Red</v>
      </c>
      <c r="G14" s="119" t="str">
        <f>IF($E14&lt;'SA_Model area size'!D$4,IF($D14&lt;'SA_Model area size'!D$3,"Beige","Red"),IF($D14&lt;'SA_Model area size'!D$3,"Green","Blue"))</f>
        <v>Red</v>
      </c>
      <c r="H14" s="119" t="str">
        <f>IF($E14&lt;'SA_Model area size'!E$4,IF($D14&lt;'SA_Model area size'!E$3,"Beige","Red"),IF($D14&lt;'SA_Model area size'!E$3,"Green","Blue"))</f>
        <v>Beige</v>
      </c>
      <c r="I14" s="119" t="str">
        <f>IF($E14&lt;'SA_Model area size'!F$4,IF($D14&lt;'SA_Model area size'!F$3,"Beige","Red"),IF($D14&lt;'SA_Model area size'!F$3,"Green","Blue"))</f>
        <v>Beige</v>
      </c>
      <c r="J14" s="119" t="str">
        <f>IF($E14&lt;'SA_Model area size'!G$4,IF($D14&lt;'SA_Model area size'!G$3,"Beige","Red"),IF($D14&lt;'SA_Model area size'!G$3,"Green","Blue"))</f>
        <v>Beige</v>
      </c>
      <c r="K14" s="119" t="str">
        <f>IF($E14&lt;'SA_Model area size'!H$4,IF($D14&lt;'SA_Model area size'!H$3,"Beige","Red"),IF($D14&lt;'SA_Model area size'!H$3,"Green","Blue"))</f>
        <v>Beige</v>
      </c>
      <c r="L14" s="119" t="str">
        <f>IF($E14&lt;'SA_Model area size'!I$4,IF($D14&lt;'SA_Model area size'!I$3,"Beige","Red"),IF($D14&lt;'SA_Model area size'!I$3,"Green","Blue"))</f>
        <v>Beige</v>
      </c>
      <c r="M14" s="119" t="str">
        <f>IF($E14&lt;'SA_Model area size'!J$4,IF($D14&lt;'SA_Model area size'!J$3,"Beige","Red"),IF($D14&lt;'SA_Model area size'!J$3,"Green","Blue"))</f>
        <v>Beige</v>
      </c>
      <c r="N14" s="119" t="str">
        <f>IF($E14&lt;'SA_Model area size'!K$4,IF($D14&lt;'SA_Model area size'!K$3,"Beige","Red"),IF($D14&lt;'SA_Model area size'!K$3,"Green","Blue"))</f>
        <v>Beige</v>
      </c>
      <c r="O14" s="119" t="str">
        <f>IF($E14&lt;'SA_Model area size'!L$4,IF($D14&lt;'SA_Model area size'!L$3,"Beige","Red"),IF($D14&lt;'SA_Model area size'!L$3,"Green","Blue"))</f>
        <v>Beige</v>
      </c>
      <c r="P14" s="119" t="str">
        <f>IF($E14&lt;'SA_Model area size'!M$4,IF($D14&lt;'SA_Model area size'!M$3,"Beige","Red"),IF($D14&lt;'SA_Model area size'!M$3,"Green","Blue"))</f>
        <v>Beige</v>
      </c>
      <c r="Q14" s="33">
        <f t="shared" si="4"/>
        <v>0.39129380010691495</v>
      </c>
      <c r="R14" s="33">
        <f t="shared" si="5"/>
        <v>9.7876997081988423E-2</v>
      </c>
      <c r="S14" s="33">
        <f t="shared" si="6"/>
        <v>0.21182132692562006</v>
      </c>
      <c r="T14" s="33">
        <f t="shared" si="7"/>
        <v>0.12985440262824577</v>
      </c>
      <c r="U14" s="33">
        <f t="shared" si="8"/>
        <v>0.16915347325723087</v>
      </c>
      <c r="V14" s="33">
        <f t="shared" si="9"/>
        <v>7.9849746718402656E-2</v>
      </c>
      <c r="W14" s="33">
        <f t="shared" si="10"/>
        <v>0.20091414268099286</v>
      </c>
      <c r="X14" s="33">
        <f t="shared" si="11"/>
        <v>0.20283391704017573</v>
      </c>
      <c r="Y14" s="33">
        <f t="shared" si="12"/>
        <v>0.1139071950146984</v>
      </c>
      <c r="Z14" s="33">
        <f t="shared" si="13"/>
        <v>0.40249499854572995</v>
      </c>
    </row>
    <row r="15" spans="1:32" ht="16.5" customHeight="1" x14ac:dyDescent="0.25">
      <c r="A15" s="24" t="s">
        <v>256</v>
      </c>
      <c r="B15" s="29">
        <f t="shared" si="0"/>
        <v>58005460.999999993</v>
      </c>
      <c r="C15" s="30">
        <f t="shared" si="1"/>
        <v>1151.2029706317041</v>
      </c>
      <c r="D15" s="30">
        <f t="shared" si="2"/>
        <v>2.5697451536754468</v>
      </c>
      <c r="E15" s="30">
        <f t="shared" si="3"/>
        <v>0.64463560720124102</v>
      </c>
      <c r="F15" s="119" t="str">
        <f>IF($E15&lt;'SA_Model area size'!C$4,IF($D15&lt;'SA_Model area size'!C$3,"Beige","Red"),IF($D15&lt;'SA_Model area size'!C$3,"Green","Blue"))</f>
        <v>Red</v>
      </c>
      <c r="G15" s="119" t="str">
        <f>IF($E15&lt;'SA_Model area size'!D$4,IF($D15&lt;'SA_Model area size'!D$3,"Beige","Red"),IF($D15&lt;'SA_Model area size'!D$3,"Green","Blue"))</f>
        <v>Red</v>
      </c>
      <c r="H15" s="119" t="str">
        <f>IF($E15&lt;'SA_Model area size'!E$4,IF($D15&lt;'SA_Model area size'!E$3,"Beige","Red"),IF($D15&lt;'SA_Model area size'!E$3,"Green","Blue"))</f>
        <v>Red</v>
      </c>
      <c r="I15" s="119" t="str">
        <f>IF($E15&lt;'SA_Model area size'!F$4,IF($D15&lt;'SA_Model area size'!F$3,"Beige","Red"),IF($D15&lt;'SA_Model area size'!F$3,"Green","Blue"))</f>
        <v>Red</v>
      </c>
      <c r="J15" s="119" t="str">
        <f>IF($E15&lt;'SA_Model area size'!G$4,IF($D15&lt;'SA_Model area size'!G$3,"Beige","Red"),IF($D15&lt;'SA_Model area size'!G$3,"Green","Blue"))</f>
        <v>Beige</v>
      </c>
      <c r="K15" s="119" t="str">
        <f>IF($E15&lt;'SA_Model area size'!H$4,IF($D15&lt;'SA_Model area size'!H$3,"Beige","Red"),IF($D15&lt;'SA_Model area size'!H$3,"Green","Blue"))</f>
        <v>Beige</v>
      </c>
      <c r="L15" s="119" t="str">
        <f>IF($E15&lt;'SA_Model area size'!I$4,IF($D15&lt;'SA_Model area size'!I$3,"Beige","Red"),IF($D15&lt;'SA_Model area size'!I$3,"Green","Blue"))</f>
        <v>Beige</v>
      </c>
      <c r="M15" s="119" t="str">
        <f>IF($E15&lt;'SA_Model area size'!J$4,IF($D15&lt;'SA_Model area size'!J$3,"Beige","Red"),IF($D15&lt;'SA_Model area size'!J$3,"Green","Blue"))</f>
        <v>Beige</v>
      </c>
      <c r="N15" s="119" t="str">
        <f>IF($E15&lt;'SA_Model area size'!K$4,IF($D15&lt;'SA_Model area size'!K$3,"Beige","Red"),IF($D15&lt;'SA_Model area size'!K$3,"Green","Blue"))</f>
        <v>Beige</v>
      </c>
      <c r="O15" s="119" t="str">
        <f>IF($E15&lt;'SA_Model area size'!L$4,IF($D15&lt;'SA_Model area size'!L$3,"Beige","Red"),IF($D15&lt;'SA_Model area size'!L$3,"Green","Blue"))</f>
        <v>Beige</v>
      </c>
      <c r="P15" s="119" t="str">
        <f>IF($E15&lt;'SA_Model area size'!M$4,IF($D15&lt;'SA_Model area size'!M$3,"Beige","Red"),IF($D15&lt;'SA_Model area size'!M$3,"Green","Blue"))</f>
        <v>Beige</v>
      </c>
      <c r="Q15" s="33">
        <f t="shared" si="4"/>
        <v>0.35520806820449885</v>
      </c>
      <c r="R15" s="33">
        <f t="shared" si="5"/>
        <v>6.3689122246012544E-2</v>
      </c>
      <c r="S15" s="33">
        <f t="shared" si="6"/>
        <v>0.19686904381838655</v>
      </c>
      <c r="T15" s="33">
        <f t="shared" si="7"/>
        <v>0.2909376811407407</v>
      </c>
      <c r="U15" s="33">
        <f t="shared" si="8"/>
        <v>9.3296084590361136E-2</v>
      </c>
      <c r="V15" s="33">
        <f t="shared" si="9"/>
        <v>6.9513626204752044E-2</v>
      </c>
      <c r="W15" s="33">
        <f t="shared" si="10"/>
        <v>0.10697237244550917</v>
      </c>
      <c r="X15" s="33">
        <f t="shared" si="11"/>
        <v>0.33103434653980995</v>
      </c>
      <c r="Y15" s="33">
        <f t="shared" si="12"/>
        <v>0.25361417704840866</v>
      </c>
      <c r="Z15" s="33">
        <f t="shared" si="13"/>
        <v>0.23886547776151995</v>
      </c>
      <c r="AB15" s="117"/>
      <c r="AC15" s="117"/>
      <c r="AD15" s="117"/>
      <c r="AE15" s="117"/>
      <c r="AF15" s="117"/>
    </row>
    <row r="16" spans="1:32" ht="16.5" customHeight="1" x14ac:dyDescent="0.25">
      <c r="A16" s="24" t="s">
        <v>130</v>
      </c>
      <c r="B16" s="29">
        <f t="shared" si="0"/>
        <v>31825298.999999996</v>
      </c>
      <c r="C16" s="30">
        <f t="shared" si="1"/>
        <v>2009.289897536866</v>
      </c>
      <c r="D16" s="30">
        <f t="shared" si="2"/>
        <v>2.6680914556304387</v>
      </c>
      <c r="E16" s="30">
        <f t="shared" si="3"/>
        <v>0.64172432628573906</v>
      </c>
      <c r="F16" s="119" t="str">
        <f>IF($E16&lt;'SA_Model area size'!C$4,IF($D16&lt;'SA_Model area size'!C$3,"Beige","Red"),IF($D16&lt;'SA_Model area size'!C$3,"Green","Blue"))</f>
        <v>Red</v>
      </c>
      <c r="G16" s="119" t="str">
        <f>IF($E16&lt;'SA_Model area size'!D$4,IF($D16&lt;'SA_Model area size'!D$3,"Beige","Red"),IF($D16&lt;'SA_Model area size'!D$3,"Green","Blue"))</f>
        <v>Red</v>
      </c>
      <c r="H16" s="119" t="str">
        <f>IF($E16&lt;'SA_Model area size'!E$4,IF($D16&lt;'SA_Model area size'!E$3,"Beige","Red"),IF($D16&lt;'SA_Model area size'!E$3,"Green","Blue"))</f>
        <v>Red</v>
      </c>
      <c r="I16" s="119" t="str">
        <f>IF($E16&lt;'SA_Model area size'!F$4,IF($D16&lt;'SA_Model area size'!F$3,"Beige","Red"),IF($D16&lt;'SA_Model area size'!F$3,"Green","Blue"))</f>
        <v>Red</v>
      </c>
      <c r="J16" s="119" t="str">
        <f>IF($E16&lt;'SA_Model area size'!G$4,IF($D16&lt;'SA_Model area size'!G$3,"Beige","Red"),IF($D16&lt;'SA_Model area size'!G$3,"Green","Blue"))</f>
        <v>Red</v>
      </c>
      <c r="K16" s="119" t="str">
        <f>IF($E16&lt;'SA_Model area size'!H$4,IF($D16&lt;'SA_Model area size'!H$3,"Beige","Red"),IF($D16&lt;'SA_Model area size'!H$3,"Green","Blue"))</f>
        <v>Beige</v>
      </c>
      <c r="L16" s="119" t="str">
        <f>IF($E16&lt;'SA_Model area size'!I$4,IF($D16&lt;'SA_Model area size'!I$3,"Beige","Red"),IF($D16&lt;'SA_Model area size'!I$3,"Green","Blue"))</f>
        <v>Beige</v>
      </c>
      <c r="M16" s="119" t="str">
        <f>IF($E16&lt;'SA_Model area size'!J$4,IF($D16&lt;'SA_Model area size'!J$3,"Beige","Red"),IF($D16&lt;'SA_Model area size'!J$3,"Green","Blue"))</f>
        <v>Beige</v>
      </c>
      <c r="N16" s="119" t="str">
        <f>IF($E16&lt;'SA_Model area size'!K$4,IF($D16&lt;'SA_Model area size'!K$3,"Beige","Red"),IF($D16&lt;'SA_Model area size'!K$3,"Green","Blue"))</f>
        <v>Beige</v>
      </c>
      <c r="O16" s="119" t="str">
        <f>IF($E16&lt;'SA_Model area size'!L$4,IF($D16&lt;'SA_Model area size'!L$3,"Beige","Red"),IF($D16&lt;'SA_Model area size'!L$3,"Green","Blue"))</f>
        <v>Beige</v>
      </c>
      <c r="P16" s="119" t="str">
        <f>IF($E16&lt;'SA_Model area size'!M$4,IF($D16&lt;'SA_Model area size'!M$3,"Beige","Red"),IF($D16&lt;'SA_Model area size'!M$3,"Green","Blue"))</f>
        <v>Beige</v>
      </c>
      <c r="Q16" s="33">
        <f t="shared" si="4"/>
        <v>0.30681096309182992</v>
      </c>
      <c r="R16" s="33">
        <f t="shared" si="5"/>
        <v>4.7910396404985255E-2</v>
      </c>
      <c r="S16" s="33">
        <f t="shared" si="6"/>
        <v>0.22720196511454341</v>
      </c>
      <c r="T16" s="33">
        <f t="shared" si="7"/>
        <v>0.25921918987801179</v>
      </c>
      <c r="U16" s="33">
        <f t="shared" si="8"/>
        <v>0.15885748551062973</v>
      </c>
      <c r="V16" s="33">
        <f t="shared" si="9"/>
        <v>0.23314484628103177</v>
      </c>
      <c r="W16" s="33">
        <f t="shared" si="10"/>
        <v>6.5459052857975597E-2</v>
      </c>
      <c r="X16" s="33">
        <f t="shared" si="11"/>
        <v>0.26560896855450544</v>
      </c>
      <c r="Y16" s="33">
        <f t="shared" si="12"/>
        <v>0.13012755879245602</v>
      </c>
      <c r="Z16" s="33">
        <f t="shared" si="13"/>
        <v>0.30565957351403061</v>
      </c>
    </row>
    <row r="17" spans="1:26" ht="16.5" customHeight="1" x14ac:dyDescent="0.25">
      <c r="A17" s="24" t="s">
        <v>186</v>
      </c>
      <c r="B17" s="29">
        <f t="shared" si="0"/>
        <v>11263079.000000002</v>
      </c>
      <c r="C17" s="30">
        <f t="shared" si="1"/>
        <v>1513.7214810402309</v>
      </c>
      <c r="D17" s="30">
        <f t="shared" si="2"/>
        <v>2.7023720142289727</v>
      </c>
      <c r="E17" s="30">
        <f t="shared" si="3"/>
        <v>0.63001212716530397</v>
      </c>
      <c r="F17" s="119" t="str">
        <f>IF($E17&lt;'SA_Model area size'!C$4,IF($D17&lt;'SA_Model area size'!C$3,"Beige","Red"),IF($D17&lt;'SA_Model area size'!C$3,"Green","Blue"))</f>
        <v>Red</v>
      </c>
      <c r="G17" s="119" t="str">
        <f>IF($E17&lt;'SA_Model area size'!D$4,IF($D17&lt;'SA_Model area size'!D$3,"Beige","Red"),IF($D17&lt;'SA_Model area size'!D$3,"Green","Blue"))</f>
        <v>Red</v>
      </c>
      <c r="H17" s="119" t="str">
        <f>IF($E17&lt;'SA_Model area size'!E$4,IF($D17&lt;'SA_Model area size'!E$3,"Beige","Red"),IF($D17&lt;'SA_Model area size'!E$3,"Green","Blue"))</f>
        <v>Red</v>
      </c>
      <c r="I17" s="119" t="str">
        <f>IF($E17&lt;'SA_Model area size'!F$4,IF($D17&lt;'SA_Model area size'!F$3,"Beige","Red"),IF($D17&lt;'SA_Model area size'!F$3,"Green","Blue"))</f>
        <v>Red</v>
      </c>
      <c r="J17" s="119" t="str">
        <f>IF($E17&lt;'SA_Model area size'!G$4,IF($D17&lt;'SA_Model area size'!G$3,"Beige","Red"),IF($D17&lt;'SA_Model area size'!G$3,"Green","Blue"))</f>
        <v>Red</v>
      </c>
      <c r="K17" s="119" t="str">
        <f>IF($E17&lt;'SA_Model area size'!H$4,IF($D17&lt;'SA_Model area size'!H$3,"Beige","Red"),IF($D17&lt;'SA_Model area size'!H$3,"Green","Blue"))</f>
        <v>Beige</v>
      </c>
      <c r="L17" s="119" t="str">
        <f>IF($E17&lt;'SA_Model area size'!I$4,IF($D17&lt;'SA_Model area size'!I$3,"Beige","Red"),IF($D17&lt;'SA_Model area size'!I$3,"Green","Blue"))</f>
        <v>Beige</v>
      </c>
      <c r="M17" s="119" t="str">
        <f>IF($E17&lt;'SA_Model area size'!J$4,IF($D17&lt;'SA_Model area size'!J$3,"Beige","Red"),IF($D17&lt;'SA_Model area size'!J$3,"Green","Blue"))</f>
        <v>Beige</v>
      </c>
      <c r="N17" s="119" t="str">
        <f>IF($E17&lt;'SA_Model area size'!K$4,IF($D17&lt;'SA_Model area size'!K$3,"Beige","Red"),IF($D17&lt;'SA_Model area size'!K$3,"Green","Blue"))</f>
        <v>Beige</v>
      </c>
      <c r="O17" s="119" t="str">
        <f>IF($E17&lt;'SA_Model area size'!L$4,IF($D17&lt;'SA_Model area size'!L$3,"Beige","Red"),IF($D17&lt;'SA_Model area size'!L$3,"Green","Blue"))</f>
        <v>Beige</v>
      </c>
      <c r="P17" s="119" t="str">
        <f>IF($E17&lt;'SA_Model area size'!M$4,IF($D17&lt;'SA_Model area size'!M$3,"Beige","Red"),IF($D17&lt;'SA_Model area size'!M$3,"Green","Blue"))</f>
        <v>Beige</v>
      </c>
      <c r="Q17" s="33">
        <f t="shared" si="4"/>
        <v>0.44629440826461036</v>
      </c>
      <c r="R17" s="33">
        <f t="shared" si="5"/>
        <v>7.3600868102894026E-2</v>
      </c>
      <c r="S17" s="33">
        <f t="shared" si="6"/>
        <v>0.19694600469083154</v>
      </c>
      <c r="T17" s="33">
        <f t="shared" si="7"/>
        <v>0.17626617872620934</v>
      </c>
      <c r="U17" s="33">
        <f t="shared" si="8"/>
        <v>0.10689254021545484</v>
      </c>
      <c r="V17" s="33">
        <f t="shared" si="9"/>
        <v>0.31028632346676038</v>
      </c>
      <c r="W17" s="33">
        <f t="shared" si="10"/>
        <v>0.1005813753629215</v>
      </c>
      <c r="X17" s="33">
        <f t="shared" si="11"/>
        <v>0.2228196427904541</v>
      </c>
      <c r="Y17" s="33">
        <f t="shared" si="12"/>
        <v>0.10850036404740222</v>
      </c>
      <c r="Z17" s="33">
        <f t="shared" si="13"/>
        <v>0.25781229433246167</v>
      </c>
    </row>
    <row r="18" spans="1:26" ht="16.5" customHeight="1" x14ac:dyDescent="0.25">
      <c r="A18" s="24" t="s">
        <v>242</v>
      </c>
      <c r="B18" s="29">
        <f t="shared" si="0"/>
        <v>7813207</v>
      </c>
      <c r="C18" s="30">
        <f t="shared" si="1"/>
        <v>628.26926406221742</v>
      </c>
      <c r="D18" s="30">
        <f t="shared" si="2"/>
        <v>2.1720796948506504</v>
      </c>
      <c r="E18" s="30">
        <f t="shared" si="3"/>
        <v>0.62349837465650004</v>
      </c>
      <c r="F18" s="119" t="str">
        <f>IF($E18&lt;'SA_Model area size'!C$4,IF($D18&lt;'SA_Model area size'!C$3,"Beige","Red"),IF($D18&lt;'SA_Model area size'!C$3,"Green","Blue"))</f>
        <v>Red</v>
      </c>
      <c r="G18" s="119" t="str">
        <f>IF($E18&lt;'SA_Model area size'!D$4,IF($D18&lt;'SA_Model area size'!D$3,"Beige","Red"),IF($D18&lt;'SA_Model area size'!D$3,"Green","Blue"))</f>
        <v>Red</v>
      </c>
      <c r="H18" s="119" t="str">
        <f>IF($E18&lt;'SA_Model area size'!E$4,IF($D18&lt;'SA_Model area size'!E$3,"Beige","Red"),IF($D18&lt;'SA_Model area size'!E$3,"Green","Blue"))</f>
        <v>Red</v>
      </c>
      <c r="I18" s="119" t="str">
        <f>IF($E18&lt;'SA_Model area size'!F$4,IF($D18&lt;'SA_Model area size'!F$3,"Beige","Red"),IF($D18&lt;'SA_Model area size'!F$3,"Green","Blue"))</f>
        <v>Beige</v>
      </c>
      <c r="J18" s="119" t="str">
        <f>IF($E18&lt;'SA_Model area size'!G$4,IF($D18&lt;'SA_Model area size'!G$3,"Beige","Red"),IF($D18&lt;'SA_Model area size'!G$3,"Green","Blue"))</f>
        <v>Beige</v>
      </c>
      <c r="K18" s="119" t="str">
        <f>IF($E18&lt;'SA_Model area size'!H$4,IF($D18&lt;'SA_Model area size'!H$3,"Beige","Red"),IF($D18&lt;'SA_Model area size'!H$3,"Green","Blue"))</f>
        <v>Beige</v>
      </c>
      <c r="L18" s="119" t="str">
        <f>IF($E18&lt;'SA_Model area size'!I$4,IF($D18&lt;'SA_Model area size'!I$3,"Beige","Red"),IF($D18&lt;'SA_Model area size'!I$3,"Green","Blue"))</f>
        <v>Beige</v>
      </c>
      <c r="M18" s="119" t="str">
        <f>IF($E18&lt;'SA_Model area size'!J$4,IF($D18&lt;'SA_Model area size'!J$3,"Beige","Red"),IF($D18&lt;'SA_Model area size'!J$3,"Green","Blue"))</f>
        <v>Beige</v>
      </c>
      <c r="N18" s="119" t="str">
        <f>IF($E18&lt;'SA_Model area size'!K$4,IF($D18&lt;'SA_Model area size'!K$3,"Beige","Red"),IF($D18&lt;'SA_Model area size'!K$3,"Green","Blue"))</f>
        <v>Beige</v>
      </c>
      <c r="O18" s="119" t="str">
        <f>IF($E18&lt;'SA_Model area size'!L$4,IF($D18&lt;'SA_Model area size'!L$3,"Beige","Red"),IF($D18&lt;'SA_Model area size'!L$3,"Green","Blue"))</f>
        <v>Beige</v>
      </c>
      <c r="P18" s="119" t="str">
        <f>IF($E18&lt;'SA_Model area size'!M$4,IF($D18&lt;'SA_Model area size'!M$3,"Beige","Red"),IF($D18&lt;'SA_Model area size'!M$3,"Green","Blue"))</f>
        <v>Beige</v>
      </c>
      <c r="Q18" s="33">
        <f t="shared" si="4"/>
        <v>0.43177053112123198</v>
      </c>
      <c r="R18" s="33">
        <f t="shared" si="5"/>
        <v>5.5032982700207678E-2</v>
      </c>
      <c r="S18" s="33">
        <f t="shared" si="6"/>
        <v>0.22272262517223393</v>
      </c>
      <c r="T18" s="33">
        <f t="shared" si="7"/>
        <v>0.19353977336111702</v>
      </c>
      <c r="U18" s="33">
        <f t="shared" si="8"/>
        <v>9.6934087645209444E-2</v>
      </c>
      <c r="V18" s="33">
        <f t="shared" si="9"/>
        <v>5.0562216279750057E-2</v>
      </c>
      <c r="W18" s="33">
        <f t="shared" si="10"/>
        <v>0.14408018323581231</v>
      </c>
      <c r="X18" s="33">
        <f t="shared" si="11"/>
        <v>8.7176329465526975E-2</v>
      </c>
      <c r="Y18" s="33">
        <f t="shared" si="12"/>
        <v>0.44664617726909867</v>
      </c>
      <c r="Z18" s="33">
        <f t="shared" si="13"/>
        <v>0.27153509374981244</v>
      </c>
    </row>
    <row r="19" spans="1:26" ht="16.5" customHeight="1" x14ac:dyDescent="0.25">
      <c r="A19" s="24" t="s">
        <v>240</v>
      </c>
      <c r="B19" s="29">
        <f t="shared" si="0"/>
        <v>12626937.999999998</v>
      </c>
      <c r="C19" s="30">
        <f t="shared" si="1"/>
        <v>947.96963668277795</v>
      </c>
      <c r="D19" s="30">
        <f t="shared" si="2"/>
        <v>1.8040631790470529</v>
      </c>
      <c r="E19" s="30">
        <f t="shared" si="3"/>
        <v>0.61684965848061502</v>
      </c>
      <c r="F19" s="119" t="str">
        <f>IF($E19&lt;'SA_Model area size'!C$4,IF($D19&lt;'SA_Model area size'!C$3,"Beige","Red"),IF($D19&lt;'SA_Model area size'!C$3,"Green","Blue"))</f>
        <v>Red</v>
      </c>
      <c r="G19" s="119" t="str">
        <f>IF($E19&lt;'SA_Model area size'!D$4,IF($D19&lt;'SA_Model area size'!D$3,"Beige","Red"),IF($D19&lt;'SA_Model area size'!D$3,"Green","Blue"))</f>
        <v>Red</v>
      </c>
      <c r="H19" s="119" t="str">
        <f>IF($E19&lt;'SA_Model area size'!E$4,IF($D19&lt;'SA_Model area size'!E$3,"Beige","Red"),IF($D19&lt;'SA_Model area size'!E$3,"Green","Blue"))</f>
        <v>Beige</v>
      </c>
      <c r="I19" s="119" t="str">
        <f>IF($E19&lt;'SA_Model area size'!F$4,IF($D19&lt;'SA_Model area size'!F$3,"Beige","Red"),IF($D19&lt;'SA_Model area size'!F$3,"Green","Blue"))</f>
        <v>Beige</v>
      </c>
      <c r="J19" s="119" t="str">
        <f>IF($E19&lt;'SA_Model area size'!G$4,IF($D19&lt;'SA_Model area size'!G$3,"Beige","Red"),IF($D19&lt;'SA_Model area size'!G$3,"Green","Blue"))</f>
        <v>Beige</v>
      </c>
      <c r="K19" s="119" t="str">
        <f>IF($E19&lt;'SA_Model area size'!H$4,IF($D19&lt;'SA_Model area size'!H$3,"Beige","Red"),IF($D19&lt;'SA_Model area size'!H$3,"Green","Blue"))</f>
        <v>Beige</v>
      </c>
      <c r="L19" s="119" t="str">
        <f>IF($E19&lt;'SA_Model area size'!I$4,IF($D19&lt;'SA_Model area size'!I$3,"Beige","Red"),IF($D19&lt;'SA_Model area size'!I$3,"Green","Blue"))</f>
        <v>Beige</v>
      </c>
      <c r="M19" s="119" t="str">
        <f>IF($E19&lt;'SA_Model area size'!J$4,IF($D19&lt;'SA_Model area size'!J$3,"Beige","Red"),IF($D19&lt;'SA_Model area size'!J$3,"Green","Blue"))</f>
        <v>Beige</v>
      </c>
      <c r="N19" s="119" t="str">
        <f>IF($E19&lt;'SA_Model area size'!K$4,IF($D19&lt;'SA_Model area size'!K$3,"Beige","Red"),IF($D19&lt;'SA_Model area size'!K$3,"Green","Blue"))</f>
        <v>Beige</v>
      </c>
      <c r="O19" s="119" t="str">
        <f>IF($E19&lt;'SA_Model area size'!L$4,IF($D19&lt;'SA_Model area size'!L$3,"Beige","Red"),IF($D19&lt;'SA_Model area size'!L$3,"Green","Blue"))</f>
        <v>Beige</v>
      </c>
      <c r="P19" s="119" t="str">
        <f>IF($E19&lt;'SA_Model area size'!M$4,IF($D19&lt;'SA_Model area size'!M$3,"Beige","Red"),IF($D19&lt;'SA_Model area size'!M$3,"Green","Blue"))</f>
        <v>Beige</v>
      </c>
      <c r="Q19" s="33">
        <f t="shared" si="4"/>
        <v>0.29713658748174576</v>
      </c>
      <c r="R19" s="33">
        <f t="shared" si="5"/>
        <v>0.14328223782525332</v>
      </c>
      <c r="S19" s="33">
        <f t="shared" si="6"/>
        <v>0.23587119941828757</v>
      </c>
      <c r="T19" s="33">
        <f t="shared" si="7"/>
        <v>0.1769360337147998</v>
      </c>
      <c r="U19" s="33">
        <f t="shared" si="8"/>
        <v>0.14677394155991375</v>
      </c>
      <c r="V19" s="33">
        <f t="shared" si="9"/>
        <v>7.4304630052864473E-2</v>
      </c>
      <c r="W19" s="33">
        <f t="shared" si="10"/>
        <v>0.10938532434464809</v>
      </c>
      <c r="X19" s="33">
        <f t="shared" si="11"/>
        <v>0.29202628890279564</v>
      </c>
      <c r="Y19" s="33">
        <f t="shared" si="12"/>
        <v>0.21315644072076315</v>
      </c>
      <c r="Z19" s="33">
        <f t="shared" si="13"/>
        <v>0.3111273159789284</v>
      </c>
    </row>
    <row r="20" spans="1:26" ht="16.5" customHeight="1" x14ac:dyDescent="0.25">
      <c r="A20" s="24" t="s">
        <v>266</v>
      </c>
      <c r="B20" s="29">
        <f t="shared" si="0"/>
        <v>17861034</v>
      </c>
      <c r="C20" s="30">
        <f t="shared" si="1"/>
        <v>1217.0344859297882</v>
      </c>
      <c r="D20" s="30">
        <f t="shared" si="2"/>
        <v>2.8472837284358823</v>
      </c>
      <c r="E20" s="30">
        <f t="shared" si="3"/>
        <v>0.60613437049987295</v>
      </c>
      <c r="F20" s="119" t="str">
        <f>IF($E20&lt;'SA_Model area size'!C$4,IF($D20&lt;'SA_Model area size'!C$3,"Beige","Red"),IF($D20&lt;'SA_Model area size'!C$3,"Green","Blue"))</f>
        <v>Red</v>
      </c>
      <c r="G20" s="119" t="str">
        <f>IF($E20&lt;'SA_Model area size'!D$4,IF($D20&lt;'SA_Model area size'!D$3,"Beige","Red"),IF($D20&lt;'SA_Model area size'!D$3,"Green","Blue"))</f>
        <v>Red</v>
      </c>
      <c r="H20" s="119" t="str">
        <f>IF($E20&lt;'SA_Model area size'!E$4,IF($D20&lt;'SA_Model area size'!E$3,"Beige","Red"),IF($D20&lt;'SA_Model area size'!E$3,"Green","Blue"))</f>
        <v>Red</v>
      </c>
      <c r="I20" s="119" t="str">
        <f>IF($E20&lt;'SA_Model area size'!F$4,IF($D20&lt;'SA_Model area size'!F$3,"Beige","Red"),IF($D20&lt;'SA_Model area size'!F$3,"Green","Blue"))</f>
        <v>Red</v>
      </c>
      <c r="J20" s="119" t="str">
        <f>IF($E20&lt;'SA_Model area size'!G$4,IF($D20&lt;'SA_Model area size'!G$3,"Beige","Red"),IF($D20&lt;'SA_Model area size'!G$3,"Green","Blue"))</f>
        <v>Red</v>
      </c>
      <c r="K20" s="119" t="str">
        <f>IF($E20&lt;'SA_Model area size'!H$4,IF($D20&lt;'SA_Model area size'!H$3,"Beige","Red"),IF($D20&lt;'SA_Model area size'!H$3,"Green","Blue"))</f>
        <v>Beige</v>
      </c>
      <c r="L20" s="119" t="str">
        <f>IF($E20&lt;'SA_Model area size'!I$4,IF($D20&lt;'SA_Model area size'!I$3,"Beige","Red"),IF($D20&lt;'SA_Model area size'!I$3,"Green","Blue"))</f>
        <v>Beige</v>
      </c>
      <c r="M20" s="119" t="str">
        <f>IF($E20&lt;'SA_Model area size'!J$4,IF($D20&lt;'SA_Model area size'!J$3,"Beige","Red"),IF($D20&lt;'SA_Model area size'!J$3,"Green","Blue"))</f>
        <v>Beige</v>
      </c>
      <c r="N20" s="119" t="str">
        <f>IF($E20&lt;'SA_Model area size'!K$4,IF($D20&lt;'SA_Model area size'!K$3,"Beige","Red"),IF($D20&lt;'SA_Model area size'!K$3,"Green","Blue"))</f>
        <v>Beige</v>
      </c>
      <c r="O20" s="119" t="str">
        <f>IF($E20&lt;'SA_Model area size'!L$4,IF($D20&lt;'SA_Model area size'!L$3,"Beige","Red"),IF($D20&lt;'SA_Model area size'!L$3,"Green","Blue"))</f>
        <v>Beige</v>
      </c>
      <c r="P20" s="119" t="str">
        <f>IF($E20&lt;'SA_Model area size'!M$4,IF($D20&lt;'SA_Model area size'!M$3,"Beige","Red"),IF($D20&lt;'SA_Model area size'!M$3,"Green","Blue"))</f>
        <v>Beige</v>
      </c>
      <c r="Q20" s="33">
        <f t="shared" si="4"/>
        <v>0.37096426768086388</v>
      </c>
      <c r="R20" s="33">
        <f t="shared" si="5"/>
        <v>8.5402095654269469E-2</v>
      </c>
      <c r="S20" s="33">
        <f t="shared" si="6"/>
        <v>0.29019035925575454</v>
      </c>
      <c r="T20" s="33">
        <f t="shared" si="7"/>
        <v>0.15430355360006595</v>
      </c>
      <c r="U20" s="33">
        <f t="shared" si="8"/>
        <v>9.9139723809045968E-2</v>
      </c>
      <c r="V20" s="33">
        <f t="shared" si="9"/>
        <v>8.9597011386772674E-2</v>
      </c>
      <c r="W20" s="33">
        <f t="shared" si="10"/>
        <v>0.16243463044281783</v>
      </c>
      <c r="X20" s="33">
        <f t="shared" si="11"/>
        <v>0.35018709499497558</v>
      </c>
      <c r="Y20" s="33">
        <f t="shared" si="12"/>
        <v>0.115040647483743</v>
      </c>
      <c r="Z20" s="33">
        <f t="shared" si="13"/>
        <v>0.28274061569169107</v>
      </c>
    </row>
    <row r="21" spans="1:26" ht="16.5" customHeight="1" x14ac:dyDescent="0.25">
      <c r="A21" s="24" t="s">
        <v>140</v>
      </c>
      <c r="B21" s="29">
        <f t="shared" si="0"/>
        <v>11801151.000000002</v>
      </c>
      <c r="C21" s="30">
        <f t="shared" si="1"/>
        <v>1185.2151996936766</v>
      </c>
      <c r="D21" s="30">
        <f t="shared" si="2"/>
        <v>2.3304384804853084</v>
      </c>
      <c r="E21" s="30">
        <f t="shared" si="3"/>
        <v>0.59481287070292099</v>
      </c>
      <c r="F21" s="119" t="str">
        <f>IF($E21&lt;'SA_Model area size'!C$4,IF($D21&lt;'SA_Model area size'!C$3,"Beige","Red"),IF($D21&lt;'SA_Model area size'!C$3,"Green","Blue"))</f>
        <v>Red</v>
      </c>
      <c r="G21" s="119" t="str">
        <f>IF($E21&lt;'SA_Model area size'!D$4,IF($D21&lt;'SA_Model area size'!D$3,"Beige","Red"),IF($D21&lt;'SA_Model area size'!D$3,"Green","Blue"))</f>
        <v>Red</v>
      </c>
      <c r="H21" s="119" t="str">
        <f>IF($E21&lt;'SA_Model area size'!E$4,IF($D21&lt;'SA_Model area size'!E$3,"Beige","Red"),IF($D21&lt;'SA_Model area size'!E$3,"Green","Blue"))</f>
        <v>Red</v>
      </c>
      <c r="I21" s="119" t="str">
        <f>IF($E21&lt;'SA_Model area size'!F$4,IF($D21&lt;'SA_Model area size'!F$3,"Beige","Red"),IF($D21&lt;'SA_Model area size'!F$3,"Green","Blue"))</f>
        <v>Red</v>
      </c>
      <c r="J21" s="119" t="str">
        <f>IF($E21&lt;'SA_Model area size'!G$4,IF($D21&lt;'SA_Model area size'!G$3,"Beige","Red"),IF($D21&lt;'SA_Model area size'!G$3,"Green","Blue"))</f>
        <v>Beige</v>
      </c>
      <c r="K21" s="119" t="str">
        <f>IF($E21&lt;'SA_Model area size'!H$4,IF($D21&lt;'SA_Model area size'!H$3,"Beige","Red"),IF($D21&lt;'SA_Model area size'!H$3,"Green","Blue"))</f>
        <v>Beige</v>
      </c>
      <c r="L21" s="119" t="str">
        <f>IF($E21&lt;'SA_Model area size'!I$4,IF($D21&lt;'SA_Model area size'!I$3,"Beige","Red"),IF($D21&lt;'SA_Model area size'!I$3,"Green","Blue"))</f>
        <v>Beige</v>
      </c>
      <c r="M21" s="119" t="str">
        <f>IF($E21&lt;'SA_Model area size'!J$4,IF($D21&lt;'SA_Model area size'!J$3,"Beige","Red"),IF($D21&lt;'SA_Model area size'!J$3,"Green","Blue"))</f>
        <v>Beige</v>
      </c>
      <c r="N21" s="119" t="str">
        <f>IF($E21&lt;'SA_Model area size'!K$4,IF($D21&lt;'SA_Model area size'!K$3,"Beige","Red"),IF($D21&lt;'SA_Model area size'!K$3,"Green","Blue"))</f>
        <v>Beige</v>
      </c>
      <c r="O21" s="119" t="str">
        <f>IF($E21&lt;'SA_Model area size'!L$4,IF($D21&lt;'SA_Model area size'!L$3,"Beige","Red"),IF($D21&lt;'SA_Model area size'!L$3,"Green","Blue"))</f>
        <v>Beige</v>
      </c>
      <c r="P21" s="119" t="str">
        <f>IF($E21&lt;'SA_Model area size'!M$4,IF($D21&lt;'SA_Model area size'!M$3,"Beige","Red"),IF($D21&lt;'SA_Model area size'!M$3,"Green","Blue"))</f>
        <v>Beige</v>
      </c>
      <c r="Q21" s="33">
        <f t="shared" si="4"/>
        <v>0.383636796982881</v>
      </c>
      <c r="R21" s="33">
        <f t="shared" si="5"/>
        <v>8.5860340352904879E-2</v>
      </c>
      <c r="S21" s="33">
        <f t="shared" si="6"/>
        <v>0.27920842218710046</v>
      </c>
      <c r="T21" s="33">
        <f t="shared" si="7"/>
        <v>0.17683530314043974</v>
      </c>
      <c r="U21" s="33">
        <f t="shared" si="8"/>
        <v>7.4459137336674211E-2</v>
      </c>
      <c r="V21" s="33">
        <f t="shared" si="9"/>
        <v>2.0470260798954226E-2</v>
      </c>
      <c r="W21" s="33">
        <f t="shared" si="10"/>
        <v>0.12394091859314915</v>
      </c>
      <c r="X21" s="33">
        <f t="shared" si="11"/>
        <v>0.31175783642638516</v>
      </c>
      <c r="Y21" s="33">
        <f t="shared" si="12"/>
        <v>0.25994444556787805</v>
      </c>
      <c r="Z21" s="33">
        <f t="shared" si="13"/>
        <v>0.28388653861363339</v>
      </c>
    </row>
    <row r="22" spans="1:26" ht="16.5" customHeight="1" x14ac:dyDescent="0.25">
      <c r="A22" s="24" t="s">
        <v>219</v>
      </c>
      <c r="B22" s="29">
        <f t="shared" si="0"/>
        <v>30366042.999999996</v>
      </c>
      <c r="C22" s="30">
        <f t="shared" si="1"/>
        <v>704.55053069244298</v>
      </c>
      <c r="D22" s="30">
        <f t="shared" si="2"/>
        <v>2.1564853027551165</v>
      </c>
      <c r="E22" s="30">
        <f t="shared" si="3"/>
        <v>0.58359859733148101</v>
      </c>
      <c r="F22" s="119" t="str">
        <f>IF($E22&lt;'SA_Model area size'!C$4,IF($D22&lt;'SA_Model area size'!C$3,"Beige","Red"),IF($D22&lt;'SA_Model area size'!C$3,"Green","Blue"))</f>
        <v>Red</v>
      </c>
      <c r="G22" s="119" t="str">
        <f>IF($E22&lt;'SA_Model area size'!D$4,IF($D22&lt;'SA_Model area size'!D$3,"Beige","Red"),IF($D22&lt;'SA_Model area size'!D$3,"Green","Blue"))</f>
        <v>Red</v>
      </c>
      <c r="H22" s="119" t="str">
        <f>IF($E22&lt;'SA_Model area size'!E$4,IF($D22&lt;'SA_Model area size'!E$3,"Beige","Red"),IF($D22&lt;'SA_Model area size'!E$3,"Green","Blue"))</f>
        <v>Red</v>
      </c>
      <c r="I22" s="119" t="str">
        <f>IF($E22&lt;'SA_Model area size'!F$4,IF($D22&lt;'SA_Model area size'!F$3,"Beige","Red"),IF($D22&lt;'SA_Model area size'!F$3,"Green","Blue"))</f>
        <v>Beige</v>
      </c>
      <c r="J22" s="119" t="str">
        <f>IF($E22&lt;'SA_Model area size'!G$4,IF($D22&lt;'SA_Model area size'!G$3,"Beige","Red"),IF($D22&lt;'SA_Model area size'!G$3,"Green","Blue"))</f>
        <v>Beige</v>
      </c>
      <c r="K22" s="119" t="str">
        <f>IF($E22&lt;'SA_Model area size'!H$4,IF($D22&lt;'SA_Model area size'!H$3,"Beige","Red"),IF($D22&lt;'SA_Model area size'!H$3,"Green","Blue"))</f>
        <v>Beige</v>
      </c>
      <c r="L22" s="119" t="str">
        <f>IF($E22&lt;'SA_Model area size'!I$4,IF($D22&lt;'SA_Model area size'!I$3,"Beige","Red"),IF($D22&lt;'SA_Model area size'!I$3,"Green","Blue"))</f>
        <v>Beige</v>
      </c>
      <c r="M22" s="119" t="str">
        <f>IF($E22&lt;'SA_Model area size'!J$4,IF($D22&lt;'SA_Model area size'!J$3,"Beige","Red"),IF($D22&lt;'SA_Model area size'!J$3,"Green","Blue"))</f>
        <v>Beige</v>
      </c>
      <c r="N22" s="119" t="str">
        <f>IF($E22&lt;'SA_Model area size'!K$4,IF($D22&lt;'SA_Model area size'!K$3,"Beige","Red"),IF($D22&lt;'SA_Model area size'!K$3,"Green","Blue"))</f>
        <v>Beige</v>
      </c>
      <c r="O22" s="119" t="str">
        <f>IF($E22&lt;'SA_Model area size'!L$4,IF($D22&lt;'SA_Model area size'!L$3,"Beige","Red"),IF($D22&lt;'SA_Model area size'!L$3,"Green","Blue"))</f>
        <v>Beige</v>
      </c>
      <c r="P22" s="119" t="str">
        <f>IF($E22&lt;'SA_Model area size'!M$4,IF($D22&lt;'SA_Model area size'!M$3,"Beige","Red"),IF($D22&lt;'SA_Model area size'!M$3,"Green","Blue"))</f>
        <v>Beige</v>
      </c>
      <c r="Q22" s="33">
        <f t="shared" si="4"/>
        <v>0.3212504044006706</v>
      </c>
      <c r="R22" s="33">
        <f t="shared" si="5"/>
        <v>0.15536833713067211</v>
      </c>
      <c r="S22" s="33">
        <f t="shared" si="6"/>
        <v>0.25055498810323623</v>
      </c>
      <c r="T22" s="33">
        <f t="shared" si="7"/>
        <v>0.14754396884460266</v>
      </c>
      <c r="U22" s="33">
        <f t="shared" si="8"/>
        <v>0.12528230152081851</v>
      </c>
      <c r="V22" s="33">
        <f t="shared" si="9"/>
        <v>7.1916243218572012E-2</v>
      </c>
      <c r="W22" s="33">
        <f t="shared" si="10"/>
        <v>0.29680647431349216</v>
      </c>
      <c r="X22" s="33">
        <f t="shared" si="11"/>
        <v>0.20437954276606091</v>
      </c>
      <c r="Y22" s="33">
        <f t="shared" si="12"/>
        <v>0.20082618235779226</v>
      </c>
      <c r="Z22" s="33">
        <f t="shared" si="13"/>
        <v>0.22607155734408299</v>
      </c>
    </row>
    <row r="23" spans="1:26" ht="16.5" customHeight="1" x14ac:dyDescent="0.25">
      <c r="A23" s="24" t="s">
        <v>221</v>
      </c>
      <c r="B23" s="29">
        <f t="shared" si="0"/>
        <v>18628749.000000004</v>
      </c>
      <c r="C23" s="30">
        <f t="shared" si="1"/>
        <v>669.31500505264648</v>
      </c>
      <c r="D23" s="30">
        <f t="shared" si="2"/>
        <v>1.531165057778034</v>
      </c>
      <c r="E23" s="30">
        <f t="shared" si="3"/>
        <v>0.57282490931825603</v>
      </c>
      <c r="F23" s="119" t="str">
        <f>IF($E23&lt;'SA_Model area size'!C$4,IF($D23&lt;'SA_Model area size'!C$3,"Beige","Red"),IF($D23&lt;'SA_Model area size'!C$3,"Green","Blue"))</f>
        <v>Red</v>
      </c>
      <c r="G23" s="119" t="str">
        <f>IF($E23&lt;'SA_Model area size'!D$4,IF($D23&lt;'SA_Model area size'!D$3,"Beige","Red"),IF($D23&lt;'SA_Model area size'!D$3,"Green","Blue"))</f>
        <v>Beige</v>
      </c>
      <c r="H23" s="119" t="str">
        <f>IF($E23&lt;'SA_Model area size'!E$4,IF($D23&lt;'SA_Model area size'!E$3,"Beige","Red"),IF($D23&lt;'SA_Model area size'!E$3,"Green","Blue"))</f>
        <v>Beige</v>
      </c>
      <c r="I23" s="119" t="str">
        <f>IF($E23&lt;'SA_Model area size'!F$4,IF($D23&lt;'SA_Model area size'!F$3,"Beige","Red"),IF($D23&lt;'SA_Model area size'!F$3,"Green","Blue"))</f>
        <v>Beige</v>
      </c>
      <c r="J23" s="119" t="str">
        <f>IF($E23&lt;'SA_Model area size'!G$4,IF($D23&lt;'SA_Model area size'!G$3,"Beige","Red"),IF($D23&lt;'SA_Model area size'!G$3,"Green","Blue"))</f>
        <v>Beige</v>
      </c>
      <c r="K23" s="119" t="str">
        <f>IF($E23&lt;'SA_Model area size'!H$4,IF($D23&lt;'SA_Model area size'!H$3,"Beige","Red"),IF($D23&lt;'SA_Model area size'!H$3,"Green","Blue"))</f>
        <v>Beige</v>
      </c>
      <c r="L23" s="119" t="str">
        <f>IF($E23&lt;'SA_Model area size'!I$4,IF($D23&lt;'SA_Model area size'!I$3,"Beige","Red"),IF($D23&lt;'SA_Model area size'!I$3,"Green","Blue"))</f>
        <v>Beige</v>
      </c>
      <c r="M23" s="119" t="str">
        <f>IF($E23&lt;'SA_Model area size'!J$4,IF($D23&lt;'SA_Model area size'!J$3,"Beige","Red"),IF($D23&lt;'SA_Model area size'!J$3,"Green","Blue"))</f>
        <v>Beige</v>
      </c>
      <c r="N23" s="119" t="str">
        <f>IF($E23&lt;'SA_Model area size'!K$4,IF($D23&lt;'SA_Model area size'!K$3,"Beige","Red"),IF($D23&lt;'SA_Model area size'!K$3,"Green","Blue"))</f>
        <v>Beige</v>
      </c>
      <c r="O23" s="119" t="str">
        <f>IF($E23&lt;'SA_Model area size'!L$4,IF($D23&lt;'SA_Model area size'!L$3,"Beige","Red"),IF($D23&lt;'SA_Model area size'!L$3,"Green","Blue"))</f>
        <v>Beige</v>
      </c>
      <c r="P23" s="119" t="str">
        <f>IF($E23&lt;'SA_Model area size'!M$4,IF($D23&lt;'SA_Model area size'!M$3,"Beige","Red"),IF($D23&lt;'SA_Model area size'!M$3,"Green","Blue"))</f>
        <v>Beige</v>
      </c>
      <c r="Q23" s="33">
        <f t="shared" si="4"/>
        <v>0.2818963076010666</v>
      </c>
      <c r="R23" s="33">
        <f t="shared" si="5"/>
        <v>0.10760426871538911</v>
      </c>
      <c r="S23" s="33">
        <f t="shared" si="6"/>
        <v>0.17356700385560928</v>
      </c>
      <c r="T23" s="33">
        <f t="shared" si="7"/>
        <v>0.2935400935182732</v>
      </c>
      <c r="U23" s="33">
        <f t="shared" si="8"/>
        <v>0.143392326309662</v>
      </c>
      <c r="V23" s="33">
        <f t="shared" si="9"/>
        <v>5.9407070997316271E-2</v>
      </c>
      <c r="W23" s="33">
        <f t="shared" si="10"/>
        <v>0.10965027141086876</v>
      </c>
      <c r="X23" s="33">
        <f t="shared" si="11"/>
        <v>0.22075443439188255</v>
      </c>
      <c r="Y23" s="33">
        <f t="shared" si="12"/>
        <v>0.37429415504510827</v>
      </c>
      <c r="Z23" s="33">
        <f t="shared" si="13"/>
        <v>0.2358940681548243</v>
      </c>
    </row>
    <row r="24" spans="1:26" ht="16.5" customHeight="1" x14ac:dyDescent="0.25">
      <c r="A24" s="24" t="s">
        <v>129</v>
      </c>
      <c r="B24" s="29">
        <f t="shared" si="0"/>
        <v>38041757</v>
      </c>
      <c r="C24" s="30">
        <f t="shared" si="1"/>
        <v>636.56113716019956</v>
      </c>
      <c r="D24" s="30">
        <f t="shared" si="2"/>
        <v>1.1757214883301688</v>
      </c>
      <c r="E24" s="30">
        <f t="shared" si="3"/>
        <v>0.56525258315802995</v>
      </c>
      <c r="F24" s="119" t="str">
        <f>IF($E24&lt;'SA_Model area size'!C$4,IF($D24&lt;'SA_Model area size'!C$3,"Beige","Red"),IF($D24&lt;'SA_Model area size'!C$3,"Green","Blue"))</f>
        <v>Beige</v>
      </c>
      <c r="G24" s="119" t="str">
        <f>IF($E24&lt;'SA_Model area size'!D$4,IF($D24&lt;'SA_Model area size'!D$3,"Beige","Red"),IF($D24&lt;'SA_Model area size'!D$3,"Green","Blue"))</f>
        <v>Beige</v>
      </c>
      <c r="H24" s="119" t="str">
        <f>IF($E24&lt;'SA_Model area size'!E$4,IF($D24&lt;'SA_Model area size'!E$3,"Beige","Red"),IF($D24&lt;'SA_Model area size'!E$3,"Green","Blue"))</f>
        <v>Beige</v>
      </c>
      <c r="I24" s="119" t="str">
        <f>IF($E24&lt;'SA_Model area size'!F$4,IF($D24&lt;'SA_Model area size'!F$3,"Beige","Red"),IF($D24&lt;'SA_Model area size'!F$3,"Green","Blue"))</f>
        <v>Beige</v>
      </c>
      <c r="J24" s="119" t="str">
        <f>IF($E24&lt;'SA_Model area size'!G$4,IF($D24&lt;'SA_Model area size'!G$3,"Beige","Red"),IF($D24&lt;'SA_Model area size'!G$3,"Green","Blue"))</f>
        <v>Beige</v>
      </c>
      <c r="K24" s="119" t="str">
        <f>IF($E24&lt;'SA_Model area size'!H$4,IF($D24&lt;'SA_Model area size'!H$3,"Beige","Red"),IF($D24&lt;'SA_Model area size'!H$3,"Green","Blue"))</f>
        <v>Beige</v>
      </c>
      <c r="L24" s="119" t="str">
        <f>IF($E24&lt;'SA_Model area size'!I$4,IF($D24&lt;'SA_Model area size'!I$3,"Beige","Red"),IF($D24&lt;'SA_Model area size'!I$3,"Green","Blue"))</f>
        <v>Beige</v>
      </c>
      <c r="M24" s="119" t="str">
        <f>IF($E24&lt;'SA_Model area size'!J$4,IF($D24&lt;'SA_Model area size'!J$3,"Beige","Red"),IF($D24&lt;'SA_Model area size'!J$3,"Green","Blue"))</f>
        <v>Beige</v>
      </c>
      <c r="N24" s="119" t="str">
        <f>IF($E24&lt;'SA_Model area size'!K$4,IF($D24&lt;'SA_Model area size'!K$3,"Beige","Red"),IF($D24&lt;'SA_Model area size'!K$3,"Green","Blue"))</f>
        <v>Beige</v>
      </c>
      <c r="O24" s="119" t="str">
        <f>IF($E24&lt;'SA_Model area size'!L$4,IF($D24&lt;'SA_Model area size'!L$3,"Beige","Red"),IF($D24&lt;'SA_Model area size'!L$3,"Green","Blue"))</f>
        <v>Beige</v>
      </c>
      <c r="P24" s="119" t="str">
        <f>IF($E24&lt;'SA_Model area size'!M$4,IF($D24&lt;'SA_Model area size'!M$3,"Beige","Red"),IF($D24&lt;'SA_Model area size'!M$3,"Green","Blue"))</f>
        <v>Beige</v>
      </c>
      <c r="Q24" s="33">
        <f t="shared" si="4"/>
        <v>5.3032376810135194E-2</v>
      </c>
      <c r="R24" s="33">
        <f t="shared" si="5"/>
        <v>0.13121092381210606</v>
      </c>
      <c r="S24" s="33">
        <f t="shared" si="6"/>
        <v>0.21655434817815497</v>
      </c>
      <c r="T24" s="33">
        <f t="shared" si="7"/>
        <v>0.44543365424062958</v>
      </c>
      <c r="U24" s="33">
        <f t="shared" si="8"/>
        <v>0.15376869695897408</v>
      </c>
      <c r="V24" s="33">
        <f t="shared" si="9"/>
        <v>3.4604756303535537E-2</v>
      </c>
      <c r="W24" s="33">
        <f t="shared" si="10"/>
        <v>0.16161584602468063</v>
      </c>
      <c r="X24" s="33">
        <f t="shared" si="11"/>
        <v>0.22118994232249473</v>
      </c>
      <c r="Y24" s="33">
        <f t="shared" si="12"/>
        <v>0.31252365555192108</v>
      </c>
      <c r="Z24" s="33">
        <f t="shared" si="13"/>
        <v>0.27006579979736817</v>
      </c>
    </row>
    <row r="25" spans="1:26" ht="16.5" customHeight="1" x14ac:dyDescent="0.25">
      <c r="A25" s="24" t="s">
        <v>138</v>
      </c>
      <c r="B25" s="29">
        <f t="shared" si="0"/>
        <v>11530577.000000002</v>
      </c>
      <c r="C25" s="30">
        <f t="shared" si="1"/>
        <v>339.76338566498384</v>
      </c>
      <c r="D25" s="30">
        <f t="shared" si="2"/>
        <v>1.4020954995289903</v>
      </c>
      <c r="E25" s="30">
        <f t="shared" si="3"/>
        <v>0.52683685387883195</v>
      </c>
      <c r="F25" s="119" t="str">
        <f>IF($E25&lt;'SA_Model area size'!C$4,IF($D25&lt;'SA_Model area size'!C$3,"Beige","Red"),IF($D25&lt;'SA_Model area size'!C$3,"Green","Blue"))</f>
        <v>Beige</v>
      </c>
      <c r="G25" s="119" t="str">
        <f>IF($E25&lt;'SA_Model area size'!D$4,IF($D25&lt;'SA_Model area size'!D$3,"Beige","Red"),IF($D25&lt;'SA_Model area size'!D$3,"Green","Blue"))</f>
        <v>Beige</v>
      </c>
      <c r="H25" s="119" t="str">
        <f>IF($E25&lt;'SA_Model area size'!E$4,IF($D25&lt;'SA_Model area size'!E$3,"Beige","Red"),IF($D25&lt;'SA_Model area size'!E$3,"Green","Blue"))</f>
        <v>Beige</v>
      </c>
      <c r="I25" s="119" t="str">
        <f>IF($E25&lt;'SA_Model area size'!F$4,IF($D25&lt;'SA_Model area size'!F$3,"Beige","Red"),IF($D25&lt;'SA_Model area size'!F$3,"Green","Blue"))</f>
        <v>Beige</v>
      </c>
      <c r="J25" s="119" t="str">
        <f>IF($E25&lt;'SA_Model area size'!G$4,IF($D25&lt;'SA_Model area size'!G$3,"Beige","Red"),IF($D25&lt;'SA_Model area size'!G$3,"Green","Blue"))</f>
        <v>Beige</v>
      </c>
      <c r="K25" s="119" t="str">
        <f>IF($E25&lt;'SA_Model area size'!H$4,IF($D25&lt;'SA_Model area size'!H$3,"Beige","Red"),IF($D25&lt;'SA_Model area size'!H$3,"Green","Blue"))</f>
        <v>Beige</v>
      </c>
      <c r="L25" s="119" t="str">
        <f>IF($E25&lt;'SA_Model area size'!I$4,IF($D25&lt;'SA_Model area size'!I$3,"Beige","Red"),IF($D25&lt;'SA_Model area size'!I$3,"Green","Blue"))</f>
        <v>Beige</v>
      </c>
      <c r="M25" s="119" t="str">
        <f>IF($E25&lt;'SA_Model area size'!J$4,IF($D25&lt;'SA_Model area size'!J$3,"Beige","Red"),IF($D25&lt;'SA_Model area size'!J$3,"Green","Blue"))</f>
        <v>Beige</v>
      </c>
      <c r="N25" s="119" t="str">
        <f>IF($E25&lt;'SA_Model area size'!K$4,IF($D25&lt;'SA_Model area size'!K$3,"Beige","Red"),IF($D25&lt;'SA_Model area size'!K$3,"Green","Blue"))</f>
        <v>Beige</v>
      </c>
      <c r="O25" s="119" t="str">
        <f>IF($E25&lt;'SA_Model area size'!L$4,IF($D25&lt;'SA_Model area size'!L$3,"Beige","Red"),IF($D25&lt;'SA_Model area size'!L$3,"Green","Blue"))</f>
        <v>Beige</v>
      </c>
      <c r="P25" s="119" t="str">
        <f>IF($E25&lt;'SA_Model area size'!M$4,IF($D25&lt;'SA_Model area size'!M$3,"Beige","Red"),IF($D25&lt;'SA_Model area size'!M$3,"Green","Blue"))</f>
        <v>Beige</v>
      </c>
      <c r="Q25" s="33">
        <f t="shared" si="4"/>
        <v>0.44687744046449235</v>
      </c>
      <c r="R25" s="33">
        <f t="shared" si="5"/>
        <v>4.6572827830018884E-2</v>
      </c>
      <c r="S25" s="33">
        <f t="shared" si="6"/>
        <v>0.2060602928514447</v>
      </c>
      <c r="T25" s="33">
        <f t="shared" si="7"/>
        <v>0.17727474129861581</v>
      </c>
      <c r="U25" s="33">
        <f t="shared" si="8"/>
        <v>0.12321469755542823</v>
      </c>
      <c r="V25" s="33">
        <f t="shared" si="9"/>
        <v>6.4896168737874002E-2</v>
      </c>
      <c r="W25" s="33">
        <f t="shared" si="10"/>
        <v>0.10847335617159125</v>
      </c>
      <c r="X25" s="33">
        <f t="shared" si="11"/>
        <v>0.19049278826558461</v>
      </c>
      <c r="Y25" s="33">
        <f t="shared" si="12"/>
        <v>0.33397998224814734</v>
      </c>
      <c r="Z25" s="33">
        <f t="shared" si="13"/>
        <v>0.30215770457680291</v>
      </c>
    </row>
    <row r="26" spans="1:26" ht="16.5" customHeight="1" x14ac:dyDescent="0.25">
      <c r="A26" s="24" t="s">
        <v>212</v>
      </c>
      <c r="B26" s="29">
        <f t="shared" si="0"/>
        <v>26969306</v>
      </c>
      <c r="C26" s="30">
        <f t="shared" si="1"/>
        <v>546.70251951094758</v>
      </c>
      <c r="D26" s="30">
        <f t="shared" si="2"/>
        <v>2.2263705599052033</v>
      </c>
      <c r="E26" s="30">
        <f t="shared" si="3"/>
        <v>0.51022163093394401</v>
      </c>
      <c r="F26" s="119" t="str">
        <f>IF($E26&lt;'SA_Model area size'!C$4,IF($D26&lt;'SA_Model area size'!C$3,"Beige","Red"),IF($D26&lt;'SA_Model area size'!C$3,"Green","Blue"))</f>
        <v>Red</v>
      </c>
      <c r="G26" s="119" t="str">
        <f>IF($E26&lt;'SA_Model area size'!D$4,IF($D26&lt;'SA_Model area size'!D$3,"Beige","Red"),IF($D26&lt;'SA_Model area size'!D$3,"Green","Blue"))</f>
        <v>Red</v>
      </c>
      <c r="H26" s="119" t="str">
        <f>IF($E26&lt;'SA_Model area size'!E$4,IF($D26&lt;'SA_Model area size'!E$3,"Beige","Red"),IF($D26&lt;'SA_Model area size'!E$3,"Green","Blue"))</f>
        <v>Red</v>
      </c>
      <c r="I26" s="119" t="str">
        <f>IF($E26&lt;'SA_Model area size'!F$4,IF($D26&lt;'SA_Model area size'!F$3,"Beige","Red"),IF($D26&lt;'SA_Model area size'!F$3,"Green","Blue"))</f>
        <v>Beige</v>
      </c>
      <c r="J26" s="119" t="str">
        <f>IF($E26&lt;'SA_Model area size'!G$4,IF($D26&lt;'SA_Model area size'!G$3,"Beige","Red"),IF($D26&lt;'SA_Model area size'!G$3,"Green","Blue"))</f>
        <v>Beige</v>
      </c>
      <c r="K26" s="119" t="str">
        <f>IF($E26&lt;'SA_Model area size'!H$4,IF($D26&lt;'SA_Model area size'!H$3,"Beige","Red"),IF($D26&lt;'SA_Model area size'!H$3,"Green","Blue"))</f>
        <v>Beige</v>
      </c>
      <c r="L26" s="119" t="str">
        <f>IF($E26&lt;'SA_Model area size'!I$4,IF($D26&lt;'SA_Model area size'!I$3,"Beige","Red"),IF($D26&lt;'SA_Model area size'!I$3,"Green","Blue"))</f>
        <v>Beige</v>
      </c>
      <c r="M26" s="119" t="str">
        <f>IF($E26&lt;'SA_Model area size'!J$4,IF($D26&lt;'SA_Model area size'!J$3,"Beige","Red"),IF($D26&lt;'SA_Model area size'!J$3,"Green","Blue"))</f>
        <v>Beige</v>
      </c>
      <c r="N26" s="119" t="str">
        <f>IF($E26&lt;'SA_Model area size'!K$4,IF($D26&lt;'SA_Model area size'!K$3,"Beige","Red"),IF($D26&lt;'SA_Model area size'!K$3,"Green","Blue"))</f>
        <v>Beige</v>
      </c>
      <c r="O26" s="119" t="str">
        <f>IF($E26&lt;'SA_Model area size'!L$4,IF($D26&lt;'SA_Model area size'!L$3,"Beige","Red"),IF($D26&lt;'SA_Model area size'!L$3,"Green","Blue"))</f>
        <v>Beige</v>
      </c>
      <c r="P26" s="119" t="str">
        <f>IF($E26&lt;'SA_Model area size'!M$4,IF($D26&lt;'SA_Model area size'!M$3,"Beige","Red"),IF($D26&lt;'SA_Model area size'!M$3,"Green","Blue"))</f>
        <v>Beige</v>
      </c>
      <c r="Q26" s="33">
        <f t="shared" si="4"/>
        <v>0.31290653396601892</v>
      </c>
      <c r="R26" s="33">
        <f t="shared" si="5"/>
        <v>6.6731322358868722E-2</v>
      </c>
      <c r="S26" s="33">
        <f t="shared" si="6"/>
        <v>0.17213930385852147</v>
      </c>
      <c r="T26" s="33">
        <f t="shared" si="7"/>
        <v>0.35504857704749965</v>
      </c>
      <c r="U26" s="33">
        <f t="shared" si="8"/>
        <v>9.3174262769091201E-2</v>
      </c>
      <c r="V26" s="33">
        <f t="shared" si="9"/>
        <v>4.2438688460681377E-2</v>
      </c>
      <c r="W26" s="33">
        <f t="shared" si="10"/>
        <v>0.18605785910872547</v>
      </c>
      <c r="X26" s="33">
        <f t="shared" si="11"/>
        <v>0.25278354878936077</v>
      </c>
      <c r="Y26" s="33">
        <f t="shared" si="12"/>
        <v>0.28878916944363525</v>
      </c>
      <c r="Z26" s="33">
        <f t="shared" si="13"/>
        <v>0.22993073419759685</v>
      </c>
    </row>
    <row r="27" spans="1:26" ht="16.5" customHeight="1" x14ac:dyDescent="0.25">
      <c r="A27" s="24" t="s">
        <v>224</v>
      </c>
      <c r="B27" s="29">
        <f t="shared" si="0"/>
        <v>23310719</v>
      </c>
      <c r="C27" s="30">
        <f t="shared" si="1"/>
        <v>612.03744438424019</v>
      </c>
      <c r="D27" s="30">
        <f t="shared" si="2"/>
        <v>2.0522888302039175</v>
      </c>
      <c r="E27" s="30">
        <f t="shared" si="3"/>
        <v>0.49916186690089398</v>
      </c>
      <c r="F27" s="119" t="str">
        <f>IF($E27&lt;'SA_Model area size'!C$4,IF($D27&lt;'SA_Model area size'!C$3,"Beige","Red"),IF($D27&lt;'SA_Model area size'!C$3,"Green","Blue"))</f>
        <v>Red</v>
      </c>
      <c r="G27" s="119" t="str">
        <f>IF($E27&lt;'SA_Model area size'!D$4,IF($D27&lt;'SA_Model area size'!D$3,"Beige","Red"),IF($D27&lt;'SA_Model area size'!D$3,"Green","Blue"))</f>
        <v>Red</v>
      </c>
      <c r="H27" s="119" t="str">
        <f>IF($E27&lt;'SA_Model area size'!E$4,IF($D27&lt;'SA_Model area size'!E$3,"Beige","Red"),IF($D27&lt;'SA_Model area size'!E$3,"Green","Blue"))</f>
        <v>Red</v>
      </c>
      <c r="I27" s="119" t="str">
        <f>IF($E27&lt;'SA_Model area size'!F$4,IF($D27&lt;'SA_Model area size'!F$3,"Beige","Red"),IF($D27&lt;'SA_Model area size'!F$3,"Green","Blue"))</f>
        <v>Beige</v>
      </c>
      <c r="J27" s="119" t="str">
        <f>IF($E27&lt;'SA_Model area size'!G$4,IF($D27&lt;'SA_Model area size'!G$3,"Beige","Red"),IF($D27&lt;'SA_Model area size'!G$3,"Green","Blue"))</f>
        <v>Beige</v>
      </c>
      <c r="K27" s="119" t="str">
        <f>IF($E27&lt;'SA_Model area size'!H$4,IF($D27&lt;'SA_Model area size'!H$3,"Beige","Red"),IF($D27&lt;'SA_Model area size'!H$3,"Green","Blue"))</f>
        <v>Beige</v>
      </c>
      <c r="L27" s="119" t="str">
        <f>IF($E27&lt;'SA_Model area size'!I$4,IF($D27&lt;'SA_Model area size'!I$3,"Beige","Red"),IF($D27&lt;'SA_Model area size'!I$3,"Green","Blue"))</f>
        <v>Beige</v>
      </c>
      <c r="M27" s="119" t="str">
        <f>IF($E27&lt;'SA_Model area size'!J$4,IF($D27&lt;'SA_Model area size'!J$3,"Beige","Red"),IF($D27&lt;'SA_Model area size'!J$3,"Green","Blue"))</f>
        <v>Beige</v>
      </c>
      <c r="N27" s="119" t="str">
        <f>IF($E27&lt;'SA_Model area size'!K$4,IF($D27&lt;'SA_Model area size'!K$3,"Beige","Red"),IF($D27&lt;'SA_Model area size'!K$3,"Green","Blue"))</f>
        <v>Beige</v>
      </c>
      <c r="O27" s="119" t="str">
        <f>IF($E27&lt;'SA_Model area size'!L$4,IF($D27&lt;'SA_Model area size'!L$3,"Beige","Red"),IF($D27&lt;'SA_Model area size'!L$3,"Green","Blue"))</f>
        <v>Beige</v>
      </c>
      <c r="P27" s="119" t="str">
        <f>IF($E27&lt;'SA_Model area size'!M$4,IF($D27&lt;'SA_Model area size'!M$3,"Beige","Red"),IF($D27&lt;'SA_Model area size'!M$3,"Green","Blue"))</f>
        <v>Beige</v>
      </c>
      <c r="Q27" s="33">
        <f t="shared" si="4"/>
        <v>0.19947218274222431</v>
      </c>
      <c r="R27" s="33">
        <f t="shared" si="5"/>
        <v>3.4332625370204317E-2</v>
      </c>
      <c r="S27" s="33">
        <f t="shared" si="6"/>
        <v>0.1310993583254714</v>
      </c>
      <c r="T27" s="33">
        <f t="shared" si="7"/>
        <v>0.55415057439253723</v>
      </c>
      <c r="U27" s="33">
        <f t="shared" si="8"/>
        <v>8.0945259169562925E-2</v>
      </c>
      <c r="V27" s="33">
        <f t="shared" si="9"/>
        <v>9.4995996869576299E-2</v>
      </c>
      <c r="W27" s="33">
        <f t="shared" si="10"/>
        <v>9.6703760271401901E-2</v>
      </c>
      <c r="X27" s="33">
        <f t="shared" si="11"/>
        <v>0.13927078683746019</v>
      </c>
      <c r="Y27" s="33">
        <f t="shared" si="12"/>
        <v>0.43668649693678879</v>
      </c>
      <c r="Z27" s="33">
        <f t="shared" si="13"/>
        <v>0.2323429590847727</v>
      </c>
    </row>
    <row r="28" spans="1:26" ht="16.5" customHeight="1" x14ac:dyDescent="0.25">
      <c r="A28" s="24" t="s">
        <v>158</v>
      </c>
      <c r="B28" s="29">
        <f t="shared" si="0"/>
        <v>86790567.999999985</v>
      </c>
      <c r="C28" s="30">
        <f t="shared" si="1"/>
        <v>546.60536070844239</v>
      </c>
      <c r="D28" s="30">
        <f t="shared" si="2"/>
        <v>1.6723438008542544</v>
      </c>
      <c r="E28" s="30">
        <f t="shared" si="3"/>
        <v>0.44227504377959898</v>
      </c>
      <c r="F28" s="119" t="str">
        <f>IF($E28&lt;'SA_Model area size'!C$4,IF($D28&lt;'SA_Model area size'!C$3,"Beige","Red"),IF($D28&lt;'SA_Model area size'!C$3,"Green","Blue"))</f>
        <v>Red</v>
      </c>
      <c r="G28" s="119" t="str">
        <f>IF($E28&lt;'SA_Model area size'!D$4,IF($D28&lt;'SA_Model area size'!D$3,"Beige","Red"),IF($D28&lt;'SA_Model area size'!D$3,"Green","Blue"))</f>
        <v>Beige</v>
      </c>
      <c r="H28" s="119" t="str">
        <f>IF($E28&lt;'SA_Model area size'!E$4,IF($D28&lt;'SA_Model area size'!E$3,"Beige","Red"),IF($D28&lt;'SA_Model area size'!E$3,"Green","Blue"))</f>
        <v>Beige</v>
      </c>
      <c r="I28" s="119" t="str">
        <f>IF($E28&lt;'SA_Model area size'!F$4,IF($D28&lt;'SA_Model area size'!F$3,"Beige","Red"),IF($D28&lt;'SA_Model area size'!F$3,"Green","Blue"))</f>
        <v>Beige</v>
      </c>
      <c r="J28" s="119" t="str">
        <f>IF($E28&lt;'SA_Model area size'!G$4,IF($D28&lt;'SA_Model area size'!G$3,"Beige","Red"),IF($D28&lt;'SA_Model area size'!G$3,"Green","Blue"))</f>
        <v>Beige</v>
      </c>
      <c r="K28" s="119" t="str">
        <f>IF($E28&lt;'SA_Model area size'!H$4,IF($D28&lt;'SA_Model area size'!H$3,"Beige","Red"),IF($D28&lt;'SA_Model area size'!H$3,"Green","Blue"))</f>
        <v>Beige</v>
      </c>
      <c r="L28" s="119" t="str">
        <f>IF($E28&lt;'SA_Model area size'!I$4,IF($D28&lt;'SA_Model area size'!I$3,"Beige","Red"),IF($D28&lt;'SA_Model area size'!I$3,"Green","Blue"))</f>
        <v>Beige</v>
      </c>
      <c r="M28" s="119" t="str">
        <f>IF($E28&lt;'SA_Model area size'!J$4,IF($D28&lt;'SA_Model area size'!J$3,"Beige","Red"),IF($D28&lt;'SA_Model area size'!J$3,"Green","Blue"))</f>
        <v>Beige</v>
      </c>
      <c r="N28" s="119" t="str">
        <f>IF($E28&lt;'SA_Model area size'!K$4,IF($D28&lt;'SA_Model area size'!K$3,"Beige","Red"),IF($D28&lt;'SA_Model area size'!K$3,"Green","Blue"))</f>
        <v>Beige</v>
      </c>
      <c r="O28" s="119" t="str">
        <f>IF($E28&lt;'SA_Model area size'!L$4,IF($D28&lt;'SA_Model area size'!L$3,"Beige","Red"),IF($D28&lt;'SA_Model area size'!L$3,"Green","Blue"))</f>
        <v>Beige</v>
      </c>
      <c r="P28" s="119" t="str">
        <f>IF($E28&lt;'SA_Model area size'!M$4,IF($D28&lt;'SA_Model area size'!M$3,"Beige","Red"),IF($D28&lt;'SA_Model area size'!M$3,"Green","Blue"))</f>
        <v>Beige</v>
      </c>
      <c r="Q28" s="33">
        <f t="shared" si="4"/>
        <v>0.43217230740792134</v>
      </c>
      <c r="R28" s="33">
        <f t="shared" si="5"/>
        <v>8.7562382937971556E-2</v>
      </c>
      <c r="S28" s="33">
        <f t="shared" si="6"/>
        <v>0.24314605689436994</v>
      </c>
      <c r="T28" s="33">
        <f t="shared" si="7"/>
        <v>0.12684120670586782</v>
      </c>
      <c r="U28" s="33">
        <f t="shared" si="8"/>
        <v>0.11027804605386921</v>
      </c>
      <c r="V28" s="33">
        <f t="shared" si="9"/>
        <v>6.5472695428838101E-2</v>
      </c>
      <c r="W28" s="33">
        <f t="shared" si="10"/>
        <v>0.22408446427918149</v>
      </c>
      <c r="X28" s="33">
        <f t="shared" si="11"/>
        <v>0.34820758891597192</v>
      </c>
      <c r="Y28" s="33">
        <f t="shared" si="12"/>
        <v>0.10319672486507386</v>
      </c>
      <c r="Z28" s="33">
        <f t="shared" si="13"/>
        <v>0.25903852651093479</v>
      </c>
    </row>
    <row r="29" spans="1:26" ht="16.5" customHeight="1" x14ac:dyDescent="0.25">
      <c r="A29" s="24" t="s">
        <v>151</v>
      </c>
      <c r="B29" s="29">
        <f t="shared" si="0"/>
        <v>4745179</v>
      </c>
      <c r="C29" s="30">
        <f t="shared" si="1"/>
        <v>538.15857062558916</v>
      </c>
      <c r="D29" s="30">
        <f t="shared" si="2"/>
        <v>2.6256725171175992</v>
      </c>
      <c r="E29" s="30">
        <f t="shared" si="3"/>
        <v>0.401666209202521</v>
      </c>
      <c r="F29" s="119" t="str">
        <f>IF($E29&lt;'SA_Model area size'!C$4,IF($D29&lt;'SA_Model area size'!C$3,"Beige","Red"),IF($D29&lt;'SA_Model area size'!C$3,"Green","Blue"))</f>
        <v>Red</v>
      </c>
      <c r="G29" s="119" t="str">
        <f>IF($E29&lt;'SA_Model area size'!D$4,IF($D29&lt;'SA_Model area size'!D$3,"Beige","Red"),IF($D29&lt;'SA_Model area size'!D$3,"Green","Blue"))</f>
        <v>Red</v>
      </c>
      <c r="H29" s="119" t="str">
        <f>IF($E29&lt;'SA_Model area size'!E$4,IF($D29&lt;'SA_Model area size'!E$3,"Beige","Red"),IF($D29&lt;'SA_Model area size'!E$3,"Green","Blue"))</f>
        <v>Red</v>
      </c>
      <c r="I29" s="119" t="str">
        <f>IF($E29&lt;'SA_Model area size'!F$4,IF($D29&lt;'SA_Model area size'!F$3,"Beige","Red"),IF($D29&lt;'SA_Model area size'!F$3,"Green","Blue"))</f>
        <v>Red</v>
      </c>
      <c r="J29" s="119" t="str">
        <f>IF($E29&lt;'SA_Model area size'!G$4,IF($D29&lt;'SA_Model area size'!G$3,"Beige","Red"),IF($D29&lt;'SA_Model area size'!G$3,"Green","Blue"))</f>
        <v>Red</v>
      </c>
      <c r="K29" s="119" t="str">
        <f>IF($E29&lt;'SA_Model area size'!H$4,IF($D29&lt;'SA_Model area size'!H$3,"Beige","Red"),IF($D29&lt;'SA_Model area size'!H$3,"Green","Blue"))</f>
        <v>Beige</v>
      </c>
      <c r="L29" s="119" t="str">
        <f>IF($E29&lt;'SA_Model area size'!I$4,IF($D29&lt;'SA_Model area size'!I$3,"Beige","Red"),IF($D29&lt;'SA_Model area size'!I$3,"Green","Blue"))</f>
        <v>Beige</v>
      </c>
      <c r="M29" s="119" t="str">
        <f>IF($E29&lt;'SA_Model area size'!J$4,IF($D29&lt;'SA_Model area size'!J$3,"Beige","Red"),IF($D29&lt;'SA_Model area size'!J$3,"Green","Blue"))</f>
        <v>Beige</v>
      </c>
      <c r="N29" s="119" t="str">
        <f>IF($E29&lt;'SA_Model area size'!K$4,IF($D29&lt;'SA_Model area size'!K$3,"Beige","Red"),IF($D29&lt;'SA_Model area size'!K$3,"Green","Blue"))</f>
        <v>Beige</v>
      </c>
      <c r="O29" s="119" t="str">
        <f>IF($E29&lt;'SA_Model area size'!L$4,IF($D29&lt;'SA_Model area size'!L$3,"Beige","Red"),IF($D29&lt;'SA_Model area size'!L$3,"Green","Blue"))</f>
        <v>Beige</v>
      </c>
      <c r="P29" s="119" t="str">
        <f>IF($E29&lt;'SA_Model area size'!M$4,IF($D29&lt;'SA_Model area size'!M$3,"Beige","Red"),IF($D29&lt;'SA_Model area size'!M$3,"Green","Blue"))</f>
        <v>Beige</v>
      </c>
      <c r="Q29" s="33">
        <f t="shared" si="4"/>
        <v>0.26326726818069235</v>
      </c>
      <c r="R29" s="33">
        <f t="shared" si="5"/>
        <v>6.589641229107418E-2</v>
      </c>
      <c r="S29" s="33">
        <f t="shared" si="6"/>
        <v>8.7967627797094244E-2</v>
      </c>
      <c r="T29" s="33">
        <f t="shared" si="7"/>
        <v>0.50941853221354483</v>
      </c>
      <c r="U29" s="33">
        <f t="shared" si="8"/>
        <v>7.3450159517594371E-2</v>
      </c>
      <c r="V29" s="33">
        <f t="shared" si="9"/>
        <v>0.23411613425437103</v>
      </c>
      <c r="W29" s="33">
        <f t="shared" si="10"/>
        <v>0.23417891174262054</v>
      </c>
      <c r="X29" s="33">
        <f t="shared" si="11"/>
        <v>5.9601510768305895E-2</v>
      </c>
      <c r="Y29" s="33">
        <f t="shared" si="12"/>
        <v>0.16271324038486043</v>
      </c>
      <c r="Z29" s="33">
        <f t="shared" si="13"/>
        <v>0.3093902028498422</v>
      </c>
    </row>
    <row r="30" spans="1:26" ht="16.5" customHeight="1" x14ac:dyDescent="0.25">
      <c r="A30" s="24" t="s">
        <v>208</v>
      </c>
      <c r="B30" s="29">
        <f t="shared" si="0"/>
        <v>615730</v>
      </c>
      <c r="C30" s="30">
        <f t="shared" si="1"/>
        <v>84199.503041534859</v>
      </c>
      <c r="D30" s="30">
        <f t="shared" si="2"/>
        <v>36.980896616952528</v>
      </c>
      <c r="E30" s="30">
        <f t="shared" si="3"/>
        <v>0.99693597334147399</v>
      </c>
      <c r="F30" s="119" t="str">
        <f>IF($E30&lt;'SA_Model area size'!C$4,IF($D30&lt;'SA_Model area size'!C$3,"Beige","Red"),IF($D30&lt;'SA_Model area size'!C$3,"Green","Blue"))</f>
        <v>Blue</v>
      </c>
      <c r="G30" s="119" t="str">
        <f>IF($E30&lt;'SA_Model area size'!D$4,IF($D30&lt;'SA_Model area size'!D$3,"Beige","Red"),IF($D30&lt;'SA_Model area size'!D$3,"Green","Blue"))</f>
        <v>Blue</v>
      </c>
      <c r="H30" s="119" t="str">
        <f>IF($E30&lt;'SA_Model area size'!E$4,IF($D30&lt;'SA_Model area size'!E$3,"Beige","Red"),IF($D30&lt;'SA_Model area size'!E$3,"Green","Blue"))</f>
        <v>Blue</v>
      </c>
      <c r="I30" s="119" t="str">
        <f>IF($E30&lt;'SA_Model area size'!F$4,IF($D30&lt;'SA_Model area size'!F$3,"Beige","Red"),IF($D30&lt;'SA_Model area size'!F$3,"Green","Blue"))</f>
        <v>Blue</v>
      </c>
      <c r="J30" s="119" t="str">
        <f>IF($E30&lt;'SA_Model area size'!G$4,IF($D30&lt;'SA_Model area size'!G$3,"Beige","Red"),IF($D30&lt;'SA_Model area size'!G$3,"Green","Blue"))</f>
        <v>Blue</v>
      </c>
      <c r="K30" s="119" t="str">
        <f>IF($E30&lt;'SA_Model area size'!H$4,IF($D30&lt;'SA_Model area size'!H$3,"Beige","Red"),IF($D30&lt;'SA_Model area size'!H$3,"Green","Blue"))</f>
        <v>Blue</v>
      </c>
      <c r="L30" s="119" t="str">
        <f>IF($E30&lt;'SA_Model area size'!I$4,IF($D30&lt;'SA_Model area size'!I$3,"Beige","Red"),IF($D30&lt;'SA_Model area size'!I$3,"Green","Blue"))</f>
        <v>Blue</v>
      </c>
      <c r="M30" s="119" t="str">
        <f>IF($E30&lt;'SA_Model area size'!J$4,IF($D30&lt;'SA_Model area size'!J$3,"Beige","Red"),IF($D30&lt;'SA_Model area size'!J$3,"Green","Blue"))</f>
        <v>Blue</v>
      </c>
      <c r="N30" s="119" t="str">
        <f>IF($E30&lt;'SA_Model area size'!K$4,IF($D30&lt;'SA_Model area size'!K$3,"Beige","Red"),IF($D30&lt;'SA_Model area size'!K$3,"Green","Blue"))</f>
        <v>Blue</v>
      </c>
      <c r="O30" s="119" t="str">
        <f>IF($E30&lt;'SA_Model area size'!L$4,IF($D30&lt;'SA_Model area size'!L$3,"Beige","Red"),IF($D30&lt;'SA_Model area size'!L$3,"Green","Blue"))</f>
        <v>Blue</v>
      </c>
      <c r="P30" s="119" t="str">
        <f>IF($E30&lt;'SA_Model area size'!M$4,IF($D30&lt;'SA_Model area size'!M$3,"Beige","Red"),IF($D30&lt;'SA_Model area size'!M$3,"Green","Blue"))</f>
        <v>Blue</v>
      </c>
      <c r="Q30" s="33">
        <f t="shared" si="4"/>
        <v>0.18598829848837992</v>
      </c>
      <c r="R30" s="33">
        <f t="shared" si="5"/>
        <v>6.5801560085094996E-2</v>
      </c>
      <c r="S30" s="33">
        <f t="shared" si="6"/>
        <v>0.37467418188861329</v>
      </c>
      <c r="T30" s="33">
        <f t="shared" si="7"/>
        <v>0.28279341622285631</v>
      </c>
      <c r="U30" s="33">
        <f t="shared" si="8"/>
        <v>9.0742543315055643E-2</v>
      </c>
      <c r="V30" s="33">
        <f t="shared" si="9"/>
        <v>0.1187061946599071</v>
      </c>
      <c r="W30" s="33">
        <f t="shared" si="10"/>
        <v>7.4048943514873164E-2</v>
      </c>
      <c r="X30" s="33">
        <f t="shared" si="11"/>
        <v>0.26232364554790283</v>
      </c>
      <c r="Y30" s="33">
        <f t="shared" si="12"/>
        <v>5.165087787234144E-2</v>
      </c>
      <c r="Z30" s="33">
        <f t="shared" si="13"/>
        <v>0.49327033840497603</v>
      </c>
    </row>
    <row r="31" spans="1:26" ht="16.5" customHeight="1" x14ac:dyDescent="0.25">
      <c r="A31" s="24" t="s">
        <v>135</v>
      </c>
      <c r="B31" s="29">
        <f t="shared" si="0"/>
        <v>25203200</v>
      </c>
      <c r="C31" s="30">
        <f t="shared" si="1"/>
        <v>50429.296221495439</v>
      </c>
      <c r="D31" s="30">
        <f t="shared" si="2"/>
        <v>24.450670896279409</v>
      </c>
      <c r="E31" s="30">
        <f t="shared" si="3"/>
        <v>0.99783864386411203</v>
      </c>
      <c r="F31" s="119" t="str">
        <f>IF($E31&lt;'SA_Model area size'!C$4,IF($D31&lt;'SA_Model area size'!C$3,"Beige","Red"),IF($D31&lt;'SA_Model area size'!C$3,"Green","Blue"))</f>
        <v>Blue</v>
      </c>
      <c r="G31" s="119" t="str">
        <f>IF($E31&lt;'SA_Model area size'!D$4,IF($D31&lt;'SA_Model area size'!D$3,"Beige","Red"),IF($D31&lt;'SA_Model area size'!D$3,"Green","Blue"))</f>
        <v>Blue</v>
      </c>
      <c r="H31" s="119" t="str">
        <f>IF($E31&lt;'SA_Model area size'!E$4,IF($D31&lt;'SA_Model area size'!E$3,"Beige","Red"),IF($D31&lt;'SA_Model area size'!E$3,"Green","Blue"))</f>
        <v>Blue</v>
      </c>
      <c r="I31" s="119" t="str">
        <f>IF($E31&lt;'SA_Model area size'!F$4,IF($D31&lt;'SA_Model area size'!F$3,"Beige","Red"),IF($D31&lt;'SA_Model area size'!F$3,"Green","Blue"))</f>
        <v>Blue</v>
      </c>
      <c r="J31" s="119" t="str">
        <f>IF($E31&lt;'SA_Model area size'!G$4,IF($D31&lt;'SA_Model area size'!G$3,"Beige","Red"),IF($D31&lt;'SA_Model area size'!G$3,"Green","Blue"))</f>
        <v>Blue</v>
      </c>
      <c r="K31" s="119" t="str">
        <f>IF($E31&lt;'SA_Model area size'!H$4,IF($D31&lt;'SA_Model area size'!H$3,"Beige","Red"),IF($D31&lt;'SA_Model area size'!H$3,"Green","Blue"))</f>
        <v>Blue</v>
      </c>
      <c r="L31" s="119" t="str">
        <f>IF($E31&lt;'SA_Model area size'!I$4,IF($D31&lt;'SA_Model area size'!I$3,"Beige","Red"),IF($D31&lt;'SA_Model area size'!I$3,"Green","Blue"))</f>
        <v>Blue</v>
      </c>
      <c r="M31" s="119" t="str">
        <f>IF($E31&lt;'SA_Model area size'!J$4,IF($D31&lt;'SA_Model area size'!J$3,"Beige","Red"),IF($D31&lt;'SA_Model area size'!J$3,"Green","Blue"))</f>
        <v>Blue</v>
      </c>
      <c r="N31" s="119" t="str">
        <f>IF($E31&lt;'SA_Model area size'!K$4,IF($D31&lt;'SA_Model area size'!K$3,"Beige","Red"),IF($D31&lt;'SA_Model area size'!K$3,"Green","Blue"))</f>
        <v>Blue</v>
      </c>
      <c r="O31" s="119" t="str">
        <f>IF($E31&lt;'SA_Model area size'!L$4,IF($D31&lt;'SA_Model area size'!L$3,"Beige","Red"),IF($D31&lt;'SA_Model area size'!L$3,"Green","Blue"))</f>
        <v>Blue</v>
      </c>
      <c r="P31" s="119" t="str">
        <f>IF($E31&lt;'SA_Model area size'!M$4,IF($D31&lt;'SA_Model area size'!M$3,"Beige","Red"),IF($D31&lt;'SA_Model area size'!M$3,"Green","Blue"))</f>
        <v>Blue</v>
      </c>
      <c r="Q31" s="33">
        <f t="shared" si="4"/>
        <v>0.21561902703277791</v>
      </c>
      <c r="R31" s="33">
        <f t="shared" si="5"/>
        <v>0.13838164217311233</v>
      </c>
      <c r="S31" s="33">
        <f t="shared" si="6"/>
        <v>0.32662233713028499</v>
      </c>
      <c r="T31" s="33">
        <f t="shared" si="7"/>
        <v>0.12054695304373592</v>
      </c>
      <c r="U31" s="33">
        <f t="shared" si="8"/>
        <v>0.19883004062008819</v>
      </c>
      <c r="V31" s="33">
        <f t="shared" si="9"/>
        <v>0.10971218101145822</v>
      </c>
      <c r="W31" s="33">
        <f t="shared" si="10"/>
        <v>9.6635439746614371E-2</v>
      </c>
      <c r="X31" s="33">
        <f t="shared" si="11"/>
        <v>0.31339143301312272</v>
      </c>
      <c r="Y31" s="33">
        <f t="shared" si="12"/>
        <v>5.1874246653087111E-2</v>
      </c>
      <c r="Z31" s="33">
        <f t="shared" si="13"/>
        <v>0.42838669957571762</v>
      </c>
    </row>
    <row r="32" spans="1:26" ht="16.5" customHeight="1" x14ac:dyDescent="0.25">
      <c r="A32" s="24" t="s">
        <v>260</v>
      </c>
      <c r="B32" s="29">
        <f t="shared" si="0"/>
        <v>329064916.99999994</v>
      </c>
      <c r="C32" s="30">
        <f t="shared" si="1"/>
        <v>67231.994066842817</v>
      </c>
      <c r="D32" s="30">
        <f t="shared" si="2"/>
        <v>23.585955477293108</v>
      </c>
      <c r="E32" s="30">
        <f t="shared" si="3"/>
        <v>0.99318126369703896</v>
      </c>
      <c r="F32" s="119" t="str">
        <f>IF($E32&lt;'SA_Model area size'!C$4,IF($D32&lt;'SA_Model area size'!C$3,"Beige","Red"),IF($D32&lt;'SA_Model area size'!C$3,"Green","Blue"))</f>
        <v>Blue</v>
      </c>
      <c r="G32" s="119" t="str">
        <f>IF($E32&lt;'SA_Model area size'!D$4,IF($D32&lt;'SA_Model area size'!D$3,"Beige","Red"),IF($D32&lt;'SA_Model area size'!D$3,"Green","Blue"))</f>
        <v>Blue</v>
      </c>
      <c r="H32" s="119" t="str">
        <f>IF($E32&lt;'SA_Model area size'!E$4,IF($D32&lt;'SA_Model area size'!E$3,"Beige","Red"),IF($D32&lt;'SA_Model area size'!E$3,"Green","Blue"))</f>
        <v>Blue</v>
      </c>
      <c r="I32" s="119" t="str">
        <f>IF($E32&lt;'SA_Model area size'!F$4,IF($D32&lt;'SA_Model area size'!F$3,"Beige","Red"),IF($D32&lt;'SA_Model area size'!F$3,"Green","Blue"))</f>
        <v>Blue</v>
      </c>
      <c r="J32" s="119" t="str">
        <f>IF($E32&lt;'SA_Model area size'!G$4,IF($D32&lt;'SA_Model area size'!G$3,"Beige","Red"),IF($D32&lt;'SA_Model area size'!G$3,"Green","Blue"))</f>
        <v>Blue</v>
      </c>
      <c r="K32" s="119" t="str">
        <f>IF($E32&lt;'SA_Model area size'!H$4,IF($D32&lt;'SA_Model area size'!H$3,"Beige","Red"),IF($D32&lt;'SA_Model area size'!H$3,"Green","Blue"))</f>
        <v>Blue</v>
      </c>
      <c r="L32" s="119" t="str">
        <f>IF($E32&lt;'SA_Model area size'!I$4,IF($D32&lt;'SA_Model area size'!I$3,"Beige","Red"),IF($D32&lt;'SA_Model area size'!I$3,"Green","Blue"))</f>
        <v>Blue</v>
      </c>
      <c r="M32" s="119" t="str">
        <f>IF($E32&lt;'SA_Model area size'!J$4,IF($D32&lt;'SA_Model area size'!J$3,"Beige","Red"),IF($D32&lt;'SA_Model area size'!J$3,"Green","Blue"))</f>
        <v>Blue</v>
      </c>
      <c r="N32" s="119" t="str">
        <f>IF($E32&lt;'SA_Model area size'!K$4,IF($D32&lt;'SA_Model area size'!K$3,"Beige","Red"),IF($D32&lt;'SA_Model area size'!K$3,"Green","Blue"))</f>
        <v>Blue</v>
      </c>
      <c r="O32" s="119" t="str">
        <f>IF($E32&lt;'SA_Model area size'!L$4,IF($D32&lt;'SA_Model area size'!L$3,"Beige","Red"),IF($D32&lt;'SA_Model area size'!L$3,"Green","Blue"))</f>
        <v>Blue</v>
      </c>
      <c r="P32" s="119" t="str">
        <f>IF($E32&lt;'SA_Model area size'!M$4,IF($D32&lt;'SA_Model area size'!M$3,"Beige","Red"),IF($D32&lt;'SA_Model area size'!M$3,"Green","Blue"))</f>
        <v>Blue</v>
      </c>
      <c r="Q32" s="33">
        <f t="shared" si="4"/>
        <v>0.28005647832442104</v>
      </c>
      <c r="R32" s="33">
        <f t="shared" si="5"/>
        <v>0.16421535335838658</v>
      </c>
      <c r="S32" s="33">
        <f t="shared" si="6"/>
        <v>0.23984648169690334</v>
      </c>
      <c r="T32" s="33">
        <f t="shared" si="7"/>
        <v>9.4508468250362854E-2</v>
      </c>
      <c r="U32" s="33">
        <f t="shared" si="8"/>
        <v>0.22137321836992621</v>
      </c>
      <c r="V32" s="33">
        <f t="shared" si="9"/>
        <v>0.13343898721166889</v>
      </c>
      <c r="W32" s="33">
        <f t="shared" si="10"/>
        <v>0.11101692413207069</v>
      </c>
      <c r="X32" s="33">
        <f t="shared" si="11"/>
        <v>0.21561552401387044</v>
      </c>
      <c r="Y32" s="33">
        <f t="shared" si="12"/>
        <v>3.6210193918471904E-2</v>
      </c>
      <c r="Z32" s="33">
        <f t="shared" si="13"/>
        <v>0.50371837072391779</v>
      </c>
    </row>
    <row r="33" spans="1:26" ht="16.5" customHeight="1" x14ac:dyDescent="0.25">
      <c r="A33" s="24" t="s">
        <v>152</v>
      </c>
      <c r="B33" s="29">
        <f t="shared" si="0"/>
        <v>37411037.999999993</v>
      </c>
      <c r="C33" s="30">
        <f t="shared" si="1"/>
        <v>44837.175173313357</v>
      </c>
      <c r="D33" s="30">
        <f t="shared" si="2"/>
        <v>22.509445766453197</v>
      </c>
      <c r="E33" s="30">
        <f t="shared" si="3"/>
        <v>0.998139679270302</v>
      </c>
      <c r="F33" s="119" t="str">
        <f>IF($E33&lt;'SA_Model area size'!C$4,IF($D33&lt;'SA_Model area size'!C$3,"Beige","Red"),IF($D33&lt;'SA_Model area size'!C$3,"Green","Blue"))</f>
        <v>Blue</v>
      </c>
      <c r="G33" s="119" t="str">
        <f>IF($E33&lt;'SA_Model area size'!D$4,IF($D33&lt;'SA_Model area size'!D$3,"Beige","Red"),IF($D33&lt;'SA_Model area size'!D$3,"Green","Blue"))</f>
        <v>Blue</v>
      </c>
      <c r="H33" s="119" t="str">
        <f>IF($E33&lt;'SA_Model area size'!E$4,IF($D33&lt;'SA_Model area size'!E$3,"Beige","Red"),IF($D33&lt;'SA_Model area size'!E$3,"Green","Blue"))</f>
        <v>Blue</v>
      </c>
      <c r="I33" s="119" t="str">
        <f>IF($E33&lt;'SA_Model area size'!F$4,IF($D33&lt;'SA_Model area size'!F$3,"Beige","Red"),IF($D33&lt;'SA_Model area size'!F$3,"Green","Blue"))</f>
        <v>Blue</v>
      </c>
      <c r="J33" s="119" t="str">
        <f>IF($E33&lt;'SA_Model area size'!G$4,IF($D33&lt;'SA_Model area size'!G$3,"Beige","Red"),IF($D33&lt;'SA_Model area size'!G$3,"Green","Blue"))</f>
        <v>Blue</v>
      </c>
      <c r="K33" s="119" t="str">
        <f>IF($E33&lt;'SA_Model area size'!H$4,IF($D33&lt;'SA_Model area size'!H$3,"Beige","Red"),IF($D33&lt;'SA_Model area size'!H$3,"Green","Blue"))</f>
        <v>Blue</v>
      </c>
      <c r="L33" s="119" t="str">
        <f>IF($E33&lt;'SA_Model area size'!I$4,IF($D33&lt;'SA_Model area size'!I$3,"Beige","Red"),IF($D33&lt;'SA_Model area size'!I$3,"Green","Blue"))</f>
        <v>Blue</v>
      </c>
      <c r="M33" s="119" t="str">
        <f>IF($E33&lt;'SA_Model area size'!J$4,IF($D33&lt;'SA_Model area size'!J$3,"Beige","Red"),IF($D33&lt;'SA_Model area size'!J$3,"Green","Blue"))</f>
        <v>Blue</v>
      </c>
      <c r="N33" s="119" t="str">
        <f>IF($E33&lt;'SA_Model area size'!K$4,IF($D33&lt;'SA_Model area size'!K$3,"Beige","Red"),IF($D33&lt;'SA_Model area size'!K$3,"Green","Blue"))</f>
        <v>Blue</v>
      </c>
      <c r="O33" s="119" t="str">
        <f>IF($E33&lt;'SA_Model area size'!L$4,IF($D33&lt;'SA_Model area size'!L$3,"Beige","Red"),IF($D33&lt;'SA_Model area size'!L$3,"Green","Blue"))</f>
        <v>Blue</v>
      </c>
      <c r="P33" s="119" t="str">
        <f>IF($E33&lt;'SA_Model area size'!M$4,IF($D33&lt;'SA_Model area size'!M$3,"Beige","Red"),IF($D33&lt;'SA_Model area size'!M$3,"Green","Blue"))</f>
        <v>Blue</v>
      </c>
      <c r="Q33" s="33">
        <f t="shared" si="4"/>
        <v>0.24888405069718192</v>
      </c>
      <c r="R33" s="33">
        <f t="shared" si="5"/>
        <v>0.12342711721498796</v>
      </c>
      <c r="S33" s="33">
        <f t="shared" si="6"/>
        <v>0.38517979398002344</v>
      </c>
      <c r="T33" s="33">
        <f t="shared" si="7"/>
        <v>0.10346910156746679</v>
      </c>
      <c r="U33" s="33">
        <f t="shared" si="8"/>
        <v>0.13903993654033953</v>
      </c>
      <c r="V33" s="33">
        <f t="shared" si="9"/>
        <v>0.12083218275254659</v>
      </c>
      <c r="W33" s="33">
        <f t="shared" si="10"/>
        <v>0.10105967302011187</v>
      </c>
      <c r="X33" s="33">
        <f t="shared" si="11"/>
        <v>0.29715254145790554</v>
      </c>
      <c r="Y33" s="33">
        <f t="shared" si="12"/>
        <v>4.8952173032070188E-2</v>
      </c>
      <c r="Z33" s="33">
        <f t="shared" si="13"/>
        <v>0.43200342973736544</v>
      </c>
    </row>
    <row r="34" spans="1:26" ht="16.5" customHeight="1" x14ac:dyDescent="0.25">
      <c r="A34" s="24" t="s">
        <v>190</v>
      </c>
      <c r="B34" s="29">
        <f t="shared" si="0"/>
        <v>4882498</v>
      </c>
      <c r="C34" s="30">
        <f t="shared" si="1"/>
        <v>74773.180492281856</v>
      </c>
      <c r="D34" s="30">
        <f t="shared" si="2"/>
        <v>21.490901658916194</v>
      </c>
      <c r="E34" s="30">
        <f t="shared" si="3"/>
        <v>0.99435703002637099</v>
      </c>
      <c r="F34" s="119" t="str">
        <f>IF($E34&lt;'SA_Model area size'!C$4,IF($D34&lt;'SA_Model area size'!C$3,"Beige","Red"),IF($D34&lt;'SA_Model area size'!C$3,"Green","Blue"))</f>
        <v>Blue</v>
      </c>
      <c r="G34" s="119" t="str">
        <f>IF($E34&lt;'SA_Model area size'!D$4,IF($D34&lt;'SA_Model area size'!D$3,"Beige","Red"),IF($D34&lt;'SA_Model area size'!D$3,"Green","Blue"))</f>
        <v>Blue</v>
      </c>
      <c r="H34" s="119" t="str">
        <f>IF($E34&lt;'SA_Model area size'!E$4,IF($D34&lt;'SA_Model area size'!E$3,"Beige","Red"),IF($D34&lt;'SA_Model area size'!E$3,"Green","Blue"))</f>
        <v>Blue</v>
      </c>
      <c r="I34" s="119" t="str">
        <f>IF($E34&lt;'SA_Model area size'!F$4,IF($D34&lt;'SA_Model area size'!F$3,"Beige","Red"),IF($D34&lt;'SA_Model area size'!F$3,"Green","Blue"))</f>
        <v>Blue</v>
      </c>
      <c r="J34" s="119" t="str">
        <f>IF($E34&lt;'SA_Model area size'!G$4,IF($D34&lt;'SA_Model area size'!G$3,"Beige","Red"),IF($D34&lt;'SA_Model area size'!G$3,"Green","Blue"))</f>
        <v>Blue</v>
      </c>
      <c r="K34" s="119" t="str">
        <f>IF($E34&lt;'SA_Model area size'!H$4,IF($D34&lt;'SA_Model area size'!H$3,"Beige","Red"),IF($D34&lt;'SA_Model area size'!H$3,"Green","Blue"))</f>
        <v>Blue</v>
      </c>
      <c r="L34" s="119" t="str">
        <f>IF($E34&lt;'SA_Model area size'!I$4,IF($D34&lt;'SA_Model area size'!I$3,"Beige","Red"),IF($D34&lt;'SA_Model area size'!I$3,"Green","Blue"))</f>
        <v>Blue</v>
      </c>
      <c r="M34" s="119" t="str">
        <f>IF($E34&lt;'SA_Model area size'!J$4,IF($D34&lt;'SA_Model area size'!J$3,"Beige","Red"),IF($D34&lt;'SA_Model area size'!J$3,"Green","Blue"))</f>
        <v>Blue</v>
      </c>
      <c r="N34" s="119" t="str">
        <f>IF($E34&lt;'SA_Model area size'!K$4,IF($D34&lt;'SA_Model area size'!K$3,"Beige","Red"),IF($D34&lt;'SA_Model area size'!K$3,"Green","Blue"))</f>
        <v>Blue</v>
      </c>
      <c r="O34" s="119" t="str">
        <f>IF($E34&lt;'SA_Model area size'!L$4,IF($D34&lt;'SA_Model area size'!L$3,"Beige","Red"),IF($D34&lt;'SA_Model area size'!L$3,"Green","Blue"))</f>
        <v>Blue</v>
      </c>
      <c r="P34" s="119" t="str">
        <f>IF($E34&lt;'SA_Model area size'!M$4,IF($D34&lt;'SA_Model area size'!M$3,"Beige","Red"),IF($D34&lt;'SA_Model area size'!M$3,"Green","Blue"))</f>
        <v>Blue</v>
      </c>
      <c r="Q34" s="33">
        <f t="shared" si="4"/>
        <v>0.23955151961268623</v>
      </c>
      <c r="R34" s="33">
        <f t="shared" si="5"/>
        <v>0.18861648380929066</v>
      </c>
      <c r="S34" s="33">
        <f t="shared" si="6"/>
        <v>0.27810430884872472</v>
      </c>
      <c r="T34" s="33">
        <f t="shared" si="7"/>
        <v>9.9575331736474496E-2</v>
      </c>
      <c r="U34" s="33">
        <f t="shared" si="8"/>
        <v>0.19415235599282391</v>
      </c>
      <c r="V34" s="33">
        <f t="shared" si="9"/>
        <v>0.1764515417473847</v>
      </c>
      <c r="W34" s="33">
        <f t="shared" si="10"/>
        <v>0.13882196458370666</v>
      </c>
      <c r="X34" s="33">
        <f t="shared" si="11"/>
        <v>0.14171258668036729</v>
      </c>
      <c r="Y34" s="33">
        <f t="shared" si="12"/>
        <v>2.9970036909006948E-2</v>
      </c>
      <c r="Z34" s="33">
        <f t="shared" si="13"/>
        <v>0.51304387007953478</v>
      </c>
    </row>
    <row r="35" spans="1:26" ht="16.5" customHeight="1" x14ac:dyDescent="0.25">
      <c r="A35" s="24" t="s">
        <v>174</v>
      </c>
      <c r="B35" s="29">
        <f t="shared" ref="B35:B66" si="14">VLOOKUP(A35,pop,2,0)</f>
        <v>5532159.0000000009</v>
      </c>
      <c r="C35" s="30">
        <f t="shared" ref="C35:C66" si="15">VLOOKUP(A35,Y,130,0)</f>
        <v>42923.430934710566</v>
      </c>
      <c r="D35" s="30">
        <f t="shared" ref="D35:D66" si="16">VLOOKUP(A35,gloria,123,0)/B35*1000</f>
        <v>19.892423432187112</v>
      </c>
      <c r="E35" s="30">
        <f t="shared" ref="E35:E66" si="17">VLOOKUP(A35,nsi,14,0)</f>
        <v>1</v>
      </c>
      <c r="F35" s="119" t="str">
        <f>IF($E35&lt;'SA_Model area size'!C$4,IF($D35&lt;'SA_Model area size'!C$3,"Beige","Red"),IF($D35&lt;'SA_Model area size'!C$3,"Green","Blue"))</f>
        <v>Blue</v>
      </c>
      <c r="G35" s="119" t="str">
        <f>IF($E35&lt;'SA_Model area size'!D$4,IF($D35&lt;'SA_Model area size'!D$3,"Beige","Red"),IF($D35&lt;'SA_Model area size'!D$3,"Green","Blue"))</f>
        <v>Blue</v>
      </c>
      <c r="H35" s="119" t="str">
        <f>IF($E35&lt;'SA_Model area size'!E$4,IF($D35&lt;'SA_Model area size'!E$3,"Beige","Red"),IF($D35&lt;'SA_Model area size'!E$3,"Green","Blue"))</f>
        <v>Blue</v>
      </c>
      <c r="I35" s="119" t="str">
        <f>IF($E35&lt;'SA_Model area size'!F$4,IF($D35&lt;'SA_Model area size'!F$3,"Beige","Red"),IF($D35&lt;'SA_Model area size'!F$3,"Green","Blue"))</f>
        <v>Blue</v>
      </c>
      <c r="J35" s="119" t="str">
        <f>IF($E35&lt;'SA_Model area size'!G$4,IF($D35&lt;'SA_Model area size'!G$3,"Beige","Red"),IF($D35&lt;'SA_Model area size'!G$3,"Green","Blue"))</f>
        <v>Blue</v>
      </c>
      <c r="K35" s="119" t="str">
        <f>IF($E35&lt;'SA_Model area size'!H$4,IF($D35&lt;'SA_Model area size'!H$3,"Beige","Red"),IF($D35&lt;'SA_Model area size'!H$3,"Green","Blue"))</f>
        <v>Blue</v>
      </c>
      <c r="L35" s="119" t="str">
        <f>IF($E35&lt;'SA_Model area size'!I$4,IF($D35&lt;'SA_Model area size'!I$3,"Beige","Red"),IF($D35&lt;'SA_Model area size'!I$3,"Green","Blue"))</f>
        <v>Blue</v>
      </c>
      <c r="M35" s="119" t="str">
        <f>IF($E35&lt;'SA_Model area size'!J$4,IF($D35&lt;'SA_Model area size'!J$3,"Beige","Red"),IF($D35&lt;'SA_Model area size'!J$3,"Green","Blue"))</f>
        <v>Blue</v>
      </c>
      <c r="N35" s="119" t="str">
        <f>IF($E35&lt;'SA_Model area size'!K$4,IF($D35&lt;'SA_Model area size'!K$3,"Beige","Red"),IF($D35&lt;'SA_Model area size'!K$3,"Green","Blue"))</f>
        <v>Blue</v>
      </c>
      <c r="O35" s="119" t="str">
        <f>IF($E35&lt;'SA_Model area size'!L$4,IF($D35&lt;'SA_Model area size'!L$3,"Beige","Red"),IF($D35&lt;'SA_Model area size'!L$3,"Green","Blue"))</f>
        <v>Blue</v>
      </c>
      <c r="P35" s="119" t="str">
        <f>IF($E35&lt;'SA_Model area size'!M$4,IF($D35&lt;'SA_Model area size'!M$3,"Beige","Red"),IF($D35&lt;'SA_Model area size'!M$3,"Green","Blue"))</f>
        <v>Blue</v>
      </c>
      <c r="Q35" s="33">
        <f t="shared" ref="Q35:Q66" si="18">VLOOKUP($A35,gloria,131,0)/VLOOKUP($A35,gloria,123,0)</f>
        <v>0.17506391261546081</v>
      </c>
      <c r="R35" s="33">
        <f t="shared" ref="R35:R66" si="19">VLOOKUP($A35,gloria,132,0)/VLOOKUP($A35,gloria,123,0)</f>
        <v>0.11909901566376767</v>
      </c>
      <c r="S35" s="33">
        <f t="shared" ref="S35:S66" si="20">VLOOKUP($A35,gloria,133,0)/VLOOKUP($A35,gloria,123,0)</f>
        <v>0.43619177623584876</v>
      </c>
      <c r="T35" s="33">
        <f t="shared" ref="T35:T66" si="21">VLOOKUP($A35,gloria,134,0)/VLOOKUP($A35,gloria,123,0)</f>
        <v>0.10723441238590853</v>
      </c>
      <c r="U35" s="33">
        <f t="shared" ref="U35:U66" si="22">VLOOKUP($A35,gloria,135,0)/VLOOKUP($A35,gloria,123,0)</f>
        <v>0.16241088309901433</v>
      </c>
      <c r="V35" s="33">
        <f t="shared" ref="V35:V66" si="23">VLOOKUP($A35,Y,123,0)/VLOOKUP($A35,Y,122,0)</f>
        <v>0.10121129581187356</v>
      </c>
      <c r="W35" s="33">
        <f t="shared" ref="W35:W66" si="24">VLOOKUP($A35,Y,124,0)/VLOOKUP($A35,Y,122,0)</f>
        <v>0.11186059943274215</v>
      </c>
      <c r="X35" s="33">
        <f t="shared" ref="X35:X66" si="25">VLOOKUP($A35,Y,125,0)/VLOOKUP($A35,Y,122,0)</f>
        <v>0.30043085090538291</v>
      </c>
      <c r="Y35" s="33">
        <f t="shared" ref="Y35:Y66" si="26">VLOOKUP($A35,Y,126,0)/VLOOKUP($A35,Y,122,0)</f>
        <v>5.9509513422118049E-2</v>
      </c>
      <c r="Z35" s="33">
        <f t="shared" ref="Z35:Z66" si="27">VLOOKUP($A35,Y,127,0)/VLOOKUP($A35,Y,122,0)</f>
        <v>0.42698774042788329</v>
      </c>
    </row>
    <row r="36" spans="1:26" ht="16.5" customHeight="1" x14ac:dyDescent="0.25">
      <c r="A36" s="24" t="s">
        <v>153</v>
      </c>
      <c r="B36" s="29">
        <f t="shared" si="14"/>
        <v>8591360.9999999981</v>
      </c>
      <c r="C36" s="30">
        <f t="shared" si="15"/>
        <v>74825.669457876487</v>
      </c>
      <c r="D36" s="30">
        <f t="shared" si="16"/>
        <v>19.549947350466912</v>
      </c>
      <c r="E36" s="30">
        <f t="shared" si="17"/>
        <v>0.99823578630245302</v>
      </c>
      <c r="F36" s="119" t="str">
        <f>IF($E36&lt;'SA_Model area size'!C$4,IF($D36&lt;'SA_Model area size'!C$3,"Beige","Red"),IF($D36&lt;'SA_Model area size'!C$3,"Green","Blue"))</f>
        <v>Blue</v>
      </c>
      <c r="G36" s="119" t="str">
        <f>IF($E36&lt;'SA_Model area size'!D$4,IF($D36&lt;'SA_Model area size'!D$3,"Beige","Red"),IF($D36&lt;'SA_Model area size'!D$3,"Green","Blue"))</f>
        <v>Blue</v>
      </c>
      <c r="H36" s="119" t="str">
        <f>IF($E36&lt;'SA_Model area size'!E$4,IF($D36&lt;'SA_Model area size'!E$3,"Beige","Red"),IF($D36&lt;'SA_Model area size'!E$3,"Green","Blue"))</f>
        <v>Blue</v>
      </c>
      <c r="I36" s="119" t="str">
        <f>IF($E36&lt;'SA_Model area size'!F$4,IF($D36&lt;'SA_Model area size'!F$3,"Beige","Red"),IF($D36&lt;'SA_Model area size'!F$3,"Green","Blue"))</f>
        <v>Blue</v>
      </c>
      <c r="J36" s="119" t="str">
        <f>IF($E36&lt;'SA_Model area size'!G$4,IF($D36&lt;'SA_Model area size'!G$3,"Beige","Red"),IF($D36&lt;'SA_Model area size'!G$3,"Green","Blue"))</f>
        <v>Blue</v>
      </c>
      <c r="K36" s="119" t="str">
        <f>IF($E36&lt;'SA_Model area size'!H$4,IF($D36&lt;'SA_Model area size'!H$3,"Beige","Red"),IF($D36&lt;'SA_Model area size'!H$3,"Green","Blue"))</f>
        <v>Blue</v>
      </c>
      <c r="L36" s="119" t="str">
        <f>IF($E36&lt;'SA_Model area size'!I$4,IF($D36&lt;'SA_Model area size'!I$3,"Beige","Red"),IF($D36&lt;'SA_Model area size'!I$3,"Green","Blue"))</f>
        <v>Blue</v>
      </c>
      <c r="M36" s="119" t="str">
        <f>IF($E36&lt;'SA_Model area size'!J$4,IF($D36&lt;'SA_Model area size'!J$3,"Beige","Red"),IF($D36&lt;'SA_Model area size'!J$3,"Green","Blue"))</f>
        <v>Blue</v>
      </c>
      <c r="N36" s="119" t="str">
        <f>IF($E36&lt;'SA_Model area size'!K$4,IF($D36&lt;'SA_Model area size'!K$3,"Beige","Red"),IF($D36&lt;'SA_Model area size'!K$3,"Green","Blue"))</f>
        <v>Blue</v>
      </c>
      <c r="O36" s="119" t="str">
        <f>IF($E36&lt;'SA_Model area size'!L$4,IF($D36&lt;'SA_Model area size'!L$3,"Beige","Red"),IF($D36&lt;'SA_Model area size'!L$3,"Green","Blue"))</f>
        <v>Blue</v>
      </c>
      <c r="P36" s="119" t="str">
        <f>IF($E36&lt;'SA_Model area size'!M$4,IF($D36&lt;'SA_Model area size'!M$3,"Beige","Red"),IF($D36&lt;'SA_Model area size'!M$3,"Green","Blue"))</f>
        <v>Blue</v>
      </c>
      <c r="Q36" s="33">
        <f t="shared" si="18"/>
        <v>0.21683340256272565</v>
      </c>
      <c r="R36" s="33">
        <f t="shared" si="19"/>
        <v>0.16109679507669927</v>
      </c>
      <c r="S36" s="33">
        <f t="shared" si="20"/>
        <v>0.23343548793196392</v>
      </c>
      <c r="T36" s="33">
        <f t="shared" si="21"/>
        <v>0.18570565533474073</v>
      </c>
      <c r="U36" s="33">
        <f t="shared" si="22"/>
        <v>0.20292865909387003</v>
      </c>
      <c r="V36" s="33">
        <f t="shared" si="23"/>
        <v>0.11664416248872547</v>
      </c>
      <c r="W36" s="33">
        <f t="shared" si="24"/>
        <v>0.11395121635924849</v>
      </c>
      <c r="X36" s="33">
        <f t="shared" si="25"/>
        <v>0.20929911571856383</v>
      </c>
      <c r="Y36" s="33">
        <f t="shared" si="26"/>
        <v>6.7783558789695095E-2</v>
      </c>
      <c r="Z36" s="33">
        <f t="shared" si="27"/>
        <v>0.49232194664376683</v>
      </c>
    </row>
    <row r="37" spans="1:26" ht="16.5" customHeight="1" x14ac:dyDescent="0.25">
      <c r="A37" s="24" t="s">
        <v>132</v>
      </c>
      <c r="B37" s="29">
        <f t="shared" si="14"/>
        <v>9770526</v>
      </c>
      <c r="C37" s="30">
        <f t="shared" si="15"/>
        <v>32326.582725478558</v>
      </c>
      <c r="D37" s="30">
        <f t="shared" si="16"/>
        <v>18.780005108064277</v>
      </c>
      <c r="E37" s="30">
        <f t="shared" si="17"/>
        <v>0.90585420076955803</v>
      </c>
      <c r="F37" s="119" t="str">
        <f>IF($E37&lt;'SA_Model area size'!C$4,IF($D37&lt;'SA_Model area size'!C$3,"Beige","Red"),IF($D37&lt;'SA_Model area size'!C$3,"Green","Blue"))</f>
        <v>Blue</v>
      </c>
      <c r="G37" s="119" t="str">
        <f>IF($E37&lt;'SA_Model area size'!D$4,IF($D37&lt;'SA_Model area size'!D$3,"Beige","Red"),IF($D37&lt;'SA_Model area size'!D$3,"Green","Blue"))</f>
        <v>Blue</v>
      </c>
      <c r="H37" s="119" t="str">
        <f>IF($E37&lt;'SA_Model area size'!E$4,IF($D37&lt;'SA_Model area size'!E$3,"Beige","Red"),IF($D37&lt;'SA_Model area size'!E$3,"Green","Blue"))</f>
        <v>Blue</v>
      </c>
      <c r="I37" s="119" t="str">
        <f>IF($E37&lt;'SA_Model area size'!F$4,IF($D37&lt;'SA_Model area size'!F$3,"Beige","Red"),IF($D37&lt;'SA_Model area size'!F$3,"Green","Blue"))</f>
        <v>Blue</v>
      </c>
      <c r="J37" s="119" t="str">
        <f>IF($E37&lt;'SA_Model area size'!G$4,IF($D37&lt;'SA_Model area size'!G$3,"Beige","Red"),IF($D37&lt;'SA_Model area size'!G$3,"Green","Blue"))</f>
        <v>Blue</v>
      </c>
      <c r="K37" s="119" t="str">
        <f>IF($E37&lt;'SA_Model area size'!H$4,IF($D37&lt;'SA_Model area size'!H$3,"Beige","Red"),IF($D37&lt;'SA_Model area size'!H$3,"Green","Blue"))</f>
        <v>Blue</v>
      </c>
      <c r="L37" s="119" t="str">
        <f>IF($E37&lt;'SA_Model area size'!I$4,IF($D37&lt;'SA_Model area size'!I$3,"Beige","Red"),IF($D37&lt;'SA_Model area size'!I$3,"Green","Blue"))</f>
        <v>Blue</v>
      </c>
      <c r="M37" s="119" t="str">
        <f>IF($E37&lt;'SA_Model area size'!J$4,IF($D37&lt;'SA_Model area size'!J$3,"Beige","Red"),IF($D37&lt;'SA_Model area size'!J$3,"Green","Blue"))</f>
        <v>Blue</v>
      </c>
      <c r="N37" s="119" t="str">
        <f>IF($E37&lt;'SA_Model area size'!K$4,IF($D37&lt;'SA_Model area size'!K$3,"Beige","Red"),IF($D37&lt;'SA_Model area size'!K$3,"Green","Blue"))</f>
        <v>Blue</v>
      </c>
      <c r="O37" s="119" t="str">
        <f>IF($E37&lt;'SA_Model area size'!L$4,IF($D37&lt;'SA_Model area size'!L$3,"Beige","Red"),IF($D37&lt;'SA_Model area size'!L$3,"Green","Blue"))</f>
        <v>Blue</v>
      </c>
      <c r="P37" s="119" t="str">
        <f>IF($E37&lt;'SA_Model area size'!M$4,IF($D37&lt;'SA_Model area size'!M$3,"Beige","Red"),IF($D37&lt;'SA_Model area size'!M$3,"Green","Blue"))</f>
        <v>Blue</v>
      </c>
      <c r="Q37" s="33">
        <f t="shared" si="18"/>
        <v>0.28801726843811254</v>
      </c>
      <c r="R37" s="33">
        <f t="shared" si="19"/>
        <v>0.14076677695313472</v>
      </c>
      <c r="S37" s="33">
        <f t="shared" si="20"/>
        <v>0.25880348885761562</v>
      </c>
      <c r="T37" s="33">
        <f t="shared" si="21"/>
        <v>0.19003482869030219</v>
      </c>
      <c r="U37" s="33">
        <f t="shared" si="22"/>
        <v>0.12237763706083511</v>
      </c>
      <c r="V37" s="33">
        <f t="shared" si="23"/>
        <v>0.24416932065876179</v>
      </c>
      <c r="W37" s="33">
        <f t="shared" si="24"/>
        <v>8.0595040128605189E-2</v>
      </c>
      <c r="X37" s="33">
        <f t="shared" si="25"/>
        <v>0.33476999674434943</v>
      </c>
      <c r="Y37" s="33">
        <f t="shared" si="26"/>
        <v>7.7600015793648572E-2</v>
      </c>
      <c r="Z37" s="33">
        <f t="shared" si="27"/>
        <v>0.26286562667463537</v>
      </c>
    </row>
    <row r="38" spans="1:26" ht="16.5" customHeight="1" x14ac:dyDescent="0.25">
      <c r="A38" s="24" t="s">
        <v>228</v>
      </c>
      <c r="B38" s="29">
        <f t="shared" si="14"/>
        <v>5378859</v>
      </c>
      <c r="C38" s="30">
        <f t="shared" si="15"/>
        <v>68623.277499127798</v>
      </c>
      <c r="D38" s="30">
        <f t="shared" si="16"/>
        <v>17.556316464622849</v>
      </c>
      <c r="E38" s="30">
        <f t="shared" si="17"/>
        <v>1</v>
      </c>
      <c r="F38" s="119" t="str">
        <f>IF($E38&lt;'SA_Model area size'!C$4,IF($D38&lt;'SA_Model area size'!C$3,"Beige","Red"),IF($D38&lt;'SA_Model area size'!C$3,"Green","Blue"))</f>
        <v>Blue</v>
      </c>
      <c r="G38" s="119" t="str">
        <f>IF($E38&lt;'SA_Model area size'!D$4,IF($D38&lt;'SA_Model area size'!D$3,"Beige","Red"),IF($D38&lt;'SA_Model area size'!D$3,"Green","Blue"))</f>
        <v>Blue</v>
      </c>
      <c r="H38" s="119" t="str">
        <f>IF($E38&lt;'SA_Model area size'!E$4,IF($D38&lt;'SA_Model area size'!E$3,"Beige","Red"),IF($D38&lt;'SA_Model area size'!E$3,"Green","Blue"))</f>
        <v>Blue</v>
      </c>
      <c r="I38" s="119" t="str">
        <f>IF($E38&lt;'SA_Model area size'!F$4,IF($D38&lt;'SA_Model area size'!F$3,"Beige","Red"),IF($D38&lt;'SA_Model area size'!F$3,"Green","Blue"))</f>
        <v>Blue</v>
      </c>
      <c r="J38" s="119" t="str">
        <f>IF($E38&lt;'SA_Model area size'!G$4,IF($D38&lt;'SA_Model area size'!G$3,"Beige","Red"),IF($D38&lt;'SA_Model area size'!G$3,"Green","Blue"))</f>
        <v>Blue</v>
      </c>
      <c r="K38" s="119" t="str">
        <f>IF($E38&lt;'SA_Model area size'!H$4,IF($D38&lt;'SA_Model area size'!H$3,"Beige","Red"),IF($D38&lt;'SA_Model area size'!H$3,"Green","Blue"))</f>
        <v>Blue</v>
      </c>
      <c r="L38" s="119" t="str">
        <f>IF($E38&lt;'SA_Model area size'!I$4,IF($D38&lt;'SA_Model area size'!I$3,"Beige","Red"),IF($D38&lt;'SA_Model area size'!I$3,"Green","Blue"))</f>
        <v>Blue</v>
      </c>
      <c r="M38" s="119" t="str">
        <f>IF($E38&lt;'SA_Model area size'!J$4,IF($D38&lt;'SA_Model area size'!J$3,"Beige","Red"),IF($D38&lt;'SA_Model area size'!J$3,"Green","Blue"))</f>
        <v>Blue</v>
      </c>
      <c r="N38" s="119" t="str">
        <f>IF($E38&lt;'SA_Model area size'!K$4,IF($D38&lt;'SA_Model area size'!K$3,"Beige","Red"),IF($D38&lt;'SA_Model area size'!K$3,"Green","Blue"))</f>
        <v>Blue</v>
      </c>
      <c r="O38" s="119" t="str">
        <f>IF($E38&lt;'SA_Model area size'!L$4,IF($D38&lt;'SA_Model area size'!L$3,"Beige","Red"),IF($D38&lt;'SA_Model area size'!L$3,"Green","Blue"))</f>
        <v>Blue</v>
      </c>
      <c r="P38" s="119" t="str">
        <f>IF($E38&lt;'SA_Model area size'!M$4,IF($D38&lt;'SA_Model area size'!M$3,"Beige","Red"),IF($D38&lt;'SA_Model area size'!M$3,"Green","Blue"))</f>
        <v>Blue</v>
      </c>
      <c r="Q38" s="33">
        <f t="shared" si="18"/>
        <v>0.25258557737636533</v>
      </c>
      <c r="R38" s="33">
        <f t="shared" si="19"/>
        <v>0.16655385998123831</v>
      </c>
      <c r="S38" s="33">
        <f t="shared" si="20"/>
        <v>0.22080420501962744</v>
      </c>
      <c r="T38" s="33">
        <f t="shared" si="21"/>
        <v>0.14943332007417343</v>
      </c>
      <c r="U38" s="33">
        <f t="shared" si="22"/>
        <v>0.2106230375485956</v>
      </c>
      <c r="V38" s="33">
        <f t="shared" si="23"/>
        <v>0.12617016579819412</v>
      </c>
      <c r="W38" s="33">
        <f t="shared" si="24"/>
        <v>9.7815932948782033E-2</v>
      </c>
      <c r="X38" s="33">
        <f t="shared" si="25"/>
        <v>0.25007494861495988</v>
      </c>
      <c r="Y38" s="33">
        <f t="shared" si="26"/>
        <v>5.386538977837281E-2</v>
      </c>
      <c r="Z38" s="33">
        <f t="shared" si="27"/>
        <v>0.47207356285969065</v>
      </c>
    </row>
    <row r="39" spans="1:26" ht="16.5" customHeight="1" x14ac:dyDescent="0.25">
      <c r="A39" s="24" t="s">
        <v>193</v>
      </c>
      <c r="B39" s="29">
        <f t="shared" si="14"/>
        <v>339037.00000000006</v>
      </c>
      <c r="C39" s="30">
        <f t="shared" si="15"/>
        <v>64452.416933262743</v>
      </c>
      <c r="D39" s="30">
        <f t="shared" si="16"/>
        <v>17.475296920682741</v>
      </c>
      <c r="E39" s="30">
        <f t="shared" si="17"/>
        <v>1</v>
      </c>
      <c r="F39" s="119" t="str">
        <f>IF($E39&lt;'SA_Model area size'!C$4,IF($D39&lt;'SA_Model area size'!C$3,"Beige","Red"),IF($D39&lt;'SA_Model area size'!C$3,"Green","Blue"))</f>
        <v>Blue</v>
      </c>
      <c r="G39" s="119" t="str">
        <f>IF($E39&lt;'SA_Model area size'!D$4,IF($D39&lt;'SA_Model area size'!D$3,"Beige","Red"),IF($D39&lt;'SA_Model area size'!D$3,"Green","Blue"))</f>
        <v>Blue</v>
      </c>
      <c r="H39" s="119" t="str">
        <f>IF($E39&lt;'SA_Model area size'!E$4,IF($D39&lt;'SA_Model area size'!E$3,"Beige","Red"),IF($D39&lt;'SA_Model area size'!E$3,"Green","Blue"))</f>
        <v>Blue</v>
      </c>
      <c r="I39" s="119" t="str">
        <f>IF($E39&lt;'SA_Model area size'!F$4,IF($D39&lt;'SA_Model area size'!F$3,"Beige","Red"),IF($D39&lt;'SA_Model area size'!F$3,"Green","Blue"))</f>
        <v>Blue</v>
      </c>
      <c r="J39" s="119" t="str">
        <f>IF($E39&lt;'SA_Model area size'!G$4,IF($D39&lt;'SA_Model area size'!G$3,"Beige","Red"),IF($D39&lt;'SA_Model area size'!G$3,"Green","Blue"))</f>
        <v>Blue</v>
      </c>
      <c r="K39" s="119" t="str">
        <f>IF($E39&lt;'SA_Model area size'!H$4,IF($D39&lt;'SA_Model area size'!H$3,"Beige","Red"),IF($D39&lt;'SA_Model area size'!H$3,"Green","Blue"))</f>
        <v>Blue</v>
      </c>
      <c r="L39" s="119" t="str">
        <f>IF($E39&lt;'SA_Model area size'!I$4,IF($D39&lt;'SA_Model area size'!I$3,"Beige","Red"),IF($D39&lt;'SA_Model area size'!I$3,"Green","Blue"))</f>
        <v>Blue</v>
      </c>
      <c r="M39" s="119" t="str">
        <f>IF($E39&lt;'SA_Model area size'!J$4,IF($D39&lt;'SA_Model area size'!J$3,"Beige","Red"),IF($D39&lt;'SA_Model area size'!J$3,"Green","Blue"))</f>
        <v>Blue</v>
      </c>
      <c r="N39" s="119" t="str">
        <f>IF($E39&lt;'SA_Model area size'!K$4,IF($D39&lt;'SA_Model area size'!K$3,"Beige","Red"),IF($D39&lt;'SA_Model area size'!K$3,"Green","Blue"))</f>
        <v>Blue</v>
      </c>
      <c r="O39" s="119" t="str">
        <f>IF($E39&lt;'SA_Model area size'!L$4,IF($D39&lt;'SA_Model area size'!L$3,"Beige","Red"),IF($D39&lt;'SA_Model area size'!L$3,"Green","Blue"))</f>
        <v>Blue</v>
      </c>
      <c r="P39" s="119" t="str">
        <f>IF($E39&lt;'SA_Model area size'!M$4,IF($D39&lt;'SA_Model area size'!M$3,"Beige","Red"),IF($D39&lt;'SA_Model area size'!M$3,"Green","Blue"))</f>
        <v>Blue</v>
      </c>
      <c r="Q39" s="33">
        <f t="shared" si="18"/>
        <v>0.20002139941301594</v>
      </c>
      <c r="R39" s="33">
        <f t="shared" si="19"/>
        <v>0.17495766798337217</v>
      </c>
      <c r="S39" s="33">
        <f t="shared" si="20"/>
        <v>0.31915011429542323</v>
      </c>
      <c r="T39" s="33">
        <f t="shared" si="21"/>
        <v>0.15999919577911145</v>
      </c>
      <c r="U39" s="33">
        <f t="shared" si="22"/>
        <v>0.14587162252907726</v>
      </c>
      <c r="V39" s="33">
        <f t="shared" si="23"/>
        <v>9.6475071995193132E-2</v>
      </c>
      <c r="W39" s="33">
        <f t="shared" si="24"/>
        <v>8.6211953688216866E-2</v>
      </c>
      <c r="X39" s="33">
        <f t="shared" si="25"/>
        <v>0.34650629049256421</v>
      </c>
      <c r="Y39" s="33">
        <f t="shared" si="26"/>
        <v>5.7136933646972539E-2</v>
      </c>
      <c r="Z39" s="33">
        <f t="shared" si="27"/>
        <v>0.41366975017705326</v>
      </c>
    </row>
    <row r="40" spans="1:26" ht="16.5" customHeight="1" x14ac:dyDescent="0.25">
      <c r="A40" s="24" t="s">
        <v>172</v>
      </c>
      <c r="B40" s="29">
        <f t="shared" si="14"/>
        <v>1325649</v>
      </c>
      <c r="C40" s="30">
        <f t="shared" si="15"/>
        <v>20232.208723575524</v>
      </c>
      <c r="D40" s="30">
        <f t="shared" si="16"/>
        <v>17.237594709304496</v>
      </c>
      <c r="E40" s="30">
        <f t="shared" si="17"/>
        <v>0.99793813963177902</v>
      </c>
      <c r="F40" s="119" t="str">
        <f>IF($E40&lt;'SA_Model area size'!C$4,IF($D40&lt;'SA_Model area size'!C$3,"Beige","Red"),IF($D40&lt;'SA_Model area size'!C$3,"Green","Blue"))</f>
        <v>Blue</v>
      </c>
      <c r="G40" s="119" t="str">
        <f>IF($E40&lt;'SA_Model area size'!D$4,IF($D40&lt;'SA_Model area size'!D$3,"Beige","Red"),IF($D40&lt;'SA_Model area size'!D$3,"Green","Blue"))</f>
        <v>Blue</v>
      </c>
      <c r="H40" s="119" t="str">
        <f>IF($E40&lt;'SA_Model area size'!E$4,IF($D40&lt;'SA_Model area size'!E$3,"Beige","Red"),IF($D40&lt;'SA_Model area size'!E$3,"Green","Blue"))</f>
        <v>Blue</v>
      </c>
      <c r="I40" s="119" t="str">
        <f>IF($E40&lt;'SA_Model area size'!F$4,IF($D40&lt;'SA_Model area size'!F$3,"Beige","Red"),IF($D40&lt;'SA_Model area size'!F$3,"Green","Blue"))</f>
        <v>Blue</v>
      </c>
      <c r="J40" s="119" t="str">
        <f>IF($E40&lt;'SA_Model area size'!G$4,IF($D40&lt;'SA_Model area size'!G$3,"Beige","Red"),IF($D40&lt;'SA_Model area size'!G$3,"Green","Blue"))</f>
        <v>Blue</v>
      </c>
      <c r="K40" s="119" t="str">
        <f>IF($E40&lt;'SA_Model area size'!H$4,IF($D40&lt;'SA_Model area size'!H$3,"Beige","Red"),IF($D40&lt;'SA_Model area size'!H$3,"Green","Blue"))</f>
        <v>Blue</v>
      </c>
      <c r="L40" s="119" t="str">
        <f>IF($E40&lt;'SA_Model area size'!I$4,IF($D40&lt;'SA_Model area size'!I$3,"Beige","Red"),IF($D40&lt;'SA_Model area size'!I$3,"Green","Blue"))</f>
        <v>Blue</v>
      </c>
      <c r="M40" s="119" t="str">
        <f>IF($E40&lt;'SA_Model area size'!J$4,IF($D40&lt;'SA_Model area size'!J$3,"Beige","Red"),IF($D40&lt;'SA_Model area size'!J$3,"Green","Blue"))</f>
        <v>Blue</v>
      </c>
      <c r="N40" s="119" t="str">
        <f>IF($E40&lt;'SA_Model area size'!K$4,IF($D40&lt;'SA_Model area size'!K$3,"Beige","Red"),IF($D40&lt;'SA_Model area size'!K$3,"Green","Blue"))</f>
        <v>Blue</v>
      </c>
      <c r="O40" s="119" t="str">
        <f>IF($E40&lt;'SA_Model area size'!L$4,IF($D40&lt;'SA_Model area size'!L$3,"Beige","Red"),IF($D40&lt;'SA_Model area size'!L$3,"Green","Blue"))</f>
        <v>Blue</v>
      </c>
      <c r="P40" s="119" t="str">
        <f>IF($E40&lt;'SA_Model area size'!M$4,IF($D40&lt;'SA_Model area size'!M$3,"Beige","Red"),IF($D40&lt;'SA_Model area size'!M$3,"Green","Blue"))</f>
        <v>Blue</v>
      </c>
      <c r="Q40" s="33">
        <f t="shared" si="18"/>
        <v>9.6532759009715072E-2</v>
      </c>
      <c r="R40" s="33">
        <f t="shared" si="19"/>
        <v>0.10482838386324207</v>
      </c>
      <c r="S40" s="33">
        <f t="shared" si="20"/>
        <v>0.5704563253341085</v>
      </c>
      <c r="T40" s="33">
        <f t="shared" si="21"/>
        <v>0.12831466856045129</v>
      </c>
      <c r="U40" s="33">
        <f t="shared" si="22"/>
        <v>9.9867863232483256E-2</v>
      </c>
      <c r="V40" s="33">
        <f t="shared" si="23"/>
        <v>0.1209734834400016</v>
      </c>
      <c r="W40" s="33">
        <f t="shared" si="24"/>
        <v>0.14707466539147948</v>
      </c>
      <c r="X40" s="33">
        <f t="shared" si="25"/>
        <v>0.28276063083986192</v>
      </c>
      <c r="Y40" s="33">
        <f t="shared" si="26"/>
        <v>8.9928928860426416E-2</v>
      </c>
      <c r="Z40" s="33">
        <f t="shared" si="27"/>
        <v>0.35926229146823058</v>
      </c>
    </row>
    <row r="41" spans="1:26" ht="16.5" customHeight="1" x14ac:dyDescent="0.25">
      <c r="A41" s="24" t="s">
        <v>202</v>
      </c>
      <c r="B41" s="29">
        <f t="shared" si="14"/>
        <v>51225321</v>
      </c>
      <c r="C41" s="30">
        <f t="shared" si="15"/>
        <v>29258.437910196455</v>
      </c>
      <c r="D41" s="30">
        <f t="shared" si="16"/>
        <v>17.119355403942844</v>
      </c>
      <c r="E41" s="30">
        <f t="shared" si="17"/>
        <v>0.96372270991430198</v>
      </c>
      <c r="F41" s="119" t="str">
        <f>IF($E41&lt;'SA_Model area size'!C$4,IF($D41&lt;'SA_Model area size'!C$3,"Beige","Red"),IF($D41&lt;'SA_Model area size'!C$3,"Green","Blue"))</f>
        <v>Blue</v>
      </c>
      <c r="G41" s="119" t="str">
        <f>IF($E41&lt;'SA_Model area size'!D$4,IF($D41&lt;'SA_Model area size'!D$3,"Beige","Red"),IF($D41&lt;'SA_Model area size'!D$3,"Green","Blue"))</f>
        <v>Blue</v>
      </c>
      <c r="H41" s="119" t="str">
        <f>IF($E41&lt;'SA_Model area size'!E$4,IF($D41&lt;'SA_Model area size'!E$3,"Beige","Red"),IF($D41&lt;'SA_Model area size'!E$3,"Green","Blue"))</f>
        <v>Blue</v>
      </c>
      <c r="I41" s="119" t="str">
        <f>IF($E41&lt;'SA_Model area size'!F$4,IF($D41&lt;'SA_Model area size'!F$3,"Beige","Red"),IF($D41&lt;'SA_Model area size'!F$3,"Green","Blue"))</f>
        <v>Blue</v>
      </c>
      <c r="J41" s="119" t="str">
        <f>IF($E41&lt;'SA_Model area size'!G$4,IF($D41&lt;'SA_Model area size'!G$3,"Beige","Red"),IF($D41&lt;'SA_Model area size'!G$3,"Green","Blue"))</f>
        <v>Blue</v>
      </c>
      <c r="K41" s="119" t="str">
        <f>IF($E41&lt;'SA_Model area size'!H$4,IF($D41&lt;'SA_Model area size'!H$3,"Beige","Red"),IF($D41&lt;'SA_Model area size'!H$3,"Green","Blue"))</f>
        <v>Blue</v>
      </c>
      <c r="L41" s="119" t="str">
        <f>IF($E41&lt;'SA_Model area size'!I$4,IF($D41&lt;'SA_Model area size'!I$3,"Beige","Red"),IF($D41&lt;'SA_Model area size'!I$3,"Green","Blue"))</f>
        <v>Blue</v>
      </c>
      <c r="M41" s="119" t="str">
        <f>IF($E41&lt;'SA_Model area size'!J$4,IF($D41&lt;'SA_Model area size'!J$3,"Beige","Red"),IF($D41&lt;'SA_Model area size'!J$3,"Green","Blue"))</f>
        <v>Blue</v>
      </c>
      <c r="N41" s="119" t="str">
        <f>IF($E41&lt;'SA_Model area size'!K$4,IF($D41&lt;'SA_Model area size'!K$3,"Beige","Red"),IF($D41&lt;'SA_Model area size'!K$3,"Green","Blue"))</f>
        <v>Blue</v>
      </c>
      <c r="O41" s="119" t="str">
        <f>IF($E41&lt;'SA_Model area size'!L$4,IF($D41&lt;'SA_Model area size'!L$3,"Beige","Red"),IF($D41&lt;'SA_Model area size'!L$3,"Green","Blue"))</f>
        <v>Blue</v>
      </c>
      <c r="P41" s="119" t="str">
        <f>IF($E41&lt;'SA_Model area size'!M$4,IF($D41&lt;'SA_Model area size'!M$3,"Beige","Red"),IF($D41&lt;'SA_Model area size'!M$3,"Green","Blue"))</f>
        <v>Blue</v>
      </c>
      <c r="Q41" s="33">
        <f t="shared" si="18"/>
        <v>0.18197849345084391</v>
      </c>
      <c r="R41" s="33">
        <f t="shared" si="19"/>
        <v>0.14432706001866744</v>
      </c>
      <c r="S41" s="33">
        <f t="shared" si="20"/>
        <v>0.37039851366982296</v>
      </c>
      <c r="T41" s="33">
        <f t="shared" si="21"/>
        <v>9.449045602805449E-2</v>
      </c>
      <c r="U41" s="33">
        <f t="shared" si="22"/>
        <v>0.20880547683261094</v>
      </c>
      <c r="V41" s="33">
        <f t="shared" si="23"/>
        <v>8.2727832802863513E-2</v>
      </c>
      <c r="W41" s="33">
        <f t="shared" si="24"/>
        <v>0.15591753371142172</v>
      </c>
      <c r="X41" s="33">
        <f t="shared" si="25"/>
        <v>0.24440032203021575</v>
      </c>
      <c r="Y41" s="33">
        <f t="shared" si="26"/>
        <v>5.7033070734725959E-2</v>
      </c>
      <c r="Z41" s="33">
        <f t="shared" si="27"/>
        <v>0.45992124072077351</v>
      </c>
    </row>
    <row r="42" spans="1:26" ht="16.5" customHeight="1" x14ac:dyDescent="0.25">
      <c r="A42" s="24" t="s">
        <v>230</v>
      </c>
      <c r="B42" s="29">
        <f t="shared" si="14"/>
        <v>4783062</v>
      </c>
      <c r="C42" s="30">
        <f t="shared" si="15"/>
        <v>41377.959096871513</v>
      </c>
      <c r="D42" s="30">
        <f t="shared" si="16"/>
        <v>17.062668922064454</v>
      </c>
      <c r="E42" s="30">
        <f t="shared" si="17"/>
        <v>1</v>
      </c>
      <c r="F42" s="119" t="str">
        <f>IF($E42&lt;'SA_Model area size'!C$4,IF($D42&lt;'SA_Model area size'!C$3,"Beige","Red"),IF($D42&lt;'SA_Model area size'!C$3,"Green","Blue"))</f>
        <v>Blue</v>
      </c>
      <c r="G42" s="119" t="str">
        <f>IF($E42&lt;'SA_Model area size'!D$4,IF($D42&lt;'SA_Model area size'!D$3,"Beige","Red"),IF($D42&lt;'SA_Model area size'!D$3,"Green","Blue"))</f>
        <v>Blue</v>
      </c>
      <c r="H42" s="119" t="str">
        <f>IF($E42&lt;'SA_Model area size'!E$4,IF($D42&lt;'SA_Model area size'!E$3,"Beige","Red"),IF($D42&lt;'SA_Model area size'!E$3,"Green","Blue"))</f>
        <v>Blue</v>
      </c>
      <c r="I42" s="119" t="str">
        <f>IF($E42&lt;'SA_Model area size'!F$4,IF($D42&lt;'SA_Model area size'!F$3,"Beige","Red"),IF($D42&lt;'SA_Model area size'!F$3,"Green","Blue"))</f>
        <v>Blue</v>
      </c>
      <c r="J42" s="119" t="str">
        <f>IF($E42&lt;'SA_Model area size'!G$4,IF($D42&lt;'SA_Model area size'!G$3,"Beige","Red"),IF($D42&lt;'SA_Model area size'!G$3,"Green","Blue"))</f>
        <v>Blue</v>
      </c>
      <c r="K42" s="119" t="str">
        <f>IF($E42&lt;'SA_Model area size'!H$4,IF($D42&lt;'SA_Model area size'!H$3,"Beige","Red"),IF($D42&lt;'SA_Model area size'!H$3,"Green","Blue"))</f>
        <v>Blue</v>
      </c>
      <c r="L42" s="119" t="str">
        <f>IF($E42&lt;'SA_Model area size'!I$4,IF($D42&lt;'SA_Model area size'!I$3,"Beige","Red"),IF($D42&lt;'SA_Model area size'!I$3,"Green","Blue"))</f>
        <v>Blue</v>
      </c>
      <c r="M42" s="119" t="str">
        <f>IF($E42&lt;'SA_Model area size'!J$4,IF($D42&lt;'SA_Model area size'!J$3,"Beige","Red"),IF($D42&lt;'SA_Model area size'!J$3,"Green","Blue"))</f>
        <v>Blue</v>
      </c>
      <c r="N42" s="119" t="str">
        <f>IF($E42&lt;'SA_Model area size'!K$4,IF($D42&lt;'SA_Model area size'!K$3,"Beige","Red"),IF($D42&lt;'SA_Model area size'!K$3,"Green","Blue"))</f>
        <v>Blue</v>
      </c>
      <c r="O42" s="119" t="str">
        <f>IF($E42&lt;'SA_Model area size'!L$4,IF($D42&lt;'SA_Model area size'!L$3,"Beige","Red"),IF($D42&lt;'SA_Model area size'!L$3,"Green","Blue"))</f>
        <v>Blue</v>
      </c>
      <c r="P42" s="119" t="str">
        <f>IF($E42&lt;'SA_Model area size'!M$4,IF($D42&lt;'SA_Model area size'!M$3,"Beige","Red"),IF($D42&lt;'SA_Model area size'!M$3,"Green","Blue"))</f>
        <v>Blue</v>
      </c>
      <c r="Q42" s="33">
        <f t="shared" si="18"/>
        <v>0.18699697949996999</v>
      </c>
      <c r="R42" s="33">
        <f t="shared" si="19"/>
        <v>0.12883115513236618</v>
      </c>
      <c r="S42" s="33">
        <f t="shared" si="20"/>
        <v>0.31134647879326877</v>
      </c>
      <c r="T42" s="33">
        <f t="shared" si="21"/>
        <v>0.27496919232921346</v>
      </c>
      <c r="U42" s="33">
        <f t="shared" si="22"/>
        <v>9.7856194245181841E-2</v>
      </c>
      <c r="V42" s="33">
        <f t="shared" si="23"/>
        <v>0.1395046262851547</v>
      </c>
      <c r="W42" s="33">
        <f t="shared" si="24"/>
        <v>0.10403912585737232</v>
      </c>
      <c r="X42" s="33">
        <f t="shared" si="25"/>
        <v>0.3054066148289894</v>
      </c>
      <c r="Y42" s="33">
        <f t="shared" si="26"/>
        <v>8.8200452367965629E-2</v>
      </c>
      <c r="Z42" s="33">
        <f t="shared" si="27"/>
        <v>0.36284918066051841</v>
      </c>
    </row>
    <row r="43" spans="1:26" ht="16.5" customHeight="1" x14ac:dyDescent="0.25">
      <c r="A43" s="24" t="s">
        <v>139</v>
      </c>
      <c r="B43" s="29">
        <f t="shared" si="14"/>
        <v>11539326</v>
      </c>
      <c r="C43" s="30">
        <f t="shared" si="15"/>
        <v>43102.855571890046</v>
      </c>
      <c r="D43" s="30">
        <f t="shared" si="16"/>
        <v>17.017811512766006</v>
      </c>
      <c r="E43" s="30">
        <f t="shared" si="17"/>
        <v>0.99592900256367101</v>
      </c>
      <c r="F43" s="119" t="str">
        <f>IF($E43&lt;'SA_Model area size'!C$4,IF($D43&lt;'SA_Model area size'!C$3,"Beige","Red"),IF($D43&lt;'SA_Model area size'!C$3,"Green","Blue"))</f>
        <v>Blue</v>
      </c>
      <c r="G43" s="119" t="str">
        <f>IF($E43&lt;'SA_Model area size'!D$4,IF($D43&lt;'SA_Model area size'!D$3,"Beige","Red"),IF($D43&lt;'SA_Model area size'!D$3,"Green","Blue"))</f>
        <v>Blue</v>
      </c>
      <c r="H43" s="119" t="str">
        <f>IF($E43&lt;'SA_Model area size'!E$4,IF($D43&lt;'SA_Model area size'!E$3,"Beige","Red"),IF($D43&lt;'SA_Model area size'!E$3,"Green","Blue"))</f>
        <v>Blue</v>
      </c>
      <c r="I43" s="119" t="str">
        <f>IF($E43&lt;'SA_Model area size'!F$4,IF($D43&lt;'SA_Model area size'!F$3,"Beige","Red"),IF($D43&lt;'SA_Model area size'!F$3,"Green","Blue"))</f>
        <v>Blue</v>
      </c>
      <c r="J43" s="119" t="str">
        <f>IF($E43&lt;'SA_Model area size'!G$4,IF($D43&lt;'SA_Model area size'!G$3,"Beige","Red"),IF($D43&lt;'SA_Model area size'!G$3,"Green","Blue"))</f>
        <v>Blue</v>
      </c>
      <c r="K43" s="119" t="str">
        <f>IF($E43&lt;'SA_Model area size'!H$4,IF($D43&lt;'SA_Model area size'!H$3,"Beige","Red"),IF($D43&lt;'SA_Model area size'!H$3,"Green","Blue"))</f>
        <v>Blue</v>
      </c>
      <c r="L43" s="119" t="str">
        <f>IF($E43&lt;'SA_Model area size'!I$4,IF($D43&lt;'SA_Model area size'!I$3,"Beige","Red"),IF($D43&lt;'SA_Model area size'!I$3,"Green","Blue"))</f>
        <v>Blue</v>
      </c>
      <c r="M43" s="119" t="str">
        <f>IF($E43&lt;'SA_Model area size'!J$4,IF($D43&lt;'SA_Model area size'!J$3,"Beige","Red"),IF($D43&lt;'SA_Model area size'!J$3,"Green","Blue"))</f>
        <v>Blue</v>
      </c>
      <c r="N43" s="119" t="str">
        <f>IF($E43&lt;'SA_Model area size'!K$4,IF($D43&lt;'SA_Model area size'!K$3,"Beige","Red"),IF($D43&lt;'SA_Model area size'!K$3,"Green","Blue"))</f>
        <v>Blue</v>
      </c>
      <c r="O43" s="119" t="str">
        <f>IF($E43&lt;'SA_Model area size'!L$4,IF($D43&lt;'SA_Model area size'!L$3,"Beige","Red"),IF($D43&lt;'SA_Model area size'!L$3,"Green","Blue"))</f>
        <v>Blue</v>
      </c>
      <c r="P43" s="119" t="str">
        <f>IF($E43&lt;'SA_Model area size'!M$4,IF($D43&lt;'SA_Model area size'!M$3,"Beige","Red"),IF($D43&lt;'SA_Model area size'!M$3,"Green","Blue"))</f>
        <v>Blue</v>
      </c>
      <c r="Q43" s="33">
        <f t="shared" si="18"/>
        <v>0.19879675239037756</v>
      </c>
      <c r="R43" s="33">
        <f t="shared" si="19"/>
        <v>0.14098755988363229</v>
      </c>
      <c r="S43" s="33">
        <f t="shared" si="20"/>
        <v>0.39083102514717533</v>
      </c>
      <c r="T43" s="33">
        <f t="shared" si="21"/>
        <v>0.1316139682384832</v>
      </c>
      <c r="U43" s="33">
        <f t="shared" si="22"/>
        <v>0.1377706943403319</v>
      </c>
      <c r="V43" s="33">
        <f t="shared" si="23"/>
        <v>0.10926717255940044</v>
      </c>
      <c r="W43" s="33">
        <f t="shared" si="24"/>
        <v>0.1268646514394795</v>
      </c>
      <c r="X43" s="33">
        <f t="shared" si="25"/>
        <v>0.22278001078491355</v>
      </c>
      <c r="Y43" s="33">
        <f t="shared" si="26"/>
        <v>6.3839092982160575E-2</v>
      </c>
      <c r="Z43" s="33">
        <f t="shared" si="27"/>
        <v>0.47724907223404628</v>
      </c>
    </row>
    <row r="44" spans="1:26" ht="16.5" customHeight="1" x14ac:dyDescent="0.25">
      <c r="A44" s="24" t="s">
        <v>166</v>
      </c>
      <c r="B44" s="29">
        <f t="shared" si="14"/>
        <v>5771877</v>
      </c>
      <c r="C44" s="30">
        <f t="shared" si="15"/>
        <v>50355.502843552975</v>
      </c>
      <c r="D44" s="30">
        <f t="shared" si="16"/>
        <v>16.500425559453173</v>
      </c>
      <c r="E44" s="30">
        <f t="shared" si="17"/>
        <v>1</v>
      </c>
      <c r="F44" s="119" t="str">
        <f>IF($E44&lt;'SA_Model area size'!C$4,IF($D44&lt;'SA_Model area size'!C$3,"Beige","Red"),IF($D44&lt;'SA_Model area size'!C$3,"Green","Blue"))</f>
        <v>Blue</v>
      </c>
      <c r="G44" s="119" t="str">
        <f>IF($E44&lt;'SA_Model area size'!D$4,IF($D44&lt;'SA_Model area size'!D$3,"Beige","Red"),IF($D44&lt;'SA_Model area size'!D$3,"Green","Blue"))</f>
        <v>Blue</v>
      </c>
      <c r="H44" s="119" t="str">
        <f>IF($E44&lt;'SA_Model area size'!E$4,IF($D44&lt;'SA_Model area size'!E$3,"Beige","Red"),IF($D44&lt;'SA_Model area size'!E$3,"Green","Blue"))</f>
        <v>Blue</v>
      </c>
      <c r="I44" s="119" t="str">
        <f>IF($E44&lt;'SA_Model area size'!F$4,IF($D44&lt;'SA_Model area size'!F$3,"Beige","Red"),IF($D44&lt;'SA_Model area size'!F$3,"Green","Blue"))</f>
        <v>Blue</v>
      </c>
      <c r="J44" s="119" t="str">
        <f>IF($E44&lt;'SA_Model area size'!G$4,IF($D44&lt;'SA_Model area size'!G$3,"Beige","Red"),IF($D44&lt;'SA_Model area size'!G$3,"Green","Blue"))</f>
        <v>Blue</v>
      </c>
      <c r="K44" s="119" t="str">
        <f>IF($E44&lt;'SA_Model area size'!H$4,IF($D44&lt;'SA_Model area size'!H$3,"Beige","Red"),IF($D44&lt;'SA_Model area size'!H$3,"Green","Blue"))</f>
        <v>Blue</v>
      </c>
      <c r="L44" s="119" t="str">
        <f>IF($E44&lt;'SA_Model area size'!I$4,IF($D44&lt;'SA_Model area size'!I$3,"Beige","Red"),IF($D44&lt;'SA_Model area size'!I$3,"Green","Blue"))</f>
        <v>Blue</v>
      </c>
      <c r="M44" s="119" t="str">
        <f>IF($E44&lt;'SA_Model area size'!J$4,IF($D44&lt;'SA_Model area size'!J$3,"Beige","Red"),IF($D44&lt;'SA_Model area size'!J$3,"Green","Blue"))</f>
        <v>Blue</v>
      </c>
      <c r="N44" s="119" t="str">
        <f>IF($E44&lt;'SA_Model area size'!K$4,IF($D44&lt;'SA_Model area size'!K$3,"Beige","Red"),IF($D44&lt;'SA_Model area size'!K$3,"Green","Blue"))</f>
        <v>Blue</v>
      </c>
      <c r="O44" s="119" t="str">
        <f>IF($E44&lt;'SA_Model area size'!L$4,IF($D44&lt;'SA_Model area size'!L$3,"Beige","Red"),IF($D44&lt;'SA_Model area size'!L$3,"Green","Blue"))</f>
        <v>Blue</v>
      </c>
      <c r="P44" s="119" t="str">
        <f>IF($E44&lt;'SA_Model area size'!M$4,IF($D44&lt;'SA_Model area size'!M$3,"Beige","Red"),IF($D44&lt;'SA_Model area size'!M$3,"Green","Blue"))</f>
        <v>Blue</v>
      </c>
      <c r="Q44" s="33">
        <f t="shared" si="18"/>
        <v>0.19922018468510799</v>
      </c>
      <c r="R44" s="33">
        <f t="shared" si="19"/>
        <v>0.12726489772120025</v>
      </c>
      <c r="S44" s="33">
        <f t="shared" si="20"/>
        <v>0.32827111289433852</v>
      </c>
      <c r="T44" s="33">
        <f t="shared" si="21"/>
        <v>0.10220404493944397</v>
      </c>
      <c r="U44" s="33">
        <f t="shared" si="22"/>
        <v>0.24303975975990863</v>
      </c>
      <c r="V44" s="33">
        <f t="shared" si="23"/>
        <v>0.1102401952719054</v>
      </c>
      <c r="W44" s="33">
        <f t="shared" si="24"/>
        <v>0.11235352437458646</v>
      </c>
      <c r="X44" s="33">
        <f t="shared" si="25"/>
        <v>0.23277425537246507</v>
      </c>
      <c r="Y44" s="33">
        <f t="shared" si="26"/>
        <v>4.539274585694824E-2</v>
      </c>
      <c r="Z44" s="33">
        <f t="shared" si="27"/>
        <v>0.49923927912409444</v>
      </c>
    </row>
    <row r="45" spans="1:26" ht="16.5" customHeight="1" x14ac:dyDescent="0.25">
      <c r="A45" s="24" t="s">
        <v>227</v>
      </c>
      <c r="B45" s="29">
        <f t="shared" si="14"/>
        <v>17097123</v>
      </c>
      <c r="C45" s="30">
        <f t="shared" si="15"/>
        <v>43452.208845656744</v>
      </c>
      <c r="D45" s="30">
        <f t="shared" si="16"/>
        <v>16.009015132559433</v>
      </c>
      <c r="E45" s="30">
        <f t="shared" si="17"/>
        <v>1</v>
      </c>
      <c r="F45" s="119" t="str">
        <f>IF($E45&lt;'SA_Model area size'!C$4,IF($D45&lt;'SA_Model area size'!C$3,"Beige","Red"),IF($D45&lt;'SA_Model area size'!C$3,"Green","Blue"))</f>
        <v>Blue</v>
      </c>
      <c r="G45" s="119" t="str">
        <f>IF($E45&lt;'SA_Model area size'!D$4,IF($D45&lt;'SA_Model area size'!D$3,"Beige","Red"),IF($D45&lt;'SA_Model area size'!D$3,"Green","Blue"))</f>
        <v>Blue</v>
      </c>
      <c r="H45" s="119" t="str">
        <f>IF($E45&lt;'SA_Model area size'!E$4,IF($D45&lt;'SA_Model area size'!E$3,"Beige","Red"),IF($D45&lt;'SA_Model area size'!E$3,"Green","Blue"))</f>
        <v>Blue</v>
      </c>
      <c r="I45" s="119" t="str">
        <f>IF($E45&lt;'SA_Model area size'!F$4,IF($D45&lt;'SA_Model area size'!F$3,"Beige","Red"),IF($D45&lt;'SA_Model area size'!F$3,"Green","Blue"))</f>
        <v>Blue</v>
      </c>
      <c r="J45" s="119" t="str">
        <f>IF($E45&lt;'SA_Model area size'!G$4,IF($D45&lt;'SA_Model area size'!G$3,"Beige","Red"),IF($D45&lt;'SA_Model area size'!G$3,"Green","Blue"))</f>
        <v>Blue</v>
      </c>
      <c r="K45" s="119" t="str">
        <f>IF($E45&lt;'SA_Model area size'!H$4,IF($D45&lt;'SA_Model area size'!H$3,"Beige","Red"),IF($D45&lt;'SA_Model area size'!H$3,"Green","Blue"))</f>
        <v>Blue</v>
      </c>
      <c r="L45" s="119" t="str">
        <f>IF($E45&lt;'SA_Model area size'!I$4,IF($D45&lt;'SA_Model area size'!I$3,"Beige","Red"),IF($D45&lt;'SA_Model area size'!I$3,"Green","Blue"))</f>
        <v>Blue</v>
      </c>
      <c r="M45" s="119" t="str">
        <f>IF($E45&lt;'SA_Model area size'!J$4,IF($D45&lt;'SA_Model area size'!J$3,"Beige","Red"),IF($D45&lt;'SA_Model area size'!J$3,"Green","Blue"))</f>
        <v>Blue</v>
      </c>
      <c r="N45" s="119" t="str">
        <f>IF($E45&lt;'SA_Model area size'!K$4,IF($D45&lt;'SA_Model area size'!K$3,"Beige","Red"),IF($D45&lt;'SA_Model area size'!K$3,"Green","Blue"))</f>
        <v>Blue</v>
      </c>
      <c r="O45" s="119" t="str">
        <f>IF($E45&lt;'SA_Model area size'!L$4,IF($D45&lt;'SA_Model area size'!L$3,"Beige","Red"),IF($D45&lt;'SA_Model area size'!L$3,"Green","Blue"))</f>
        <v>Blue</v>
      </c>
      <c r="P45" s="119" t="str">
        <f>IF($E45&lt;'SA_Model area size'!M$4,IF($D45&lt;'SA_Model area size'!M$3,"Beige","Red"),IF($D45&lt;'SA_Model area size'!M$3,"Green","Blue"))</f>
        <v>Blue</v>
      </c>
      <c r="Q45" s="33">
        <f t="shared" si="18"/>
        <v>0.22562556154189195</v>
      </c>
      <c r="R45" s="33">
        <f t="shared" si="19"/>
        <v>0.15134455555527648</v>
      </c>
      <c r="S45" s="33">
        <f t="shared" si="20"/>
        <v>0.331296933138157</v>
      </c>
      <c r="T45" s="33">
        <f t="shared" si="21"/>
        <v>0.13172296023997723</v>
      </c>
      <c r="U45" s="33">
        <f t="shared" si="22"/>
        <v>0.16000998952469764</v>
      </c>
      <c r="V45" s="33">
        <f t="shared" si="23"/>
        <v>0.10561902653324495</v>
      </c>
      <c r="W45" s="33">
        <f t="shared" si="24"/>
        <v>0.1215186619685692</v>
      </c>
      <c r="X45" s="33">
        <f t="shared" si="25"/>
        <v>0.22617005520472236</v>
      </c>
      <c r="Y45" s="33">
        <f t="shared" si="26"/>
        <v>5.3654565381202467E-2</v>
      </c>
      <c r="Z45" s="33">
        <f t="shared" si="27"/>
        <v>0.49303769091226102</v>
      </c>
    </row>
    <row r="46" spans="1:26" ht="16.5" customHeight="1" x14ac:dyDescent="0.25">
      <c r="A46" s="24" t="s">
        <v>136</v>
      </c>
      <c r="B46" s="29">
        <f t="shared" si="14"/>
        <v>8955108</v>
      </c>
      <c r="C46" s="30">
        <f t="shared" si="15"/>
        <v>44111.140260608241</v>
      </c>
      <c r="D46" s="30">
        <f t="shared" si="16"/>
        <v>15.883616224889757</v>
      </c>
      <c r="E46" s="30">
        <f t="shared" si="17"/>
        <v>0.999530891377437</v>
      </c>
      <c r="F46" s="119" t="str">
        <f>IF($E46&lt;'SA_Model area size'!C$4,IF($D46&lt;'SA_Model area size'!C$3,"Beige","Red"),IF($D46&lt;'SA_Model area size'!C$3,"Green","Blue"))</f>
        <v>Blue</v>
      </c>
      <c r="G46" s="119" t="str">
        <f>IF($E46&lt;'SA_Model area size'!D$4,IF($D46&lt;'SA_Model area size'!D$3,"Beige","Red"),IF($D46&lt;'SA_Model area size'!D$3,"Green","Blue"))</f>
        <v>Blue</v>
      </c>
      <c r="H46" s="119" t="str">
        <f>IF($E46&lt;'SA_Model area size'!E$4,IF($D46&lt;'SA_Model area size'!E$3,"Beige","Red"),IF($D46&lt;'SA_Model area size'!E$3,"Green","Blue"))</f>
        <v>Blue</v>
      </c>
      <c r="I46" s="119" t="str">
        <f>IF($E46&lt;'SA_Model area size'!F$4,IF($D46&lt;'SA_Model area size'!F$3,"Beige","Red"),IF($D46&lt;'SA_Model area size'!F$3,"Green","Blue"))</f>
        <v>Blue</v>
      </c>
      <c r="J46" s="119" t="str">
        <f>IF($E46&lt;'SA_Model area size'!G$4,IF($D46&lt;'SA_Model area size'!G$3,"Beige","Red"),IF($D46&lt;'SA_Model area size'!G$3,"Green","Blue"))</f>
        <v>Blue</v>
      </c>
      <c r="K46" s="119" t="str">
        <f>IF($E46&lt;'SA_Model area size'!H$4,IF($D46&lt;'SA_Model area size'!H$3,"Beige","Red"),IF($D46&lt;'SA_Model area size'!H$3,"Green","Blue"))</f>
        <v>Blue</v>
      </c>
      <c r="L46" s="119" t="str">
        <f>IF($E46&lt;'SA_Model area size'!I$4,IF($D46&lt;'SA_Model area size'!I$3,"Beige","Red"),IF($D46&lt;'SA_Model area size'!I$3,"Green","Blue"))</f>
        <v>Blue</v>
      </c>
      <c r="M46" s="119" t="str">
        <f>IF($E46&lt;'SA_Model area size'!J$4,IF($D46&lt;'SA_Model area size'!J$3,"Beige","Red"),IF($D46&lt;'SA_Model area size'!J$3,"Green","Blue"))</f>
        <v>Blue</v>
      </c>
      <c r="N46" s="119" t="str">
        <f>IF($E46&lt;'SA_Model area size'!K$4,IF($D46&lt;'SA_Model area size'!K$3,"Beige","Red"),IF($D46&lt;'SA_Model area size'!K$3,"Green","Blue"))</f>
        <v>Blue</v>
      </c>
      <c r="O46" s="119" t="str">
        <f>IF($E46&lt;'SA_Model area size'!L$4,IF($D46&lt;'SA_Model area size'!L$3,"Beige","Red"),IF($D46&lt;'SA_Model area size'!L$3,"Green","Blue"))</f>
        <v>Blue</v>
      </c>
      <c r="P46" s="119" t="str">
        <f>IF($E46&lt;'SA_Model area size'!M$4,IF($D46&lt;'SA_Model area size'!M$3,"Beige","Red"),IF($D46&lt;'SA_Model area size'!M$3,"Green","Blue"))</f>
        <v>Blue</v>
      </c>
      <c r="Q46" s="33">
        <f t="shared" si="18"/>
        <v>0.29353290635500168</v>
      </c>
      <c r="R46" s="33">
        <f t="shared" si="19"/>
        <v>0.1857852291473904</v>
      </c>
      <c r="S46" s="33">
        <f t="shared" si="20"/>
        <v>0.26076131474170777</v>
      </c>
      <c r="T46" s="33">
        <f t="shared" si="21"/>
        <v>0.11872154211823384</v>
      </c>
      <c r="U46" s="33">
        <f t="shared" si="22"/>
        <v>0.14119900763766624</v>
      </c>
      <c r="V46" s="33">
        <f t="shared" si="23"/>
        <v>0.11768439656140915</v>
      </c>
      <c r="W46" s="33">
        <f t="shared" si="24"/>
        <v>0.15795231166345636</v>
      </c>
      <c r="X46" s="33">
        <f t="shared" si="25"/>
        <v>0.23615423841289374</v>
      </c>
      <c r="Y46" s="33">
        <f t="shared" si="26"/>
        <v>5.2270679926237927E-2</v>
      </c>
      <c r="Z46" s="33">
        <f t="shared" si="27"/>
        <v>0.43593837343600322</v>
      </c>
    </row>
    <row r="47" spans="1:26" ht="16.5" customHeight="1" x14ac:dyDescent="0.25">
      <c r="A47" s="24" t="s">
        <v>164</v>
      </c>
      <c r="B47" s="29">
        <f t="shared" si="14"/>
        <v>83517045.999999985</v>
      </c>
      <c r="C47" s="30">
        <f t="shared" si="15"/>
        <v>40223.651370358493</v>
      </c>
      <c r="D47" s="30">
        <f t="shared" si="16"/>
        <v>15.648486005451385</v>
      </c>
      <c r="E47" s="30">
        <f t="shared" si="17"/>
        <v>0.99526479981964</v>
      </c>
      <c r="F47" s="119" t="str">
        <f>IF($E47&lt;'SA_Model area size'!C$4,IF($D47&lt;'SA_Model area size'!C$3,"Beige","Red"),IF($D47&lt;'SA_Model area size'!C$3,"Green","Blue"))</f>
        <v>Blue</v>
      </c>
      <c r="G47" s="119" t="str">
        <f>IF($E47&lt;'SA_Model area size'!D$4,IF($D47&lt;'SA_Model area size'!D$3,"Beige","Red"),IF($D47&lt;'SA_Model area size'!D$3,"Green","Blue"))</f>
        <v>Blue</v>
      </c>
      <c r="H47" s="119" t="str">
        <f>IF($E47&lt;'SA_Model area size'!E$4,IF($D47&lt;'SA_Model area size'!E$3,"Beige","Red"),IF($D47&lt;'SA_Model area size'!E$3,"Green","Blue"))</f>
        <v>Blue</v>
      </c>
      <c r="I47" s="119" t="str">
        <f>IF($E47&lt;'SA_Model area size'!F$4,IF($D47&lt;'SA_Model area size'!F$3,"Beige","Red"),IF($D47&lt;'SA_Model area size'!F$3,"Green","Blue"))</f>
        <v>Blue</v>
      </c>
      <c r="J47" s="119" t="str">
        <f>IF($E47&lt;'SA_Model area size'!G$4,IF($D47&lt;'SA_Model area size'!G$3,"Beige","Red"),IF($D47&lt;'SA_Model area size'!G$3,"Green","Blue"))</f>
        <v>Blue</v>
      </c>
      <c r="K47" s="119" t="str">
        <f>IF($E47&lt;'SA_Model area size'!H$4,IF($D47&lt;'SA_Model area size'!H$3,"Beige","Red"),IF($D47&lt;'SA_Model area size'!H$3,"Green","Blue"))</f>
        <v>Blue</v>
      </c>
      <c r="L47" s="119" t="str">
        <f>IF($E47&lt;'SA_Model area size'!I$4,IF($D47&lt;'SA_Model area size'!I$3,"Beige","Red"),IF($D47&lt;'SA_Model area size'!I$3,"Green","Blue"))</f>
        <v>Blue</v>
      </c>
      <c r="M47" s="119" t="str">
        <f>IF($E47&lt;'SA_Model area size'!J$4,IF($D47&lt;'SA_Model area size'!J$3,"Beige","Red"),IF($D47&lt;'SA_Model area size'!J$3,"Green","Blue"))</f>
        <v>Blue</v>
      </c>
      <c r="N47" s="119" t="str">
        <f>IF($E47&lt;'SA_Model area size'!K$4,IF($D47&lt;'SA_Model area size'!K$3,"Beige","Red"),IF($D47&lt;'SA_Model area size'!K$3,"Green","Blue"))</f>
        <v>Blue</v>
      </c>
      <c r="O47" s="119" t="str">
        <f>IF($E47&lt;'SA_Model area size'!L$4,IF($D47&lt;'SA_Model area size'!L$3,"Beige","Red"),IF($D47&lt;'SA_Model area size'!L$3,"Green","Blue"))</f>
        <v>Blue</v>
      </c>
      <c r="P47" s="119" t="str">
        <f>IF($E47&lt;'SA_Model area size'!M$4,IF($D47&lt;'SA_Model area size'!M$3,"Beige","Red"),IF($D47&lt;'SA_Model area size'!M$3,"Green","Blue"))</f>
        <v>Blue</v>
      </c>
      <c r="Q47" s="33">
        <f t="shared" si="18"/>
        <v>0.25711883615557785</v>
      </c>
      <c r="R47" s="33">
        <f t="shared" si="19"/>
        <v>0.18008473869931763</v>
      </c>
      <c r="S47" s="33">
        <f t="shared" si="20"/>
        <v>0.30260952808662783</v>
      </c>
      <c r="T47" s="33">
        <f t="shared" si="21"/>
        <v>0.13310009077395918</v>
      </c>
      <c r="U47" s="33">
        <f t="shared" si="22"/>
        <v>0.12708680628451749</v>
      </c>
      <c r="V47" s="33">
        <f t="shared" si="23"/>
        <v>0.11754450346150462</v>
      </c>
      <c r="W47" s="33">
        <f t="shared" si="24"/>
        <v>0.17266456703944782</v>
      </c>
      <c r="X47" s="33">
        <f t="shared" si="25"/>
        <v>0.21308394561873564</v>
      </c>
      <c r="Y47" s="33">
        <f t="shared" si="26"/>
        <v>6.1090101932323948E-2</v>
      </c>
      <c r="Z47" s="33">
        <f t="shared" si="27"/>
        <v>0.43561688194798792</v>
      </c>
    </row>
    <row r="48" spans="1:26" ht="16.5" customHeight="1" x14ac:dyDescent="0.25">
      <c r="A48" s="24" t="s">
        <v>199</v>
      </c>
      <c r="B48" s="29">
        <f t="shared" si="14"/>
        <v>18551428</v>
      </c>
      <c r="C48" s="30">
        <f t="shared" si="15"/>
        <v>8457.6120326470391</v>
      </c>
      <c r="D48" s="30">
        <f t="shared" si="16"/>
        <v>15.257459445235661</v>
      </c>
      <c r="E48" s="30">
        <f t="shared" si="17"/>
        <v>0.95849880119646502</v>
      </c>
      <c r="F48" s="119" t="str">
        <f>IF($E48&lt;'SA_Model area size'!C$4,IF($D48&lt;'SA_Model area size'!C$3,"Beige","Red"),IF($D48&lt;'SA_Model area size'!C$3,"Green","Blue"))</f>
        <v>Blue</v>
      </c>
      <c r="G48" s="119" t="str">
        <f>IF($E48&lt;'SA_Model area size'!D$4,IF($D48&lt;'SA_Model area size'!D$3,"Beige","Red"),IF($D48&lt;'SA_Model area size'!D$3,"Green","Blue"))</f>
        <v>Blue</v>
      </c>
      <c r="H48" s="119" t="str">
        <f>IF($E48&lt;'SA_Model area size'!E$4,IF($D48&lt;'SA_Model area size'!E$3,"Beige","Red"),IF($D48&lt;'SA_Model area size'!E$3,"Green","Blue"))</f>
        <v>Blue</v>
      </c>
      <c r="I48" s="119" t="str">
        <f>IF($E48&lt;'SA_Model area size'!F$4,IF($D48&lt;'SA_Model area size'!F$3,"Beige","Red"),IF($D48&lt;'SA_Model area size'!F$3,"Green","Blue"))</f>
        <v>Blue</v>
      </c>
      <c r="J48" s="119" t="str">
        <f>IF($E48&lt;'SA_Model area size'!G$4,IF($D48&lt;'SA_Model area size'!G$3,"Beige","Red"),IF($D48&lt;'SA_Model area size'!G$3,"Green","Blue"))</f>
        <v>Blue</v>
      </c>
      <c r="K48" s="119" t="str">
        <f>IF($E48&lt;'SA_Model area size'!H$4,IF($D48&lt;'SA_Model area size'!H$3,"Beige","Red"),IF($D48&lt;'SA_Model area size'!H$3,"Green","Blue"))</f>
        <v>Blue</v>
      </c>
      <c r="L48" s="119" t="str">
        <f>IF($E48&lt;'SA_Model area size'!I$4,IF($D48&lt;'SA_Model area size'!I$3,"Beige","Red"),IF($D48&lt;'SA_Model area size'!I$3,"Green","Blue"))</f>
        <v>Blue</v>
      </c>
      <c r="M48" s="119" t="str">
        <f>IF($E48&lt;'SA_Model area size'!J$4,IF($D48&lt;'SA_Model area size'!J$3,"Beige","Red"),IF($D48&lt;'SA_Model area size'!J$3,"Green","Blue"))</f>
        <v>Blue</v>
      </c>
      <c r="N48" s="119" t="str">
        <f>IF($E48&lt;'SA_Model area size'!K$4,IF($D48&lt;'SA_Model area size'!K$3,"Beige","Red"),IF($D48&lt;'SA_Model area size'!K$3,"Green","Blue"))</f>
        <v>Blue</v>
      </c>
      <c r="O48" s="119" t="str">
        <f>IF($E48&lt;'SA_Model area size'!L$4,IF($D48&lt;'SA_Model area size'!L$3,"Beige","Red"),IF($D48&lt;'SA_Model area size'!L$3,"Green","Blue"))</f>
        <v>Blue</v>
      </c>
      <c r="P48" s="119" t="str">
        <f>IF($E48&lt;'SA_Model area size'!M$4,IF($D48&lt;'SA_Model area size'!M$3,"Beige","Red"),IF($D48&lt;'SA_Model area size'!M$3,"Green","Blue"))</f>
        <v>Blue</v>
      </c>
      <c r="Q48" s="33">
        <f t="shared" si="18"/>
        <v>0.13094381841982589</v>
      </c>
      <c r="R48" s="33">
        <f t="shared" si="19"/>
        <v>0.10652412466120496</v>
      </c>
      <c r="S48" s="33">
        <f t="shared" si="20"/>
        <v>0.44437357379362596</v>
      </c>
      <c r="T48" s="33">
        <f t="shared" si="21"/>
        <v>0.171803487560549</v>
      </c>
      <c r="U48" s="33">
        <f t="shared" si="22"/>
        <v>0.14635499556479381</v>
      </c>
      <c r="V48" s="33">
        <f t="shared" si="23"/>
        <v>0.17147297409847023</v>
      </c>
      <c r="W48" s="33">
        <f t="shared" si="24"/>
        <v>0.11008608174767545</v>
      </c>
      <c r="X48" s="33">
        <f t="shared" si="25"/>
        <v>0.27482160534320876</v>
      </c>
      <c r="Y48" s="33">
        <f t="shared" si="26"/>
        <v>0.12910703298463522</v>
      </c>
      <c r="Z48" s="33">
        <f t="shared" si="27"/>
        <v>0.31451230582601097</v>
      </c>
    </row>
    <row r="49" spans="1:26" ht="16.5" customHeight="1" x14ac:dyDescent="0.25">
      <c r="A49" s="24" t="s">
        <v>248</v>
      </c>
      <c r="B49" s="29">
        <f t="shared" si="14"/>
        <v>10036391</v>
      </c>
      <c r="C49" s="30">
        <f t="shared" si="15"/>
        <v>46200.283694881546</v>
      </c>
      <c r="D49" s="30">
        <f t="shared" si="16"/>
        <v>14.970089025028519</v>
      </c>
      <c r="E49" s="30">
        <f t="shared" si="17"/>
        <v>1</v>
      </c>
      <c r="F49" s="119" t="str">
        <f>IF($E49&lt;'SA_Model area size'!C$4,IF($D49&lt;'SA_Model area size'!C$3,"Beige","Red"),IF($D49&lt;'SA_Model area size'!C$3,"Green","Blue"))</f>
        <v>Blue</v>
      </c>
      <c r="G49" s="119" t="str">
        <f>IF($E49&lt;'SA_Model area size'!D$4,IF($D49&lt;'SA_Model area size'!D$3,"Beige","Red"),IF($D49&lt;'SA_Model area size'!D$3,"Green","Blue"))</f>
        <v>Blue</v>
      </c>
      <c r="H49" s="119" t="str">
        <f>IF($E49&lt;'SA_Model area size'!E$4,IF($D49&lt;'SA_Model area size'!E$3,"Beige","Red"),IF($D49&lt;'SA_Model area size'!E$3,"Green","Blue"))</f>
        <v>Blue</v>
      </c>
      <c r="I49" s="119" t="str">
        <f>IF($E49&lt;'SA_Model area size'!F$4,IF($D49&lt;'SA_Model area size'!F$3,"Beige","Red"),IF($D49&lt;'SA_Model area size'!F$3,"Green","Blue"))</f>
        <v>Blue</v>
      </c>
      <c r="J49" s="119" t="str">
        <f>IF($E49&lt;'SA_Model area size'!G$4,IF($D49&lt;'SA_Model area size'!G$3,"Beige","Red"),IF($D49&lt;'SA_Model area size'!G$3,"Green","Blue"))</f>
        <v>Blue</v>
      </c>
      <c r="K49" s="119" t="str">
        <f>IF($E49&lt;'SA_Model area size'!H$4,IF($D49&lt;'SA_Model area size'!H$3,"Beige","Red"),IF($D49&lt;'SA_Model area size'!H$3,"Green","Blue"))</f>
        <v>Blue</v>
      </c>
      <c r="L49" s="119" t="str">
        <f>IF($E49&lt;'SA_Model area size'!I$4,IF($D49&lt;'SA_Model area size'!I$3,"Beige","Red"),IF($D49&lt;'SA_Model area size'!I$3,"Green","Blue"))</f>
        <v>Blue</v>
      </c>
      <c r="M49" s="119" t="str">
        <f>IF($E49&lt;'SA_Model area size'!J$4,IF($D49&lt;'SA_Model area size'!J$3,"Beige","Red"),IF($D49&lt;'SA_Model area size'!J$3,"Green","Blue"))</f>
        <v>Blue</v>
      </c>
      <c r="N49" s="119" t="str">
        <f>IF($E49&lt;'SA_Model area size'!K$4,IF($D49&lt;'SA_Model area size'!K$3,"Beige","Red"),IF($D49&lt;'SA_Model area size'!K$3,"Green","Blue"))</f>
        <v>Blue</v>
      </c>
      <c r="O49" s="119" t="str">
        <f>IF($E49&lt;'SA_Model area size'!L$4,IF($D49&lt;'SA_Model area size'!L$3,"Beige","Red"),IF($D49&lt;'SA_Model area size'!L$3,"Green","Blue"))</f>
        <v>Blue</v>
      </c>
      <c r="P49" s="119" t="str">
        <f>IF($E49&lt;'SA_Model area size'!M$4,IF($D49&lt;'SA_Model area size'!M$3,"Beige","Red"),IF($D49&lt;'SA_Model area size'!M$3,"Green","Blue"))</f>
        <v>Blue</v>
      </c>
      <c r="Q49" s="33">
        <f t="shared" si="18"/>
        <v>0.1407252063827355</v>
      </c>
      <c r="R49" s="33">
        <f t="shared" si="19"/>
        <v>0.16750493546340997</v>
      </c>
      <c r="S49" s="33">
        <f t="shared" si="20"/>
        <v>0.41140692186332856</v>
      </c>
      <c r="T49" s="33">
        <f t="shared" si="21"/>
        <v>0.13163409807434123</v>
      </c>
      <c r="U49" s="33">
        <f t="shared" si="22"/>
        <v>0.14872883821618443</v>
      </c>
      <c r="V49" s="33">
        <f t="shared" si="23"/>
        <v>0.11632973051559269</v>
      </c>
      <c r="W49" s="33">
        <f t="shared" si="24"/>
        <v>0.13073564663933698</v>
      </c>
      <c r="X49" s="33">
        <f t="shared" si="25"/>
        <v>0.22633169000418824</v>
      </c>
      <c r="Y49" s="33">
        <f t="shared" si="26"/>
        <v>5.2793895297474629E-2</v>
      </c>
      <c r="Z49" s="33">
        <f t="shared" si="27"/>
        <v>0.47380903754340714</v>
      </c>
    </row>
    <row r="50" spans="1:26" ht="16.5" customHeight="1" x14ac:dyDescent="0.25">
      <c r="A50" s="24" t="s">
        <v>194</v>
      </c>
      <c r="B50" s="29">
        <f t="shared" si="14"/>
        <v>8519373</v>
      </c>
      <c r="C50" s="30">
        <f t="shared" si="15"/>
        <v>42183.233091678056</v>
      </c>
      <c r="D50" s="30">
        <f t="shared" si="16"/>
        <v>14.6931761825847</v>
      </c>
      <c r="E50" s="30">
        <f t="shared" si="17"/>
        <v>0.98983401823205597</v>
      </c>
      <c r="F50" s="119" t="str">
        <f>IF($E50&lt;'SA_Model area size'!C$4,IF($D50&lt;'SA_Model area size'!C$3,"Beige","Red"),IF($D50&lt;'SA_Model area size'!C$3,"Green","Blue"))</f>
        <v>Blue</v>
      </c>
      <c r="G50" s="119" t="str">
        <f>IF($E50&lt;'SA_Model area size'!D$4,IF($D50&lt;'SA_Model area size'!D$3,"Beige","Red"),IF($D50&lt;'SA_Model area size'!D$3,"Green","Blue"))</f>
        <v>Blue</v>
      </c>
      <c r="H50" s="119" t="str">
        <f>IF($E50&lt;'SA_Model area size'!E$4,IF($D50&lt;'SA_Model area size'!E$3,"Beige","Red"),IF($D50&lt;'SA_Model area size'!E$3,"Green","Blue"))</f>
        <v>Blue</v>
      </c>
      <c r="I50" s="119" t="str">
        <f>IF($E50&lt;'SA_Model area size'!F$4,IF($D50&lt;'SA_Model area size'!F$3,"Beige","Red"),IF($D50&lt;'SA_Model area size'!F$3,"Green","Blue"))</f>
        <v>Blue</v>
      </c>
      <c r="J50" s="119" t="str">
        <f>IF($E50&lt;'SA_Model area size'!G$4,IF($D50&lt;'SA_Model area size'!G$3,"Beige","Red"),IF($D50&lt;'SA_Model area size'!G$3,"Green","Blue"))</f>
        <v>Blue</v>
      </c>
      <c r="K50" s="119" t="str">
        <f>IF($E50&lt;'SA_Model area size'!H$4,IF($D50&lt;'SA_Model area size'!H$3,"Beige","Red"),IF($D50&lt;'SA_Model area size'!H$3,"Green","Blue"))</f>
        <v>Blue</v>
      </c>
      <c r="L50" s="119" t="str">
        <f>IF($E50&lt;'SA_Model area size'!I$4,IF($D50&lt;'SA_Model area size'!I$3,"Beige","Red"),IF($D50&lt;'SA_Model area size'!I$3,"Green","Blue"))</f>
        <v>Blue</v>
      </c>
      <c r="M50" s="119" t="str">
        <f>IF($E50&lt;'SA_Model area size'!J$4,IF($D50&lt;'SA_Model area size'!J$3,"Beige","Red"),IF($D50&lt;'SA_Model area size'!J$3,"Green","Blue"))</f>
        <v>Blue</v>
      </c>
      <c r="N50" s="119" t="str">
        <f>IF($E50&lt;'SA_Model area size'!K$4,IF($D50&lt;'SA_Model area size'!K$3,"Beige","Red"),IF($D50&lt;'SA_Model area size'!K$3,"Green","Blue"))</f>
        <v>Blue</v>
      </c>
      <c r="O50" s="119" t="str">
        <f>IF($E50&lt;'SA_Model area size'!L$4,IF($D50&lt;'SA_Model area size'!L$3,"Beige","Red"),IF($D50&lt;'SA_Model area size'!L$3,"Green","Blue"))</f>
        <v>Blue</v>
      </c>
      <c r="P50" s="119" t="str">
        <f>IF($E50&lt;'SA_Model area size'!M$4,IF($D50&lt;'SA_Model area size'!M$3,"Beige","Red"),IF($D50&lt;'SA_Model area size'!M$3,"Green","Blue"))</f>
        <v>Blue</v>
      </c>
      <c r="Q50" s="33">
        <f t="shared" si="18"/>
        <v>0.17724739982305723</v>
      </c>
      <c r="R50" s="33">
        <f t="shared" si="19"/>
        <v>0.14045414544262272</v>
      </c>
      <c r="S50" s="33">
        <f t="shared" si="20"/>
        <v>0.34862032417327127</v>
      </c>
      <c r="T50" s="33">
        <f t="shared" si="21"/>
        <v>0.15315509628851792</v>
      </c>
      <c r="U50" s="33">
        <f t="shared" si="22"/>
        <v>0.18052303427253066</v>
      </c>
      <c r="V50" s="33">
        <f t="shared" si="23"/>
        <v>0.11726278118394354</v>
      </c>
      <c r="W50" s="33">
        <f t="shared" si="24"/>
        <v>0.11126944539466736</v>
      </c>
      <c r="X50" s="33">
        <f t="shared" si="25"/>
        <v>0.28373711293833026</v>
      </c>
      <c r="Y50" s="33">
        <f t="shared" si="26"/>
        <v>6.6245918874475035E-2</v>
      </c>
      <c r="Z50" s="33">
        <f t="shared" si="27"/>
        <v>0.42148474160858379</v>
      </c>
    </row>
    <row r="51" spans="1:26" ht="16.5" customHeight="1" x14ac:dyDescent="0.25">
      <c r="A51" s="24" t="s">
        <v>207</v>
      </c>
      <c r="B51" s="29">
        <f t="shared" si="14"/>
        <v>2759631</v>
      </c>
      <c r="C51" s="30">
        <f t="shared" si="15"/>
        <v>18671.155757574412</v>
      </c>
      <c r="D51" s="30">
        <f t="shared" si="16"/>
        <v>14.264399231433481</v>
      </c>
      <c r="E51" s="30">
        <f t="shared" si="17"/>
        <v>0.99526455017570703</v>
      </c>
      <c r="F51" s="119" t="str">
        <f>IF($E51&lt;'SA_Model area size'!C$4,IF($D51&lt;'SA_Model area size'!C$3,"Beige","Red"),IF($D51&lt;'SA_Model area size'!C$3,"Green","Blue"))</f>
        <v>Blue</v>
      </c>
      <c r="G51" s="119" t="str">
        <f>IF($E51&lt;'SA_Model area size'!D$4,IF($D51&lt;'SA_Model area size'!D$3,"Beige","Red"),IF($D51&lt;'SA_Model area size'!D$3,"Green","Blue"))</f>
        <v>Blue</v>
      </c>
      <c r="H51" s="119" t="str">
        <f>IF($E51&lt;'SA_Model area size'!E$4,IF($D51&lt;'SA_Model area size'!E$3,"Beige","Red"),IF($D51&lt;'SA_Model area size'!E$3,"Green","Blue"))</f>
        <v>Blue</v>
      </c>
      <c r="I51" s="119" t="str">
        <f>IF($E51&lt;'SA_Model area size'!F$4,IF($D51&lt;'SA_Model area size'!F$3,"Beige","Red"),IF($D51&lt;'SA_Model area size'!F$3,"Green","Blue"))</f>
        <v>Blue</v>
      </c>
      <c r="J51" s="119" t="str">
        <f>IF($E51&lt;'SA_Model area size'!G$4,IF($D51&lt;'SA_Model area size'!G$3,"Beige","Red"),IF($D51&lt;'SA_Model area size'!G$3,"Green","Blue"))</f>
        <v>Blue</v>
      </c>
      <c r="K51" s="119" t="str">
        <f>IF($E51&lt;'SA_Model area size'!H$4,IF($D51&lt;'SA_Model area size'!H$3,"Beige","Red"),IF($D51&lt;'SA_Model area size'!H$3,"Green","Blue"))</f>
        <v>Blue</v>
      </c>
      <c r="L51" s="119" t="str">
        <f>IF($E51&lt;'SA_Model area size'!I$4,IF($D51&lt;'SA_Model area size'!I$3,"Beige","Red"),IF($D51&lt;'SA_Model area size'!I$3,"Green","Blue"))</f>
        <v>Blue</v>
      </c>
      <c r="M51" s="119" t="str">
        <f>IF($E51&lt;'SA_Model area size'!J$4,IF($D51&lt;'SA_Model area size'!J$3,"Beige","Red"),IF($D51&lt;'SA_Model area size'!J$3,"Green","Blue"))</f>
        <v>Blue</v>
      </c>
      <c r="N51" s="119" t="str">
        <f>IF($E51&lt;'SA_Model area size'!K$4,IF($D51&lt;'SA_Model area size'!K$3,"Beige","Red"),IF($D51&lt;'SA_Model area size'!K$3,"Green","Blue"))</f>
        <v>Blue</v>
      </c>
      <c r="O51" s="119" t="str">
        <f>IF($E51&lt;'SA_Model area size'!L$4,IF($D51&lt;'SA_Model area size'!L$3,"Beige","Red"),IF($D51&lt;'SA_Model area size'!L$3,"Green","Blue"))</f>
        <v>Blue</v>
      </c>
      <c r="P51" s="119" t="str">
        <f>IF($E51&lt;'SA_Model area size'!M$4,IF($D51&lt;'SA_Model area size'!M$3,"Beige","Red"),IF($D51&lt;'SA_Model area size'!M$3,"Green","Blue"))</f>
        <v>Blue</v>
      </c>
      <c r="Q51" s="33">
        <f t="shared" si="18"/>
        <v>0.1742279687674417</v>
      </c>
      <c r="R51" s="33">
        <f t="shared" si="19"/>
        <v>0.15632650463467054</v>
      </c>
      <c r="S51" s="33">
        <f t="shared" si="20"/>
        <v>0.37949837167971245</v>
      </c>
      <c r="T51" s="33">
        <f t="shared" si="21"/>
        <v>0.19864372930564092</v>
      </c>
      <c r="U51" s="33">
        <f t="shared" si="22"/>
        <v>9.1303425612534767E-2</v>
      </c>
      <c r="V51" s="33">
        <f t="shared" si="23"/>
        <v>0.15553318136660568</v>
      </c>
      <c r="W51" s="33">
        <f t="shared" si="24"/>
        <v>0.18679784711135988</v>
      </c>
      <c r="X51" s="33">
        <f t="shared" si="25"/>
        <v>0.20703803172909929</v>
      </c>
      <c r="Y51" s="33">
        <f t="shared" si="26"/>
        <v>0.13188620945795601</v>
      </c>
      <c r="Z51" s="33">
        <f t="shared" si="27"/>
        <v>0.31874473033497869</v>
      </c>
    </row>
    <row r="52" spans="1:26" ht="16.5" customHeight="1" x14ac:dyDescent="0.25">
      <c r="A52" s="24" t="s">
        <v>163</v>
      </c>
      <c r="B52" s="29">
        <f t="shared" si="14"/>
        <v>10689213</v>
      </c>
      <c r="C52" s="30">
        <f t="shared" si="15"/>
        <v>20583.28244399442</v>
      </c>
      <c r="D52" s="30">
        <f t="shared" si="16"/>
        <v>13.868889681065411</v>
      </c>
      <c r="E52" s="30">
        <f t="shared" si="17"/>
        <v>1</v>
      </c>
      <c r="F52" s="119" t="str">
        <f>IF($E52&lt;'SA_Model area size'!C$4,IF($D52&lt;'SA_Model area size'!C$3,"Beige","Red"),IF($D52&lt;'SA_Model area size'!C$3,"Green","Blue"))</f>
        <v>Blue</v>
      </c>
      <c r="G52" s="119" t="str">
        <f>IF($E52&lt;'SA_Model area size'!D$4,IF($D52&lt;'SA_Model area size'!D$3,"Beige","Red"),IF($D52&lt;'SA_Model area size'!D$3,"Green","Blue"))</f>
        <v>Blue</v>
      </c>
      <c r="H52" s="119" t="str">
        <f>IF($E52&lt;'SA_Model area size'!E$4,IF($D52&lt;'SA_Model area size'!E$3,"Beige","Red"),IF($D52&lt;'SA_Model area size'!E$3,"Green","Blue"))</f>
        <v>Blue</v>
      </c>
      <c r="I52" s="119" t="str">
        <f>IF($E52&lt;'SA_Model area size'!F$4,IF($D52&lt;'SA_Model area size'!F$3,"Beige","Red"),IF($D52&lt;'SA_Model area size'!F$3,"Green","Blue"))</f>
        <v>Blue</v>
      </c>
      <c r="J52" s="119" t="str">
        <f>IF($E52&lt;'SA_Model area size'!G$4,IF($D52&lt;'SA_Model area size'!G$3,"Beige","Red"),IF($D52&lt;'SA_Model area size'!G$3,"Green","Blue"))</f>
        <v>Blue</v>
      </c>
      <c r="K52" s="119" t="str">
        <f>IF($E52&lt;'SA_Model area size'!H$4,IF($D52&lt;'SA_Model area size'!H$3,"Beige","Red"),IF($D52&lt;'SA_Model area size'!H$3,"Green","Blue"))</f>
        <v>Blue</v>
      </c>
      <c r="L52" s="119" t="str">
        <f>IF($E52&lt;'SA_Model area size'!I$4,IF($D52&lt;'SA_Model area size'!I$3,"Beige","Red"),IF($D52&lt;'SA_Model area size'!I$3,"Green","Blue"))</f>
        <v>Blue</v>
      </c>
      <c r="M52" s="119" t="str">
        <f>IF($E52&lt;'SA_Model area size'!J$4,IF($D52&lt;'SA_Model area size'!J$3,"Beige","Red"),IF($D52&lt;'SA_Model area size'!J$3,"Green","Blue"))</f>
        <v>Blue</v>
      </c>
      <c r="N52" s="119" t="str">
        <f>IF($E52&lt;'SA_Model area size'!K$4,IF($D52&lt;'SA_Model area size'!K$3,"Beige","Red"),IF($D52&lt;'SA_Model area size'!K$3,"Green","Blue"))</f>
        <v>Blue</v>
      </c>
      <c r="O52" s="119" t="str">
        <f>IF($E52&lt;'SA_Model area size'!L$4,IF($D52&lt;'SA_Model area size'!L$3,"Beige","Red"),IF($D52&lt;'SA_Model area size'!L$3,"Green","Blue"))</f>
        <v>Blue</v>
      </c>
      <c r="P52" s="119" t="str">
        <f>IF($E52&lt;'SA_Model area size'!M$4,IF($D52&lt;'SA_Model area size'!M$3,"Beige","Red"),IF($D52&lt;'SA_Model area size'!M$3,"Green","Blue"))</f>
        <v>Blue</v>
      </c>
      <c r="Q52" s="33">
        <f t="shared" si="18"/>
        <v>0.18984285567208309</v>
      </c>
      <c r="R52" s="33">
        <f t="shared" si="19"/>
        <v>0.14030752456089157</v>
      </c>
      <c r="S52" s="33">
        <f t="shared" si="20"/>
        <v>0.44722107693687113</v>
      </c>
      <c r="T52" s="33">
        <f t="shared" si="21"/>
        <v>0.11802792749649267</v>
      </c>
      <c r="U52" s="33">
        <f t="shared" si="22"/>
        <v>0.10460061533366108</v>
      </c>
      <c r="V52" s="33">
        <f t="shared" si="23"/>
        <v>0.10206533337598263</v>
      </c>
      <c r="W52" s="33">
        <f t="shared" si="24"/>
        <v>0.18077647938268204</v>
      </c>
      <c r="X52" s="33">
        <f t="shared" si="25"/>
        <v>0.26544509690213519</v>
      </c>
      <c r="Y52" s="33">
        <f t="shared" si="26"/>
        <v>8.4777517398372429E-2</v>
      </c>
      <c r="Z52" s="33">
        <f t="shared" si="27"/>
        <v>0.36693557294082724</v>
      </c>
    </row>
    <row r="53" spans="1:26" ht="16.5" customHeight="1" x14ac:dyDescent="0.25">
      <c r="A53" s="24" t="s">
        <v>198</v>
      </c>
      <c r="B53" s="29">
        <f t="shared" si="14"/>
        <v>126860299</v>
      </c>
      <c r="C53" s="30">
        <f t="shared" si="15"/>
        <v>40541.764890649523</v>
      </c>
      <c r="D53" s="30">
        <f t="shared" si="16"/>
        <v>13.687022171868445</v>
      </c>
      <c r="E53" s="30">
        <f t="shared" si="17"/>
        <v>0.98919264311089095</v>
      </c>
      <c r="F53" s="119" t="str">
        <f>IF($E53&lt;'SA_Model area size'!C$4,IF($D53&lt;'SA_Model area size'!C$3,"Beige","Red"),IF($D53&lt;'SA_Model area size'!C$3,"Green","Blue"))</f>
        <v>Blue</v>
      </c>
      <c r="G53" s="119" t="str">
        <f>IF($E53&lt;'SA_Model area size'!D$4,IF($D53&lt;'SA_Model area size'!D$3,"Beige","Red"),IF($D53&lt;'SA_Model area size'!D$3,"Green","Blue"))</f>
        <v>Blue</v>
      </c>
      <c r="H53" s="119" t="str">
        <f>IF($E53&lt;'SA_Model area size'!E$4,IF($D53&lt;'SA_Model area size'!E$3,"Beige","Red"),IF($D53&lt;'SA_Model area size'!E$3,"Green","Blue"))</f>
        <v>Blue</v>
      </c>
      <c r="I53" s="119" t="str">
        <f>IF($E53&lt;'SA_Model area size'!F$4,IF($D53&lt;'SA_Model area size'!F$3,"Beige","Red"),IF($D53&lt;'SA_Model area size'!F$3,"Green","Blue"))</f>
        <v>Blue</v>
      </c>
      <c r="J53" s="119" t="str">
        <f>IF($E53&lt;'SA_Model area size'!G$4,IF($D53&lt;'SA_Model area size'!G$3,"Beige","Red"),IF($D53&lt;'SA_Model area size'!G$3,"Green","Blue"))</f>
        <v>Blue</v>
      </c>
      <c r="K53" s="119" t="str">
        <f>IF($E53&lt;'SA_Model area size'!H$4,IF($D53&lt;'SA_Model area size'!H$3,"Beige","Red"),IF($D53&lt;'SA_Model area size'!H$3,"Green","Blue"))</f>
        <v>Blue</v>
      </c>
      <c r="L53" s="119" t="str">
        <f>IF($E53&lt;'SA_Model area size'!I$4,IF($D53&lt;'SA_Model area size'!I$3,"Beige","Red"),IF($D53&lt;'SA_Model area size'!I$3,"Green","Blue"))</f>
        <v>Blue</v>
      </c>
      <c r="M53" s="119" t="str">
        <f>IF($E53&lt;'SA_Model area size'!J$4,IF($D53&lt;'SA_Model area size'!J$3,"Beige","Red"),IF($D53&lt;'SA_Model area size'!J$3,"Green","Blue"))</f>
        <v>Blue</v>
      </c>
      <c r="N53" s="119" t="str">
        <f>IF($E53&lt;'SA_Model area size'!K$4,IF($D53&lt;'SA_Model area size'!K$3,"Beige","Red"),IF($D53&lt;'SA_Model area size'!K$3,"Green","Blue"))</f>
        <v>Blue</v>
      </c>
      <c r="O53" s="119" t="str">
        <f>IF($E53&lt;'SA_Model area size'!L$4,IF($D53&lt;'SA_Model area size'!L$3,"Beige","Red"),IF($D53&lt;'SA_Model area size'!L$3,"Green","Blue"))</f>
        <v>Blue</v>
      </c>
      <c r="P53" s="119" t="str">
        <f>IF($E53&lt;'SA_Model area size'!M$4,IF($D53&lt;'SA_Model area size'!M$3,"Beige","Red"),IF($D53&lt;'SA_Model area size'!M$3,"Green","Blue"))</f>
        <v>Blue</v>
      </c>
      <c r="Q53" s="33">
        <f t="shared" si="18"/>
        <v>0.22543084056936885</v>
      </c>
      <c r="R53" s="33">
        <f t="shared" si="19"/>
        <v>0.13795513552806107</v>
      </c>
      <c r="S53" s="33">
        <f t="shared" si="20"/>
        <v>0.35701739896903262</v>
      </c>
      <c r="T53" s="33">
        <f t="shared" si="21"/>
        <v>0.12011228873914084</v>
      </c>
      <c r="U53" s="33">
        <f t="shared" si="22"/>
        <v>0.15948433619439648</v>
      </c>
      <c r="V53" s="33">
        <f t="shared" si="23"/>
        <v>0.1257441586407711</v>
      </c>
      <c r="W53" s="33">
        <f t="shared" si="24"/>
        <v>0.11555687134553749</v>
      </c>
      <c r="X53" s="33">
        <f t="shared" si="25"/>
        <v>0.27370327553762525</v>
      </c>
      <c r="Y53" s="33">
        <f t="shared" si="26"/>
        <v>6.3192309617184764E-2</v>
      </c>
      <c r="Z53" s="33">
        <f t="shared" si="27"/>
        <v>0.4218033848588813</v>
      </c>
    </row>
    <row r="54" spans="1:26" ht="16.5" customHeight="1" x14ac:dyDescent="0.25">
      <c r="A54" s="24" t="s">
        <v>239</v>
      </c>
      <c r="B54" s="29">
        <f t="shared" si="14"/>
        <v>145872260</v>
      </c>
      <c r="C54" s="30">
        <f t="shared" si="15"/>
        <v>9713.8578914660902</v>
      </c>
      <c r="D54" s="30">
        <f t="shared" si="16"/>
        <v>13.662582699942474</v>
      </c>
      <c r="E54" s="30">
        <f t="shared" si="17"/>
        <v>0.94340220702163002</v>
      </c>
      <c r="F54" s="119" t="str">
        <f>IF($E54&lt;'SA_Model area size'!C$4,IF($D54&lt;'SA_Model area size'!C$3,"Beige","Red"),IF($D54&lt;'SA_Model area size'!C$3,"Green","Blue"))</f>
        <v>Blue</v>
      </c>
      <c r="G54" s="119" t="str">
        <f>IF($E54&lt;'SA_Model area size'!D$4,IF($D54&lt;'SA_Model area size'!D$3,"Beige","Red"),IF($D54&lt;'SA_Model area size'!D$3,"Green","Blue"))</f>
        <v>Blue</v>
      </c>
      <c r="H54" s="119" t="str">
        <f>IF($E54&lt;'SA_Model area size'!E$4,IF($D54&lt;'SA_Model area size'!E$3,"Beige","Red"),IF($D54&lt;'SA_Model area size'!E$3,"Green","Blue"))</f>
        <v>Blue</v>
      </c>
      <c r="I54" s="119" t="str">
        <f>IF($E54&lt;'SA_Model area size'!F$4,IF($D54&lt;'SA_Model area size'!F$3,"Beige","Red"),IF($D54&lt;'SA_Model area size'!F$3,"Green","Blue"))</f>
        <v>Blue</v>
      </c>
      <c r="J54" s="119" t="str">
        <f>IF($E54&lt;'SA_Model area size'!G$4,IF($D54&lt;'SA_Model area size'!G$3,"Beige","Red"),IF($D54&lt;'SA_Model area size'!G$3,"Green","Blue"))</f>
        <v>Blue</v>
      </c>
      <c r="K54" s="119" t="str">
        <f>IF($E54&lt;'SA_Model area size'!H$4,IF($D54&lt;'SA_Model area size'!H$3,"Beige","Red"),IF($D54&lt;'SA_Model area size'!H$3,"Green","Blue"))</f>
        <v>Blue</v>
      </c>
      <c r="L54" s="119" t="str">
        <f>IF($E54&lt;'SA_Model area size'!I$4,IF($D54&lt;'SA_Model area size'!I$3,"Beige","Red"),IF($D54&lt;'SA_Model area size'!I$3,"Green","Blue"))</f>
        <v>Blue</v>
      </c>
      <c r="M54" s="119" t="str">
        <f>IF($E54&lt;'SA_Model area size'!J$4,IF($D54&lt;'SA_Model area size'!J$3,"Beige","Red"),IF($D54&lt;'SA_Model area size'!J$3,"Green","Blue"))</f>
        <v>Blue</v>
      </c>
      <c r="N54" s="119" t="str">
        <f>IF($E54&lt;'SA_Model area size'!K$4,IF($D54&lt;'SA_Model area size'!K$3,"Beige","Red"),IF($D54&lt;'SA_Model area size'!K$3,"Green","Blue"))</f>
        <v>Blue</v>
      </c>
      <c r="O54" s="119" t="str">
        <f>IF($E54&lt;'SA_Model area size'!L$4,IF($D54&lt;'SA_Model area size'!L$3,"Beige","Red"),IF($D54&lt;'SA_Model area size'!L$3,"Green","Blue"))</f>
        <v>Blue</v>
      </c>
      <c r="P54" s="119" t="str">
        <f>IF($E54&lt;'SA_Model area size'!M$4,IF($D54&lt;'SA_Model area size'!M$3,"Beige","Red"),IF($D54&lt;'SA_Model area size'!M$3,"Green","Blue"))</f>
        <v>Blue</v>
      </c>
      <c r="Q54" s="33">
        <f t="shared" si="18"/>
        <v>0.20130885778517393</v>
      </c>
      <c r="R54" s="33">
        <f t="shared" si="19"/>
        <v>0.12840529456549377</v>
      </c>
      <c r="S54" s="33">
        <f t="shared" si="20"/>
        <v>0.36561695900779467</v>
      </c>
      <c r="T54" s="33">
        <f t="shared" si="21"/>
        <v>0.12156844040757525</v>
      </c>
      <c r="U54" s="33">
        <f t="shared" si="22"/>
        <v>0.18310044823396238</v>
      </c>
      <c r="V54" s="33">
        <f t="shared" si="23"/>
        <v>0.17178872478365728</v>
      </c>
      <c r="W54" s="33">
        <f t="shared" si="24"/>
        <v>0.13191371752997993</v>
      </c>
      <c r="X54" s="33">
        <f t="shared" si="25"/>
        <v>0.26917935671507509</v>
      </c>
      <c r="Y54" s="33">
        <f t="shared" si="26"/>
        <v>8.8133346133818291E-2</v>
      </c>
      <c r="Z54" s="33">
        <f t="shared" si="27"/>
        <v>0.33898485483746976</v>
      </c>
    </row>
    <row r="55" spans="1:26" ht="16.5" customHeight="1" x14ac:dyDescent="0.25">
      <c r="A55" s="24" t="s">
        <v>247</v>
      </c>
      <c r="B55" s="29">
        <f t="shared" si="14"/>
        <v>2078654</v>
      </c>
      <c r="C55" s="30">
        <f t="shared" si="15"/>
        <v>22758.058501354804</v>
      </c>
      <c r="D55" s="30">
        <f t="shared" si="16"/>
        <v>13.185642474432992</v>
      </c>
      <c r="E55" s="30">
        <f t="shared" si="17"/>
        <v>0.999766777184247</v>
      </c>
      <c r="F55" s="119" t="str">
        <f>IF($E55&lt;'SA_Model area size'!C$4,IF($D55&lt;'SA_Model area size'!C$3,"Beige","Red"),IF($D55&lt;'SA_Model area size'!C$3,"Green","Blue"))</f>
        <v>Blue</v>
      </c>
      <c r="G55" s="119" t="str">
        <f>IF($E55&lt;'SA_Model area size'!D$4,IF($D55&lt;'SA_Model area size'!D$3,"Beige","Red"),IF($D55&lt;'SA_Model area size'!D$3,"Green","Blue"))</f>
        <v>Blue</v>
      </c>
      <c r="H55" s="119" t="str">
        <f>IF($E55&lt;'SA_Model area size'!E$4,IF($D55&lt;'SA_Model area size'!E$3,"Beige","Red"),IF($D55&lt;'SA_Model area size'!E$3,"Green","Blue"))</f>
        <v>Blue</v>
      </c>
      <c r="I55" s="119" t="str">
        <f>IF($E55&lt;'SA_Model area size'!F$4,IF($D55&lt;'SA_Model area size'!F$3,"Beige","Red"),IF($D55&lt;'SA_Model area size'!F$3,"Green","Blue"))</f>
        <v>Blue</v>
      </c>
      <c r="J55" s="119" t="str">
        <f>IF($E55&lt;'SA_Model area size'!G$4,IF($D55&lt;'SA_Model area size'!G$3,"Beige","Red"),IF($D55&lt;'SA_Model area size'!G$3,"Green","Blue"))</f>
        <v>Blue</v>
      </c>
      <c r="K55" s="119" t="str">
        <f>IF($E55&lt;'SA_Model area size'!H$4,IF($D55&lt;'SA_Model area size'!H$3,"Beige","Red"),IF($D55&lt;'SA_Model area size'!H$3,"Green","Blue"))</f>
        <v>Blue</v>
      </c>
      <c r="L55" s="119" t="str">
        <f>IF($E55&lt;'SA_Model area size'!I$4,IF($D55&lt;'SA_Model area size'!I$3,"Beige","Red"),IF($D55&lt;'SA_Model area size'!I$3,"Green","Blue"))</f>
        <v>Blue</v>
      </c>
      <c r="M55" s="119" t="str">
        <f>IF($E55&lt;'SA_Model area size'!J$4,IF($D55&lt;'SA_Model area size'!J$3,"Beige","Red"),IF($D55&lt;'SA_Model area size'!J$3,"Green","Blue"))</f>
        <v>Blue</v>
      </c>
      <c r="N55" s="119" t="str">
        <f>IF($E55&lt;'SA_Model area size'!K$4,IF($D55&lt;'SA_Model area size'!K$3,"Beige","Red"),IF($D55&lt;'SA_Model area size'!K$3,"Green","Blue"))</f>
        <v>Blue</v>
      </c>
      <c r="O55" s="119" t="str">
        <f>IF($E55&lt;'SA_Model area size'!L$4,IF($D55&lt;'SA_Model area size'!L$3,"Beige","Red"),IF($D55&lt;'SA_Model area size'!L$3,"Green","Blue"))</f>
        <v>Blue</v>
      </c>
      <c r="P55" s="119" t="str">
        <f>IF($E55&lt;'SA_Model area size'!M$4,IF($D55&lt;'SA_Model area size'!M$3,"Beige","Red"),IF($D55&lt;'SA_Model area size'!M$3,"Green","Blue"))</f>
        <v>Blue</v>
      </c>
      <c r="Q55" s="33">
        <f t="shared" si="18"/>
        <v>0.27346084786425578</v>
      </c>
      <c r="R55" s="33">
        <f t="shared" si="19"/>
        <v>0.1512440263460689</v>
      </c>
      <c r="S55" s="33">
        <f t="shared" si="20"/>
        <v>0.31962371903381986</v>
      </c>
      <c r="T55" s="33">
        <f t="shared" si="21"/>
        <v>0.15505734892709408</v>
      </c>
      <c r="U55" s="33">
        <f t="shared" si="22"/>
        <v>0.10061405782876161</v>
      </c>
      <c r="V55" s="33">
        <f t="shared" si="23"/>
        <v>0.13730301819730131</v>
      </c>
      <c r="W55" s="33">
        <f t="shared" si="24"/>
        <v>0.18906690288992381</v>
      </c>
      <c r="X55" s="33">
        <f t="shared" si="25"/>
        <v>0.20551367583862629</v>
      </c>
      <c r="Y55" s="33">
        <f t="shared" si="26"/>
        <v>8.8216676758907431E-2</v>
      </c>
      <c r="Z55" s="33">
        <f t="shared" si="27"/>
        <v>0.37989972631524149</v>
      </c>
    </row>
    <row r="56" spans="1:26" ht="16.5" customHeight="1" x14ac:dyDescent="0.25">
      <c r="A56" s="24" t="s">
        <v>149</v>
      </c>
      <c r="B56" s="29">
        <f t="shared" si="14"/>
        <v>763093.99999999988</v>
      </c>
      <c r="C56" s="30">
        <f t="shared" si="15"/>
        <v>3687.5791123818385</v>
      </c>
      <c r="D56" s="30">
        <f t="shared" si="16"/>
        <v>12.909428554806244</v>
      </c>
      <c r="E56" s="30">
        <f t="shared" si="17"/>
        <v>0.93494404896012095</v>
      </c>
      <c r="F56" s="119" t="str">
        <f>IF($E56&lt;'SA_Model area size'!C$4,IF($D56&lt;'SA_Model area size'!C$3,"Beige","Red"),IF($D56&lt;'SA_Model area size'!C$3,"Green","Blue"))</f>
        <v>Blue</v>
      </c>
      <c r="G56" s="119" t="str">
        <f>IF($E56&lt;'SA_Model area size'!D$4,IF($D56&lt;'SA_Model area size'!D$3,"Beige","Red"),IF($D56&lt;'SA_Model area size'!D$3,"Green","Blue"))</f>
        <v>Blue</v>
      </c>
      <c r="H56" s="119" t="str">
        <f>IF($E56&lt;'SA_Model area size'!E$4,IF($D56&lt;'SA_Model area size'!E$3,"Beige","Red"),IF($D56&lt;'SA_Model area size'!E$3,"Green","Blue"))</f>
        <v>Blue</v>
      </c>
      <c r="I56" s="119" t="str">
        <f>IF($E56&lt;'SA_Model area size'!F$4,IF($D56&lt;'SA_Model area size'!F$3,"Beige","Red"),IF($D56&lt;'SA_Model area size'!F$3,"Green","Blue"))</f>
        <v>Blue</v>
      </c>
      <c r="J56" s="119" t="str">
        <f>IF($E56&lt;'SA_Model area size'!G$4,IF($D56&lt;'SA_Model area size'!G$3,"Beige","Red"),IF($D56&lt;'SA_Model area size'!G$3,"Green","Blue"))</f>
        <v>Blue</v>
      </c>
      <c r="K56" s="119" t="str">
        <f>IF($E56&lt;'SA_Model area size'!H$4,IF($D56&lt;'SA_Model area size'!H$3,"Beige","Red"),IF($D56&lt;'SA_Model area size'!H$3,"Green","Blue"))</f>
        <v>Blue</v>
      </c>
      <c r="L56" s="119" t="str">
        <f>IF($E56&lt;'SA_Model area size'!I$4,IF($D56&lt;'SA_Model area size'!I$3,"Beige","Red"),IF($D56&lt;'SA_Model area size'!I$3,"Green","Blue"))</f>
        <v>Blue</v>
      </c>
      <c r="M56" s="119" t="str">
        <f>IF($E56&lt;'SA_Model area size'!J$4,IF($D56&lt;'SA_Model area size'!J$3,"Beige","Red"),IF($D56&lt;'SA_Model area size'!J$3,"Green","Blue"))</f>
        <v>Blue</v>
      </c>
      <c r="N56" s="119" t="str">
        <f>IF($E56&lt;'SA_Model area size'!K$4,IF($D56&lt;'SA_Model area size'!K$3,"Beige","Red"),IF($D56&lt;'SA_Model area size'!K$3,"Green","Blue"))</f>
        <v>Blue</v>
      </c>
      <c r="O56" s="119" t="str">
        <f>IF($E56&lt;'SA_Model area size'!L$4,IF($D56&lt;'SA_Model area size'!L$3,"Beige","Red"),IF($D56&lt;'SA_Model area size'!L$3,"Green","Blue"))</f>
        <v>Blue</v>
      </c>
      <c r="P56" s="119" t="str">
        <f>IF($E56&lt;'SA_Model area size'!M$4,IF($D56&lt;'SA_Model area size'!M$3,"Beige","Red"),IF($D56&lt;'SA_Model area size'!M$3,"Green","Blue"))</f>
        <v>Blue</v>
      </c>
      <c r="Q56" s="33">
        <f t="shared" si="18"/>
        <v>0.33964029858882455</v>
      </c>
      <c r="R56" s="33">
        <f t="shared" si="19"/>
        <v>5.0714180217685235E-2</v>
      </c>
      <c r="S56" s="33">
        <f t="shared" si="20"/>
        <v>0.44115587666997574</v>
      </c>
      <c r="T56" s="33">
        <f t="shared" si="21"/>
        <v>8.62049593637777E-2</v>
      </c>
      <c r="U56" s="33">
        <f t="shared" si="22"/>
        <v>8.2284685159736692E-2</v>
      </c>
      <c r="V56" s="33">
        <f t="shared" si="23"/>
        <v>0.11594464494160546</v>
      </c>
      <c r="W56" s="33">
        <f t="shared" si="24"/>
        <v>7.0190816469118067E-2</v>
      </c>
      <c r="X56" s="33">
        <f t="shared" si="25"/>
        <v>0.32602997511814291</v>
      </c>
      <c r="Y56" s="33">
        <f t="shared" si="26"/>
        <v>0.17657321022303804</v>
      </c>
      <c r="Z56" s="33">
        <f t="shared" si="27"/>
        <v>0.31126135324809584</v>
      </c>
    </row>
    <row r="57" spans="1:26" ht="16.5" customHeight="1" x14ac:dyDescent="0.25">
      <c r="A57" s="24" t="s">
        <v>218</v>
      </c>
      <c r="B57" s="29">
        <f t="shared" si="14"/>
        <v>3225166</v>
      </c>
      <c r="C57" s="30">
        <f t="shared" si="15"/>
        <v>4316.2636464043026</v>
      </c>
      <c r="D57" s="30">
        <f t="shared" si="16"/>
        <v>12.703575466676268</v>
      </c>
      <c r="E57" s="30">
        <f t="shared" si="17"/>
        <v>0.94066160436787905</v>
      </c>
      <c r="F57" s="119" t="str">
        <f>IF($E57&lt;'SA_Model area size'!C$4,IF($D57&lt;'SA_Model area size'!C$3,"Beige","Red"),IF($D57&lt;'SA_Model area size'!C$3,"Green","Blue"))</f>
        <v>Blue</v>
      </c>
      <c r="G57" s="119" t="str">
        <f>IF($E57&lt;'SA_Model area size'!D$4,IF($D57&lt;'SA_Model area size'!D$3,"Beige","Red"),IF($D57&lt;'SA_Model area size'!D$3,"Green","Blue"))</f>
        <v>Blue</v>
      </c>
      <c r="H57" s="119" t="str">
        <f>IF($E57&lt;'SA_Model area size'!E$4,IF($D57&lt;'SA_Model area size'!E$3,"Beige","Red"),IF($D57&lt;'SA_Model area size'!E$3,"Green","Blue"))</f>
        <v>Blue</v>
      </c>
      <c r="I57" s="119" t="str">
        <f>IF($E57&lt;'SA_Model area size'!F$4,IF($D57&lt;'SA_Model area size'!F$3,"Beige","Red"),IF($D57&lt;'SA_Model area size'!F$3,"Green","Blue"))</f>
        <v>Blue</v>
      </c>
      <c r="J57" s="119" t="str">
        <f>IF($E57&lt;'SA_Model area size'!G$4,IF($D57&lt;'SA_Model area size'!G$3,"Beige","Red"),IF($D57&lt;'SA_Model area size'!G$3,"Green","Blue"))</f>
        <v>Blue</v>
      </c>
      <c r="K57" s="119" t="str">
        <f>IF($E57&lt;'SA_Model area size'!H$4,IF($D57&lt;'SA_Model area size'!H$3,"Beige","Red"),IF($D57&lt;'SA_Model area size'!H$3,"Green","Blue"))</f>
        <v>Blue</v>
      </c>
      <c r="L57" s="119" t="str">
        <f>IF($E57&lt;'SA_Model area size'!I$4,IF($D57&lt;'SA_Model area size'!I$3,"Beige","Red"),IF($D57&lt;'SA_Model area size'!I$3,"Green","Blue"))</f>
        <v>Blue</v>
      </c>
      <c r="M57" s="119" t="str">
        <f>IF($E57&lt;'SA_Model area size'!J$4,IF($D57&lt;'SA_Model area size'!J$3,"Beige","Red"),IF($D57&lt;'SA_Model area size'!J$3,"Green","Blue"))</f>
        <v>Blue</v>
      </c>
      <c r="N57" s="119" t="str">
        <f>IF($E57&lt;'SA_Model area size'!K$4,IF($D57&lt;'SA_Model area size'!K$3,"Beige","Red"),IF($D57&lt;'SA_Model area size'!K$3,"Green","Blue"))</f>
        <v>Blue</v>
      </c>
      <c r="O57" s="119" t="str">
        <f>IF($E57&lt;'SA_Model area size'!L$4,IF($D57&lt;'SA_Model area size'!L$3,"Beige","Red"),IF($D57&lt;'SA_Model area size'!L$3,"Green","Blue"))</f>
        <v>Blue</v>
      </c>
      <c r="P57" s="119" t="str">
        <f>IF($E57&lt;'SA_Model area size'!M$4,IF($D57&lt;'SA_Model area size'!M$3,"Beige","Red"),IF($D57&lt;'SA_Model area size'!M$3,"Green","Blue"))</f>
        <v>Blue</v>
      </c>
      <c r="Q57" s="33">
        <f t="shared" si="18"/>
        <v>9.1680601567120004E-2</v>
      </c>
      <c r="R57" s="33">
        <f t="shared" si="19"/>
        <v>8.0846315031547336E-2</v>
      </c>
      <c r="S57" s="33">
        <f t="shared" si="20"/>
        <v>0.3065757432989491</v>
      </c>
      <c r="T57" s="33">
        <f t="shared" si="21"/>
        <v>0.35672752076829023</v>
      </c>
      <c r="U57" s="33">
        <f t="shared" si="22"/>
        <v>0.16416981933409353</v>
      </c>
      <c r="V57" s="33">
        <f t="shared" si="23"/>
        <v>0.1310601416217457</v>
      </c>
      <c r="W57" s="33">
        <f t="shared" si="24"/>
        <v>0.25681901119935618</v>
      </c>
      <c r="X57" s="33">
        <f t="shared" si="25"/>
        <v>0.17716447510180763</v>
      </c>
      <c r="Y57" s="33">
        <f t="shared" si="26"/>
        <v>0.1556892044255194</v>
      </c>
      <c r="Z57" s="33">
        <f t="shared" si="27"/>
        <v>0.27926716765157106</v>
      </c>
    </row>
    <row r="58" spans="1:26" ht="16.5" customHeight="1" x14ac:dyDescent="0.25">
      <c r="A58" s="24" t="s">
        <v>209</v>
      </c>
      <c r="B58" s="29">
        <f t="shared" si="14"/>
        <v>1906740</v>
      </c>
      <c r="C58" s="30">
        <f t="shared" si="15"/>
        <v>16918.939787248251</v>
      </c>
      <c r="D58" s="30">
        <f t="shared" si="16"/>
        <v>12.413773588113097</v>
      </c>
      <c r="E58" s="30">
        <f t="shared" si="17"/>
        <v>0.99394506768751101</v>
      </c>
      <c r="F58" s="119" t="str">
        <f>IF($E58&lt;'SA_Model area size'!C$4,IF($D58&lt;'SA_Model area size'!C$3,"Beige","Red"),IF($D58&lt;'SA_Model area size'!C$3,"Green","Blue"))</f>
        <v>Blue</v>
      </c>
      <c r="G58" s="119" t="str">
        <f>IF($E58&lt;'SA_Model area size'!D$4,IF($D58&lt;'SA_Model area size'!D$3,"Beige","Red"),IF($D58&lt;'SA_Model area size'!D$3,"Green","Blue"))</f>
        <v>Blue</v>
      </c>
      <c r="H58" s="119" t="str">
        <f>IF($E58&lt;'SA_Model area size'!E$4,IF($D58&lt;'SA_Model area size'!E$3,"Beige","Red"),IF($D58&lt;'SA_Model area size'!E$3,"Green","Blue"))</f>
        <v>Blue</v>
      </c>
      <c r="I58" s="119" t="str">
        <f>IF($E58&lt;'SA_Model area size'!F$4,IF($D58&lt;'SA_Model area size'!F$3,"Beige","Red"),IF($D58&lt;'SA_Model area size'!F$3,"Green","Blue"))</f>
        <v>Blue</v>
      </c>
      <c r="J58" s="119" t="str">
        <f>IF($E58&lt;'SA_Model area size'!G$4,IF($D58&lt;'SA_Model area size'!G$3,"Beige","Red"),IF($D58&lt;'SA_Model area size'!G$3,"Green","Blue"))</f>
        <v>Blue</v>
      </c>
      <c r="K58" s="119" t="str">
        <f>IF($E58&lt;'SA_Model area size'!H$4,IF($D58&lt;'SA_Model area size'!H$3,"Beige","Red"),IF($D58&lt;'SA_Model area size'!H$3,"Green","Blue"))</f>
        <v>Blue</v>
      </c>
      <c r="L58" s="119" t="str">
        <f>IF($E58&lt;'SA_Model area size'!I$4,IF($D58&lt;'SA_Model area size'!I$3,"Beige","Red"),IF($D58&lt;'SA_Model area size'!I$3,"Green","Blue"))</f>
        <v>Blue</v>
      </c>
      <c r="M58" s="119" t="str">
        <f>IF($E58&lt;'SA_Model area size'!J$4,IF($D58&lt;'SA_Model area size'!J$3,"Beige","Red"),IF($D58&lt;'SA_Model area size'!J$3,"Green","Blue"))</f>
        <v>Blue</v>
      </c>
      <c r="N58" s="119" t="str">
        <f>IF($E58&lt;'SA_Model area size'!K$4,IF($D58&lt;'SA_Model area size'!K$3,"Beige","Red"),IF($D58&lt;'SA_Model area size'!K$3,"Green","Blue"))</f>
        <v>Blue</v>
      </c>
      <c r="O58" s="119" t="str">
        <f>IF($E58&lt;'SA_Model area size'!L$4,IF($D58&lt;'SA_Model area size'!L$3,"Beige","Red"),IF($D58&lt;'SA_Model area size'!L$3,"Green","Blue"))</f>
        <v>Blue</v>
      </c>
      <c r="P58" s="119" t="str">
        <f>IF($E58&lt;'SA_Model area size'!M$4,IF($D58&lt;'SA_Model area size'!M$3,"Beige","Red"),IF($D58&lt;'SA_Model area size'!M$3,"Green","Blue"))</f>
        <v>Blue</v>
      </c>
      <c r="Q58" s="33">
        <f t="shared" si="18"/>
        <v>0.20459300745705336</v>
      </c>
      <c r="R58" s="33">
        <f t="shared" si="19"/>
        <v>0.11569003308386239</v>
      </c>
      <c r="S58" s="33">
        <f t="shared" si="20"/>
        <v>0.44806584169677571</v>
      </c>
      <c r="T58" s="33">
        <f t="shared" si="21"/>
        <v>0.12619551198434104</v>
      </c>
      <c r="U58" s="33">
        <f t="shared" si="22"/>
        <v>0.10545560577796741</v>
      </c>
      <c r="V58" s="33">
        <f t="shared" si="23"/>
        <v>0.16264839088573735</v>
      </c>
      <c r="W58" s="33">
        <f t="shared" si="24"/>
        <v>0.15317789522444131</v>
      </c>
      <c r="X58" s="33">
        <f t="shared" si="25"/>
        <v>0.25477698020408557</v>
      </c>
      <c r="Y58" s="33">
        <f t="shared" si="26"/>
        <v>0.10388192032872737</v>
      </c>
      <c r="Z58" s="33">
        <f t="shared" si="27"/>
        <v>0.32551481335700844</v>
      </c>
    </row>
    <row r="59" spans="1:26" ht="16.5" customHeight="1" x14ac:dyDescent="0.25">
      <c r="A59" s="24" t="s">
        <v>177</v>
      </c>
      <c r="B59" s="29">
        <f t="shared" si="14"/>
        <v>67530161</v>
      </c>
      <c r="C59" s="30">
        <f t="shared" si="15"/>
        <v>39282.772491640542</v>
      </c>
      <c r="D59" s="30">
        <f t="shared" si="16"/>
        <v>11.93695868961929</v>
      </c>
      <c r="E59" s="30">
        <f t="shared" si="17"/>
        <v>0.99706584040000201</v>
      </c>
      <c r="F59" s="119" t="str">
        <f>IF($E59&lt;'SA_Model area size'!C$4,IF($D59&lt;'SA_Model area size'!C$3,"Beige","Red"),IF($D59&lt;'SA_Model area size'!C$3,"Green","Blue"))</f>
        <v>Blue</v>
      </c>
      <c r="G59" s="119" t="str">
        <f>IF($E59&lt;'SA_Model area size'!D$4,IF($D59&lt;'SA_Model area size'!D$3,"Beige","Red"),IF($D59&lt;'SA_Model area size'!D$3,"Green","Blue"))</f>
        <v>Blue</v>
      </c>
      <c r="H59" s="119" t="str">
        <f>IF($E59&lt;'SA_Model area size'!E$4,IF($D59&lt;'SA_Model area size'!E$3,"Beige","Red"),IF($D59&lt;'SA_Model area size'!E$3,"Green","Blue"))</f>
        <v>Blue</v>
      </c>
      <c r="I59" s="119" t="str">
        <f>IF($E59&lt;'SA_Model area size'!F$4,IF($D59&lt;'SA_Model area size'!F$3,"Beige","Red"),IF($D59&lt;'SA_Model area size'!F$3,"Green","Blue"))</f>
        <v>Blue</v>
      </c>
      <c r="J59" s="119" t="str">
        <f>IF($E59&lt;'SA_Model area size'!G$4,IF($D59&lt;'SA_Model area size'!G$3,"Beige","Red"),IF($D59&lt;'SA_Model area size'!G$3,"Green","Blue"))</f>
        <v>Blue</v>
      </c>
      <c r="K59" s="119" t="str">
        <f>IF($E59&lt;'SA_Model area size'!H$4,IF($D59&lt;'SA_Model area size'!H$3,"Beige","Red"),IF($D59&lt;'SA_Model area size'!H$3,"Green","Blue"))</f>
        <v>Blue</v>
      </c>
      <c r="L59" s="119" t="str">
        <f>IF($E59&lt;'SA_Model area size'!I$4,IF($D59&lt;'SA_Model area size'!I$3,"Beige","Red"),IF($D59&lt;'SA_Model area size'!I$3,"Green","Blue"))</f>
        <v>Blue</v>
      </c>
      <c r="M59" s="119" t="str">
        <f>IF($E59&lt;'SA_Model area size'!J$4,IF($D59&lt;'SA_Model area size'!J$3,"Beige","Red"),IF($D59&lt;'SA_Model area size'!J$3,"Green","Blue"))</f>
        <v>Blue</v>
      </c>
      <c r="N59" s="119" t="str">
        <f>IF($E59&lt;'SA_Model area size'!K$4,IF($D59&lt;'SA_Model area size'!K$3,"Beige","Red"),IF($D59&lt;'SA_Model area size'!K$3,"Green","Blue"))</f>
        <v>Blue</v>
      </c>
      <c r="O59" s="119" t="str">
        <f>IF($E59&lt;'SA_Model area size'!L$4,IF($D59&lt;'SA_Model area size'!L$3,"Beige","Red"),IF($D59&lt;'SA_Model area size'!L$3,"Green","Blue"))</f>
        <v>Blue</v>
      </c>
      <c r="P59" s="119" t="str">
        <f>IF($E59&lt;'SA_Model area size'!M$4,IF($D59&lt;'SA_Model area size'!M$3,"Beige","Red"),IF($D59&lt;'SA_Model area size'!M$3,"Green","Blue"))</f>
        <v>Blue</v>
      </c>
      <c r="Q59" s="33">
        <f t="shared" si="18"/>
        <v>0.26761984509273756</v>
      </c>
      <c r="R59" s="33">
        <f t="shared" si="19"/>
        <v>0.14771312938524536</v>
      </c>
      <c r="S59" s="33">
        <f t="shared" si="20"/>
        <v>0.27377148426321013</v>
      </c>
      <c r="T59" s="33">
        <f t="shared" si="21"/>
        <v>0.15150391624069798</v>
      </c>
      <c r="U59" s="33">
        <f t="shared" si="22"/>
        <v>0.1593916250181088</v>
      </c>
      <c r="V59" s="33">
        <f t="shared" si="23"/>
        <v>0.13593734493562121</v>
      </c>
      <c r="W59" s="33">
        <f t="shared" si="24"/>
        <v>0.11174035777893639</v>
      </c>
      <c r="X59" s="33">
        <f t="shared" si="25"/>
        <v>0.25506549271007323</v>
      </c>
      <c r="Y59" s="33">
        <f t="shared" si="26"/>
        <v>5.1260042603955086E-2</v>
      </c>
      <c r="Z59" s="33">
        <f t="shared" si="27"/>
        <v>0.44599676197141364</v>
      </c>
    </row>
    <row r="60" spans="1:26" ht="16.5" customHeight="1" x14ac:dyDescent="0.25">
      <c r="A60" s="24" t="s">
        <v>176</v>
      </c>
      <c r="B60" s="29">
        <f t="shared" si="14"/>
        <v>2172578</v>
      </c>
      <c r="C60" s="30">
        <f t="shared" si="15"/>
        <v>5191.5835469233998</v>
      </c>
      <c r="D60" s="30">
        <f t="shared" si="16"/>
        <v>11.640783709604495</v>
      </c>
      <c r="E60" s="30">
        <f t="shared" si="17"/>
        <v>0.82344001535455302</v>
      </c>
      <c r="F60" s="119" t="str">
        <f>IF($E60&lt;'SA_Model area size'!C$4,IF($D60&lt;'SA_Model area size'!C$3,"Beige","Red"),IF($D60&lt;'SA_Model area size'!C$3,"Green","Blue"))</f>
        <v>Red</v>
      </c>
      <c r="G60" s="119" t="str">
        <f>IF($E60&lt;'SA_Model area size'!D$4,IF($D60&lt;'SA_Model area size'!D$3,"Beige","Red"),IF($D60&lt;'SA_Model area size'!D$3,"Green","Blue"))</f>
        <v>Red</v>
      </c>
      <c r="H60" s="119" t="str">
        <f>IF($E60&lt;'SA_Model area size'!E$4,IF($D60&lt;'SA_Model area size'!E$3,"Beige","Red"),IF($D60&lt;'SA_Model area size'!E$3,"Green","Blue"))</f>
        <v>Red</v>
      </c>
      <c r="I60" s="119" t="str">
        <f>IF($E60&lt;'SA_Model area size'!F$4,IF($D60&lt;'SA_Model area size'!F$3,"Beige","Red"),IF($D60&lt;'SA_Model area size'!F$3,"Green","Blue"))</f>
        <v>Red</v>
      </c>
      <c r="J60" s="119" t="str">
        <f>IF($E60&lt;'SA_Model area size'!G$4,IF($D60&lt;'SA_Model area size'!G$3,"Beige","Red"),IF($D60&lt;'SA_Model area size'!G$3,"Green","Blue"))</f>
        <v>Blue</v>
      </c>
      <c r="K60" s="119" t="str">
        <f>IF($E60&lt;'SA_Model area size'!H$4,IF($D60&lt;'SA_Model area size'!H$3,"Beige","Red"),IF($D60&lt;'SA_Model area size'!H$3,"Green","Blue"))</f>
        <v>Blue</v>
      </c>
      <c r="L60" s="119" t="str">
        <f>IF($E60&lt;'SA_Model area size'!I$4,IF($D60&lt;'SA_Model area size'!I$3,"Beige","Red"),IF($D60&lt;'SA_Model area size'!I$3,"Green","Blue"))</f>
        <v>Blue</v>
      </c>
      <c r="M60" s="119" t="str">
        <f>IF($E60&lt;'SA_Model area size'!J$4,IF($D60&lt;'SA_Model area size'!J$3,"Beige","Red"),IF($D60&lt;'SA_Model area size'!J$3,"Green","Blue"))</f>
        <v>Blue</v>
      </c>
      <c r="N60" s="119" t="str">
        <f>IF($E60&lt;'SA_Model area size'!K$4,IF($D60&lt;'SA_Model area size'!K$3,"Beige","Red"),IF($D60&lt;'SA_Model area size'!K$3,"Green","Blue"))</f>
        <v>Blue</v>
      </c>
      <c r="O60" s="119" t="str">
        <f>IF($E60&lt;'SA_Model area size'!L$4,IF($D60&lt;'SA_Model area size'!L$3,"Beige","Red"),IF($D60&lt;'SA_Model area size'!L$3,"Green","Blue"))</f>
        <v>Blue</v>
      </c>
      <c r="P60" s="119" t="str">
        <f>IF($E60&lt;'SA_Model area size'!M$4,IF($D60&lt;'SA_Model area size'!M$3,"Beige","Red"),IF($D60&lt;'SA_Model area size'!M$3,"Green","Blue"))</f>
        <v>Blue</v>
      </c>
      <c r="Q60" s="33">
        <f t="shared" si="18"/>
        <v>0.22807711114483903</v>
      </c>
      <c r="R60" s="33">
        <f t="shared" si="19"/>
        <v>0.30832162150327047</v>
      </c>
      <c r="S60" s="33">
        <f t="shared" si="20"/>
        <v>0.213634980303164</v>
      </c>
      <c r="T60" s="33">
        <f t="shared" si="21"/>
        <v>0.10324775885059378</v>
      </c>
      <c r="U60" s="33">
        <f t="shared" si="22"/>
        <v>0.14671852819813314</v>
      </c>
      <c r="V60" s="33">
        <f t="shared" si="23"/>
        <v>7.1911823214038093E-2</v>
      </c>
      <c r="W60" s="33">
        <f t="shared" si="24"/>
        <v>0.28394585485037532</v>
      </c>
      <c r="X60" s="33">
        <f t="shared" si="25"/>
        <v>0.237453173040512</v>
      </c>
      <c r="Y60" s="33">
        <f t="shared" si="26"/>
        <v>0.11195602712442361</v>
      </c>
      <c r="Z60" s="33">
        <f t="shared" si="27"/>
        <v>0.29473312177065136</v>
      </c>
    </row>
    <row r="61" spans="1:26" ht="16.5" customHeight="1" x14ac:dyDescent="0.25">
      <c r="A61" s="24" t="s">
        <v>175</v>
      </c>
      <c r="B61" s="29">
        <f t="shared" si="14"/>
        <v>65129731</v>
      </c>
      <c r="C61" s="30">
        <f t="shared" si="15"/>
        <v>38443.047065235594</v>
      </c>
      <c r="D61" s="30">
        <f t="shared" si="16"/>
        <v>11.522172397647697</v>
      </c>
      <c r="E61" s="30">
        <f t="shared" si="17"/>
        <v>0.99867005251493102</v>
      </c>
      <c r="F61" s="119" t="str">
        <f>IF($E61&lt;'SA_Model area size'!C$4,IF($D61&lt;'SA_Model area size'!C$3,"Beige","Red"),IF($D61&lt;'SA_Model area size'!C$3,"Green","Blue"))</f>
        <v>Blue</v>
      </c>
      <c r="G61" s="119" t="str">
        <f>IF($E61&lt;'SA_Model area size'!D$4,IF($D61&lt;'SA_Model area size'!D$3,"Beige","Red"),IF($D61&lt;'SA_Model area size'!D$3,"Green","Blue"))</f>
        <v>Blue</v>
      </c>
      <c r="H61" s="119" t="str">
        <f>IF($E61&lt;'SA_Model area size'!E$4,IF($D61&lt;'SA_Model area size'!E$3,"Beige","Red"),IF($D61&lt;'SA_Model area size'!E$3,"Green","Blue"))</f>
        <v>Blue</v>
      </c>
      <c r="I61" s="119" t="str">
        <f>IF($E61&lt;'SA_Model area size'!F$4,IF($D61&lt;'SA_Model area size'!F$3,"Beige","Red"),IF($D61&lt;'SA_Model area size'!F$3,"Green","Blue"))</f>
        <v>Blue</v>
      </c>
      <c r="J61" s="119" t="str">
        <f>IF($E61&lt;'SA_Model area size'!G$4,IF($D61&lt;'SA_Model area size'!G$3,"Beige","Red"),IF($D61&lt;'SA_Model area size'!G$3,"Green","Blue"))</f>
        <v>Blue</v>
      </c>
      <c r="K61" s="119" t="str">
        <f>IF($E61&lt;'SA_Model area size'!H$4,IF($D61&lt;'SA_Model area size'!H$3,"Beige","Red"),IF($D61&lt;'SA_Model area size'!H$3,"Green","Blue"))</f>
        <v>Blue</v>
      </c>
      <c r="L61" s="119" t="str">
        <f>IF($E61&lt;'SA_Model area size'!I$4,IF($D61&lt;'SA_Model area size'!I$3,"Beige","Red"),IF($D61&lt;'SA_Model area size'!I$3,"Green","Blue"))</f>
        <v>Blue</v>
      </c>
      <c r="M61" s="119" t="str">
        <f>IF($E61&lt;'SA_Model area size'!J$4,IF($D61&lt;'SA_Model area size'!J$3,"Beige","Red"),IF($D61&lt;'SA_Model area size'!J$3,"Green","Blue"))</f>
        <v>Blue</v>
      </c>
      <c r="N61" s="119" t="str">
        <f>IF($E61&lt;'SA_Model area size'!K$4,IF($D61&lt;'SA_Model area size'!K$3,"Beige","Red"),IF($D61&lt;'SA_Model area size'!K$3,"Green","Blue"))</f>
        <v>Blue</v>
      </c>
      <c r="O61" s="119" t="str">
        <f>IF($E61&lt;'SA_Model area size'!L$4,IF($D61&lt;'SA_Model area size'!L$3,"Beige","Red"),IF($D61&lt;'SA_Model area size'!L$3,"Green","Blue"))</f>
        <v>Blue</v>
      </c>
      <c r="P61" s="119" t="str">
        <f>IF($E61&lt;'SA_Model area size'!M$4,IF($D61&lt;'SA_Model area size'!M$3,"Beige","Red"),IF($D61&lt;'SA_Model area size'!M$3,"Green","Blue"))</f>
        <v>Blue</v>
      </c>
      <c r="Q61" s="33">
        <f t="shared" si="18"/>
        <v>0.33267772939567558</v>
      </c>
      <c r="R61" s="33">
        <f t="shared" si="19"/>
        <v>0.1361443334362902</v>
      </c>
      <c r="S61" s="33">
        <f t="shared" si="20"/>
        <v>0.22776389113215503</v>
      </c>
      <c r="T61" s="33">
        <f t="shared" si="21"/>
        <v>0.15994367039937063</v>
      </c>
      <c r="U61" s="33">
        <f t="shared" si="22"/>
        <v>0.14347037563650833</v>
      </c>
      <c r="V61" s="33">
        <f t="shared" si="23"/>
        <v>0.11108873509352066</v>
      </c>
      <c r="W61" s="33">
        <f t="shared" si="24"/>
        <v>0.10381047729819984</v>
      </c>
      <c r="X61" s="33">
        <f t="shared" si="25"/>
        <v>0.2546420049829744</v>
      </c>
      <c r="Y61" s="33">
        <f t="shared" si="26"/>
        <v>6.705554577023172E-2</v>
      </c>
      <c r="Z61" s="33">
        <f t="shared" si="27"/>
        <v>0.46340323685507351</v>
      </c>
    </row>
    <row r="62" spans="1:26" ht="16.5" customHeight="1" x14ac:dyDescent="0.25">
      <c r="A62" s="24" t="s">
        <v>162</v>
      </c>
      <c r="B62" s="29">
        <f t="shared" si="14"/>
        <v>1198573.9999999998</v>
      </c>
      <c r="C62" s="30">
        <f t="shared" si="15"/>
        <v>20538.988392585841</v>
      </c>
      <c r="D62" s="30">
        <f t="shared" si="16"/>
        <v>11.210621703880742</v>
      </c>
      <c r="E62" s="30">
        <f t="shared" si="17"/>
        <v>0.96329640072349298</v>
      </c>
      <c r="F62" s="119" t="str">
        <f>IF($E62&lt;'SA_Model area size'!C$4,IF($D62&lt;'SA_Model area size'!C$3,"Beige","Red"),IF($D62&lt;'SA_Model area size'!C$3,"Green","Blue"))</f>
        <v>Blue</v>
      </c>
      <c r="G62" s="119" t="str">
        <f>IF($E62&lt;'SA_Model area size'!D$4,IF($D62&lt;'SA_Model area size'!D$3,"Beige","Red"),IF($D62&lt;'SA_Model area size'!D$3,"Green","Blue"))</f>
        <v>Blue</v>
      </c>
      <c r="H62" s="119" t="str">
        <f>IF($E62&lt;'SA_Model area size'!E$4,IF($D62&lt;'SA_Model area size'!E$3,"Beige","Red"),IF($D62&lt;'SA_Model area size'!E$3,"Green","Blue"))</f>
        <v>Blue</v>
      </c>
      <c r="I62" s="119" t="str">
        <f>IF($E62&lt;'SA_Model area size'!F$4,IF($D62&lt;'SA_Model area size'!F$3,"Beige","Red"),IF($D62&lt;'SA_Model area size'!F$3,"Green","Blue"))</f>
        <v>Blue</v>
      </c>
      <c r="J62" s="119" t="str">
        <f>IF($E62&lt;'SA_Model area size'!G$4,IF($D62&lt;'SA_Model area size'!G$3,"Beige","Red"),IF($D62&lt;'SA_Model area size'!G$3,"Green","Blue"))</f>
        <v>Blue</v>
      </c>
      <c r="K62" s="119" t="str">
        <f>IF($E62&lt;'SA_Model area size'!H$4,IF($D62&lt;'SA_Model area size'!H$3,"Beige","Red"),IF($D62&lt;'SA_Model area size'!H$3,"Green","Blue"))</f>
        <v>Blue</v>
      </c>
      <c r="L62" s="119" t="str">
        <f>IF($E62&lt;'SA_Model area size'!I$4,IF($D62&lt;'SA_Model area size'!I$3,"Beige","Red"),IF($D62&lt;'SA_Model area size'!I$3,"Green","Blue"))</f>
        <v>Blue</v>
      </c>
      <c r="M62" s="119" t="str">
        <f>IF($E62&lt;'SA_Model area size'!J$4,IF($D62&lt;'SA_Model area size'!J$3,"Beige","Red"),IF($D62&lt;'SA_Model area size'!J$3,"Green","Blue"))</f>
        <v>Blue</v>
      </c>
      <c r="N62" s="119" t="str">
        <f>IF($E62&lt;'SA_Model area size'!K$4,IF($D62&lt;'SA_Model area size'!K$3,"Beige","Red"),IF($D62&lt;'SA_Model area size'!K$3,"Green","Blue"))</f>
        <v>Blue</v>
      </c>
      <c r="O62" s="119" t="str">
        <f>IF($E62&lt;'SA_Model area size'!L$4,IF($D62&lt;'SA_Model area size'!L$3,"Beige","Red"),IF($D62&lt;'SA_Model area size'!L$3,"Green","Blue"))</f>
        <v>Blue</v>
      </c>
      <c r="P62" s="119" t="str">
        <f>IF($E62&lt;'SA_Model area size'!M$4,IF($D62&lt;'SA_Model area size'!M$3,"Beige","Red"),IF($D62&lt;'SA_Model area size'!M$3,"Green","Blue"))</f>
        <v>Blue</v>
      </c>
      <c r="Q62" s="33">
        <f t="shared" si="18"/>
        <v>0.26343560095475205</v>
      </c>
      <c r="R62" s="33">
        <f t="shared" si="19"/>
        <v>0.13123463047407233</v>
      </c>
      <c r="S62" s="33">
        <f t="shared" si="20"/>
        <v>0.22568803910878074</v>
      </c>
      <c r="T62" s="33">
        <f t="shared" si="21"/>
        <v>0.19519811870189788</v>
      </c>
      <c r="U62" s="33">
        <f t="shared" si="22"/>
        <v>0.1844436107604972</v>
      </c>
      <c r="V62" s="33">
        <f t="shared" si="23"/>
        <v>0.15817930078943587</v>
      </c>
      <c r="W62" s="33">
        <f t="shared" si="24"/>
        <v>0.12882443173200134</v>
      </c>
      <c r="X62" s="33">
        <f t="shared" si="25"/>
        <v>0.17503462048840754</v>
      </c>
      <c r="Y62" s="33">
        <f t="shared" si="26"/>
        <v>0.10797394943124103</v>
      </c>
      <c r="Z62" s="33">
        <f t="shared" si="27"/>
        <v>0.42998769755891447</v>
      </c>
    </row>
    <row r="63" spans="1:26" ht="16.5" customHeight="1" x14ac:dyDescent="0.25">
      <c r="A63" s="24" t="s">
        <v>235</v>
      </c>
      <c r="B63" s="29">
        <f t="shared" si="14"/>
        <v>37887771</v>
      </c>
      <c r="C63" s="30">
        <f t="shared" si="15"/>
        <v>13708.176637530712</v>
      </c>
      <c r="D63" s="30">
        <f t="shared" si="16"/>
        <v>11.090850595016528</v>
      </c>
      <c r="E63" s="30">
        <f t="shared" si="17"/>
        <v>0.98660062667580495</v>
      </c>
      <c r="F63" s="119" t="str">
        <f>IF($E63&lt;'SA_Model area size'!C$4,IF($D63&lt;'SA_Model area size'!C$3,"Beige","Red"),IF($D63&lt;'SA_Model area size'!C$3,"Green","Blue"))</f>
        <v>Blue</v>
      </c>
      <c r="G63" s="119" t="str">
        <f>IF($E63&lt;'SA_Model area size'!D$4,IF($D63&lt;'SA_Model area size'!D$3,"Beige","Red"),IF($D63&lt;'SA_Model area size'!D$3,"Green","Blue"))</f>
        <v>Blue</v>
      </c>
      <c r="H63" s="119" t="str">
        <f>IF($E63&lt;'SA_Model area size'!E$4,IF($D63&lt;'SA_Model area size'!E$3,"Beige","Red"),IF($D63&lt;'SA_Model area size'!E$3,"Green","Blue"))</f>
        <v>Blue</v>
      </c>
      <c r="I63" s="119" t="str">
        <f>IF($E63&lt;'SA_Model area size'!F$4,IF($D63&lt;'SA_Model area size'!F$3,"Beige","Red"),IF($D63&lt;'SA_Model area size'!F$3,"Green","Blue"))</f>
        <v>Blue</v>
      </c>
      <c r="J63" s="119" t="str">
        <f>IF($E63&lt;'SA_Model area size'!G$4,IF($D63&lt;'SA_Model area size'!G$3,"Beige","Red"),IF($D63&lt;'SA_Model area size'!G$3,"Green","Blue"))</f>
        <v>Blue</v>
      </c>
      <c r="K63" s="119" t="str">
        <f>IF($E63&lt;'SA_Model area size'!H$4,IF($D63&lt;'SA_Model area size'!H$3,"Beige","Red"),IF($D63&lt;'SA_Model area size'!H$3,"Green","Blue"))</f>
        <v>Blue</v>
      </c>
      <c r="L63" s="119" t="str">
        <f>IF($E63&lt;'SA_Model area size'!I$4,IF($D63&lt;'SA_Model area size'!I$3,"Beige","Red"),IF($D63&lt;'SA_Model area size'!I$3,"Green","Blue"))</f>
        <v>Blue</v>
      </c>
      <c r="M63" s="119" t="str">
        <f>IF($E63&lt;'SA_Model area size'!J$4,IF($D63&lt;'SA_Model area size'!J$3,"Beige","Red"),IF($D63&lt;'SA_Model area size'!J$3,"Green","Blue"))</f>
        <v>Blue</v>
      </c>
      <c r="N63" s="119" t="str">
        <f>IF($E63&lt;'SA_Model area size'!K$4,IF($D63&lt;'SA_Model area size'!K$3,"Beige","Red"),IF($D63&lt;'SA_Model area size'!K$3,"Green","Blue"))</f>
        <v>Blue</v>
      </c>
      <c r="O63" s="119" t="str">
        <f>IF($E63&lt;'SA_Model area size'!L$4,IF($D63&lt;'SA_Model area size'!L$3,"Beige","Red"),IF($D63&lt;'SA_Model area size'!L$3,"Green","Blue"))</f>
        <v>Blue</v>
      </c>
      <c r="P63" s="119" t="str">
        <f>IF($E63&lt;'SA_Model area size'!M$4,IF($D63&lt;'SA_Model area size'!M$3,"Beige","Red"),IF($D63&lt;'SA_Model area size'!M$3,"Green","Blue"))</f>
        <v>Blue</v>
      </c>
      <c r="Q63" s="33">
        <f t="shared" si="18"/>
        <v>0.21912041055505588</v>
      </c>
      <c r="R63" s="33">
        <f t="shared" si="19"/>
        <v>0.11974821016603283</v>
      </c>
      <c r="S63" s="33">
        <f t="shared" si="20"/>
        <v>0.41097706276308282</v>
      </c>
      <c r="T63" s="33">
        <f t="shared" si="21"/>
        <v>0.14116860331576966</v>
      </c>
      <c r="U63" s="33">
        <f t="shared" si="22"/>
        <v>0.10898571320005852</v>
      </c>
      <c r="V63" s="33">
        <f t="shared" si="23"/>
        <v>0.142176201633785</v>
      </c>
      <c r="W63" s="33">
        <f t="shared" si="24"/>
        <v>0.15797885087278421</v>
      </c>
      <c r="X63" s="33">
        <f t="shared" si="25"/>
        <v>0.22492790158534959</v>
      </c>
      <c r="Y63" s="33">
        <f t="shared" si="26"/>
        <v>0.10071292321068866</v>
      </c>
      <c r="Z63" s="33">
        <f t="shared" si="27"/>
        <v>0.37420412269739289</v>
      </c>
    </row>
    <row r="64" spans="1:26" ht="16.5" customHeight="1" x14ac:dyDescent="0.25">
      <c r="A64" s="24" t="s">
        <v>191</v>
      </c>
      <c r="B64" s="29">
        <f t="shared" si="14"/>
        <v>82913893</v>
      </c>
      <c r="C64" s="30">
        <f t="shared" si="15"/>
        <v>6509.8057195445135</v>
      </c>
      <c r="D64" s="30">
        <f t="shared" si="16"/>
        <v>10.710038474078026</v>
      </c>
      <c r="E64" s="30">
        <f t="shared" si="17"/>
        <v>0.873466002178926</v>
      </c>
      <c r="F64" s="119" t="str">
        <f>IF($E64&lt;'SA_Model area size'!C$4,IF($D64&lt;'SA_Model area size'!C$3,"Beige","Red"),IF($D64&lt;'SA_Model area size'!C$3,"Green","Blue"))</f>
        <v>Red</v>
      </c>
      <c r="G64" s="119" t="str">
        <f>IF($E64&lt;'SA_Model area size'!D$4,IF($D64&lt;'SA_Model area size'!D$3,"Beige","Red"),IF($D64&lt;'SA_Model area size'!D$3,"Green","Blue"))</f>
        <v>Red</v>
      </c>
      <c r="H64" s="119" t="str">
        <f>IF($E64&lt;'SA_Model area size'!E$4,IF($D64&lt;'SA_Model area size'!E$3,"Beige","Red"),IF($D64&lt;'SA_Model area size'!E$3,"Green","Blue"))</f>
        <v>Blue</v>
      </c>
      <c r="I64" s="119" t="str">
        <f>IF($E64&lt;'SA_Model area size'!F$4,IF($D64&lt;'SA_Model area size'!F$3,"Beige","Red"),IF($D64&lt;'SA_Model area size'!F$3,"Green","Blue"))</f>
        <v>Blue</v>
      </c>
      <c r="J64" s="119" t="str">
        <f>IF($E64&lt;'SA_Model area size'!G$4,IF($D64&lt;'SA_Model area size'!G$3,"Beige","Red"),IF($D64&lt;'SA_Model area size'!G$3,"Green","Blue"))</f>
        <v>Blue</v>
      </c>
      <c r="K64" s="119" t="str">
        <f>IF($E64&lt;'SA_Model area size'!H$4,IF($D64&lt;'SA_Model area size'!H$3,"Beige","Red"),IF($D64&lt;'SA_Model area size'!H$3,"Green","Blue"))</f>
        <v>Blue</v>
      </c>
      <c r="L64" s="119" t="str">
        <f>IF($E64&lt;'SA_Model area size'!I$4,IF($D64&lt;'SA_Model area size'!I$3,"Beige","Red"),IF($D64&lt;'SA_Model area size'!I$3,"Green","Blue"))</f>
        <v>Blue</v>
      </c>
      <c r="M64" s="119" t="str">
        <f>IF($E64&lt;'SA_Model area size'!J$4,IF($D64&lt;'SA_Model area size'!J$3,"Beige","Red"),IF($D64&lt;'SA_Model area size'!J$3,"Green","Blue"))</f>
        <v>Blue</v>
      </c>
      <c r="N64" s="119" t="str">
        <f>IF($E64&lt;'SA_Model area size'!K$4,IF($D64&lt;'SA_Model area size'!K$3,"Beige","Red"),IF($D64&lt;'SA_Model area size'!K$3,"Green","Blue"))</f>
        <v>Blue</v>
      </c>
      <c r="O64" s="119" t="str">
        <f>IF($E64&lt;'SA_Model area size'!L$4,IF($D64&lt;'SA_Model area size'!L$3,"Beige","Red"),IF($D64&lt;'SA_Model area size'!L$3,"Green","Blue"))</f>
        <v>Blue</v>
      </c>
      <c r="P64" s="119" t="str">
        <f>IF($E64&lt;'SA_Model area size'!M$4,IF($D64&lt;'SA_Model area size'!M$3,"Beige","Red"),IF($D64&lt;'SA_Model area size'!M$3,"Green","Blue"))</f>
        <v>Blue</v>
      </c>
      <c r="Q64" s="33">
        <f t="shared" si="18"/>
        <v>0.27601549038538742</v>
      </c>
      <c r="R64" s="33">
        <f t="shared" si="19"/>
        <v>0.16250868181172323</v>
      </c>
      <c r="S64" s="33">
        <f t="shared" si="20"/>
        <v>0.35930184611655575</v>
      </c>
      <c r="T64" s="33">
        <f t="shared" si="21"/>
        <v>0.10269290893530628</v>
      </c>
      <c r="U64" s="33">
        <f t="shared" si="22"/>
        <v>9.9481072751026953E-2</v>
      </c>
      <c r="V64" s="33">
        <f t="shared" si="23"/>
        <v>0.14711228754317462</v>
      </c>
      <c r="W64" s="33">
        <f t="shared" si="24"/>
        <v>0.21316640473917561</v>
      </c>
      <c r="X64" s="33">
        <f t="shared" si="25"/>
        <v>0.21004096838379926</v>
      </c>
      <c r="Y64" s="33">
        <f t="shared" si="26"/>
        <v>0.1620314922002809</v>
      </c>
      <c r="Z64" s="33">
        <f t="shared" si="27"/>
        <v>0.26764884713356946</v>
      </c>
    </row>
    <row r="65" spans="1:26" ht="16.5" customHeight="1" x14ac:dyDescent="0.25">
      <c r="A65" s="24" t="s">
        <v>246</v>
      </c>
      <c r="B65" s="29">
        <f t="shared" si="14"/>
        <v>5457012</v>
      </c>
      <c r="C65" s="30">
        <f t="shared" si="15"/>
        <v>17852.309687324501</v>
      </c>
      <c r="D65" s="30">
        <f t="shared" si="16"/>
        <v>10.572959250386489</v>
      </c>
      <c r="E65" s="30">
        <f t="shared" si="17"/>
        <v>0.99711900938197895</v>
      </c>
      <c r="F65" s="119" t="str">
        <f>IF($E65&lt;'SA_Model area size'!C$4,IF($D65&lt;'SA_Model area size'!C$3,"Beige","Red"),IF($D65&lt;'SA_Model area size'!C$3,"Green","Blue"))</f>
        <v>Blue</v>
      </c>
      <c r="G65" s="119" t="str">
        <f>IF($E65&lt;'SA_Model area size'!D$4,IF($D65&lt;'SA_Model area size'!D$3,"Beige","Red"),IF($D65&lt;'SA_Model area size'!D$3,"Green","Blue"))</f>
        <v>Blue</v>
      </c>
      <c r="H65" s="119" t="str">
        <f>IF($E65&lt;'SA_Model area size'!E$4,IF($D65&lt;'SA_Model area size'!E$3,"Beige","Red"),IF($D65&lt;'SA_Model area size'!E$3,"Green","Blue"))</f>
        <v>Blue</v>
      </c>
      <c r="I65" s="119" t="str">
        <f>IF($E65&lt;'SA_Model area size'!F$4,IF($D65&lt;'SA_Model area size'!F$3,"Beige","Red"),IF($D65&lt;'SA_Model area size'!F$3,"Green","Blue"))</f>
        <v>Blue</v>
      </c>
      <c r="J65" s="119" t="str">
        <f>IF($E65&lt;'SA_Model area size'!G$4,IF($D65&lt;'SA_Model area size'!G$3,"Beige","Red"),IF($D65&lt;'SA_Model area size'!G$3,"Green","Blue"))</f>
        <v>Blue</v>
      </c>
      <c r="K65" s="119" t="str">
        <f>IF($E65&lt;'SA_Model area size'!H$4,IF($D65&lt;'SA_Model area size'!H$3,"Beige","Red"),IF($D65&lt;'SA_Model area size'!H$3,"Green","Blue"))</f>
        <v>Blue</v>
      </c>
      <c r="L65" s="119" t="str">
        <f>IF($E65&lt;'SA_Model area size'!I$4,IF($D65&lt;'SA_Model area size'!I$3,"Beige","Red"),IF($D65&lt;'SA_Model area size'!I$3,"Green","Blue"))</f>
        <v>Blue</v>
      </c>
      <c r="M65" s="119" t="str">
        <f>IF($E65&lt;'SA_Model area size'!J$4,IF($D65&lt;'SA_Model area size'!J$3,"Beige","Red"),IF($D65&lt;'SA_Model area size'!J$3,"Green","Blue"))</f>
        <v>Blue</v>
      </c>
      <c r="N65" s="119" t="str">
        <f>IF($E65&lt;'SA_Model area size'!K$4,IF($D65&lt;'SA_Model area size'!K$3,"Beige","Red"),IF($D65&lt;'SA_Model area size'!K$3,"Green","Blue"))</f>
        <v>Blue</v>
      </c>
      <c r="O65" s="119" t="str">
        <f>IF($E65&lt;'SA_Model area size'!L$4,IF($D65&lt;'SA_Model area size'!L$3,"Beige","Red"),IF($D65&lt;'SA_Model area size'!L$3,"Green","Blue"))</f>
        <v>Blue</v>
      </c>
      <c r="P65" s="119" t="str">
        <f>IF($E65&lt;'SA_Model area size'!M$4,IF($D65&lt;'SA_Model area size'!M$3,"Beige","Red"),IF($D65&lt;'SA_Model area size'!M$3,"Green","Blue"))</f>
        <v>Blue</v>
      </c>
      <c r="Q65" s="33">
        <f t="shared" si="18"/>
        <v>0.18371099867894328</v>
      </c>
      <c r="R65" s="33">
        <f t="shared" si="19"/>
        <v>0.1811529132028695</v>
      </c>
      <c r="S65" s="33">
        <f t="shared" si="20"/>
        <v>0.37417656740174204</v>
      </c>
      <c r="T65" s="33">
        <f t="shared" si="21"/>
        <v>0.13467669680225205</v>
      </c>
      <c r="U65" s="33">
        <f t="shared" si="22"/>
        <v>0.1262828239141934</v>
      </c>
      <c r="V65" s="33">
        <f t="shared" si="23"/>
        <v>0.13445197816402704</v>
      </c>
      <c r="W65" s="33">
        <f t="shared" si="24"/>
        <v>0.18885042249268161</v>
      </c>
      <c r="X65" s="33">
        <f t="shared" si="25"/>
        <v>0.22234327965030209</v>
      </c>
      <c r="Y65" s="33">
        <f t="shared" si="26"/>
        <v>8.6520170659395254E-2</v>
      </c>
      <c r="Z65" s="33">
        <f t="shared" si="27"/>
        <v>0.36783414903359424</v>
      </c>
    </row>
    <row r="66" spans="1:26" ht="16.5" customHeight="1" x14ac:dyDescent="0.25">
      <c r="A66" s="24" t="s">
        <v>222</v>
      </c>
      <c r="B66" s="29">
        <f t="shared" si="14"/>
        <v>31949789</v>
      </c>
      <c r="C66" s="30">
        <f t="shared" si="15"/>
        <v>10988.675638028413</v>
      </c>
      <c r="D66" s="30">
        <f t="shared" si="16"/>
        <v>10.530310715507056</v>
      </c>
      <c r="E66" s="30">
        <f t="shared" si="17"/>
        <v>0.93892714697788004</v>
      </c>
      <c r="F66" s="119" t="str">
        <f>IF($E66&lt;'SA_Model area size'!C$4,IF($D66&lt;'SA_Model area size'!C$3,"Beige","Red"),IF($D66&lt;'SA_Model area size'!C$3,"Green","Blue"))</f>
        <v>Blue</v>
      </c>
      <c r="G66" s="119" t="str">
        <f>IF($E66&lt;'SA_Model area size'!D$4,IF($D66&lt;'SA_Model area size'!D$3,"Beige","Red"),IF($D66&lt;'SA_Model area size'!D$3,"Green","Blue"))</f>
        <v>Blue</v>
      </c>
      <c r="H66" s="119" t="str">
        <f>IF($E66&lt;'SA_Model area size'!E$4,IF($D66&lt;'SA_Model area size'!E$3,"Beige","Red"),IF($D66&lt;'SA_Model area size'!E$3,"Green","Blue"))</f>
        <v>Blue</v>
      </c>
      <c r="I66" s="119" t="str">
        <f>IF($E66&lt;'SA_Model area size'!F$4,IF($D66&lt;'SA_Model area size'!F$3,"Beige","Red"),IF($D66&lt;'SA_Model area size'!F$3,"Green","Blue"))</f>
        <v>Blue</v>
      </c>
      <c r="J66" s="119" t="str">
        <f>IF($E66&lt;'SA_Model area size'!G$4,IF($D66&lt;'SA_Model area size'!G$3,"Beige","Red"),IF($D66&lt;'SA_Model area size'!G$3,"Green","Blue"))</f>
        <v>Blue</v>
      </c>
      <c r="K66" s="119" t="str">
        <f>IF($E66&lt;'SA_Model area size'!H$4,IF($D66&lt;'SA_Model area size'!H$3,"Beige","Red"),IF($D66&lt;'SA_Model area size'!H$3,"Green","Blue"))</f>
        <v>Blue</v>
      </c>
      <c r="L66" s="119" t="str">
        <f>IF($E66&lt;'SA_Model area size'!I$4,IF($D66&lt;'SA_Model area size'!I$3,"Beige","Red"),IF($D66&lt;'SA_Model area size'!I$3,"Green","Blue"))</f>
        <v>Blue</v>
      </c>
      <c r="M66" s="119" t="str">
        <f>IF($E66&lt;'SA_Model area size'!J$4,IF($D66&lt;'SA_Model area size'!J$3,"Beige","Red"),IF($D66&lt;'SA_Model area size'!J$3,"Green","Blue"))</f>
        <v>Blue</v>
      </c>
      <c r="N66" s="119" t="str">
        <f>IF($E66&lt;'SA_Model area size'!K$4,IF($D66&lt;'SA_Model area size'!K$3,"Beige","Red"),IF($D66&lt;'SA_Model area size'!K$3,"Green","Blue"))</f>
        <v>Blue</v>
      </c>
      <c r="O66" s="119" t="str">
        <f>IF($E66&lt;'SA_Model area size'!L$4,IF($D66&lt;'SA_Model area size'!L$3,"Beige","Red"),IF($D66&lt;'SA_Model area size'!L$3,"Green","Blue"))</f>
        <v>Blue</v>
      </c>
      <c r="P66" s="119" t="str">
        <f>IF($E66&lt;'SA_Model area size'!M$4,IF($D66&lt;'SA_Model area size'!M$3,"Beige","Red"),IF($D66&lt;'SA_Model area size'!M$3,"Green","Blue"))</f>
        <v>Blue</v>
      </c>
      <c r="Q66" s="33">
        <f t="shared" si="18"/>
        <v>0.14185968607008342</v>
      </c>
      <c r="R66" s="33">
        <f t="shared" si="19"/>
        <v>0.11272642647747204</v>
      </c>
      <c r="S66" s="33">
        <f t="shared" si="20"/>
        <v>0.44336377875951649</v>
      </c>
      <c r="T66" s="33">
        <f t="shared" si="21"/>
        <v>0.15367306835477779</v>
      </c>
      <c r="U66" s="33">
        <f t="shared" si="22"/>
        <v>0.14837704033815072</v>
      </c>
      <c r="V66" s="33">
        <f t="shared" si="23"/>
        <v>0.15217480420215537</v>
      </c>
      <c r="W66" s="33">
        <f t="shared" si="24"/>
        <v>0.1333865830690531</v>
      </c>
      <c r="X66" s="33">
        <f t="shared" si="25"/>
        <v>0.16824148916572099</v>
      </c>
      <c r="Y66" s="33">
        <f t="shared" si="26"/>
        <v>0.11846352449619862</v>
      </c>
      <c r="Z66" s="33">
        <f t="shared" si="27"/>
        <v>0.42773359906687219</v>
      </c>
    </row>
    <row r="67" spans="1:26" ht="16.5" customHeight="1" x14ac:dyDescent="0.25">
      <c r="A67" s="24" t="s">
        <v>195</v>
      </c>
      <c r="B67" s="29">
        <f t="shared" ref="B67:B98" si="28">VLOOKUP(A67,pop,2,0)</f>
        <v>60550092</v>
      </c>
      <c r="C67" s="30">
        <f t="shared" ref="C67:C98" si="29">VLOOKUP(A67,Y,130,0)</f>
        <v>29219.384425700791</v>
      </c>
      <c r="D67" s="30">
        <f t="shared" ref="D67:D98" si="30">VLOOKUP(A67,gloria,123,0)/B67*1000</f>
        <v>10.470089274339989</v>
      </c>
      <c r="E67" s="30">
        <f t="shared" ref="E67:E98" si="31">VLOOKUP(A67,nsi,14,0)</f>
        <v>0.98033174989693195</v>
      </c>
      <c r="F67" s="119" t="str">
        <f>IF($E67&lt;'SA_Model area size'!C$4,IF($D67&lt;'SA_Model area size'!C$3,"Beige","Red"),IF($D67&lt;'SA_Model area size'!C$3,"Green","Blue"))</f>
        <v>Blue</v>
      </c>
      <c r="G67" s="119" t="str">
        <f>IF($E67&lt;'SA_Model area size'!D$4,IF($D67&lt;'SA_Model area size'!D$3,"Beige","Red"),IF($D67&lt;'SA_Model area size'!D$3,"Green","Blue"))</f>
        <v>Blue</v>
      </c>
      <c r="H67" s="119" t="str">
        <f>IF($E67&lt;'SA_Model area size'!E$4,IF($D67&lt;'SA_Model area size'!E$3,"Beige","Red"),IF($D67&lt;'SA_Model area size'!E$3,"Green","Blue"))</f>
        <v>Blue</v>
      </c>
      <c r="I67" s="119" t="str">
        <f>IF($E67&lt;'SA_Model area size'!F$4,IF($D67&lt;'SA_Model area size'!F$3,"Beige","Red"),IF($D67&lt;'SA_Model area size'!F$3,"Green","Blue"))</f>
        <v>Blue</v>
      </c>
      <c r="J67" s="119" t="str">
        <f>IF($E67&lt;'SA_Model area size'!G$4,IF($D67&lt;'SA_Model area size'!G$3,"Beige","Red"),IF($D67&lt;'SA_Model area size'!G$3,"Green","Blue"))</f>
        <v>Blue</v>
      </c>
      <c r="K67" s="119" t="str">
        <f>IF($E67&lt;'SA_Model area size'!H$4,IF($D67&lt;'SA_Model area size'!H$3,"Beige","Red"),IF($D67&lt;'SA_Model area size'!H$3,"Green","Blue"))</f>
        <v>Blue</v>
      </c>
      <c r="L67" s="119" t="str">
        <f>IF($E67&lt;'SA_Model area size'!I$4,IF($D67&lt;'SA_Model area size'!I$3,"Beige","Red"),IF($D67&lt;'SA_Model area size'!I$3,"Green","Blue"))</f>
        <v>Blue</v>
      </c>
      <c r="M67" s="119" t="str">
        <f>IF($E67&lt;'SA_Model area size'!J$4,IF($D67&lt;'SA_Model area size'!J$3,"Beige","Red"),IF($D67&lt;'SA_Model area size'!J$3,"Green","Blue"))</f>
        <v>Blue</v>
      </c>
      <c r="N67" s="119" t="str">
        <f>IF($E67&lt;'SA_Model area size'!K$4,IF($D67&lt;'SA_Model area size'!K$3,"Beige","Red"),IF($D67&lt;'SA_Model area size'!K$3,"Green","Blue"))</f>
        <v>Blue</v>
      </c>
      <c r="O67" s="119" t="str">
        <f>IF($E67&lt;'SA_Model area size'!L$4,IF($D67&lt;'SA_Model area size'!L$3,"Beige","Red"),IF($D67&lt;'SA_Model area size'!L$3,"Green","Blue"))</f>
        <v>Blue</v>
      </c>
      <c r="P67" s="119" t="str">
        <f>IF($E67&lt;'SA_Model area size'!M$4,IF($D67&lt;'SA_Model area size'!M$3,"Beige","Red"),IF($D67&lt;'SA_Model area size'!M$3,"Green","Blue"))</f>
        <v>Blue</v>
      </c>
      <c r="Q67" s="33">
        <f t="shared" ref="Q67:Q98" si="32">VLOOKUP($A67,gloria,131,0)/VLOOKUP($A67,gloria,123,0)</f>
        <v>0.30573215013018684</v>
      </c>
      <c r="R67" s="33">
        <f t="shared" ref="R67:R98" si="33">VLOOKUP($A67,gloria,132,0)/VLOOKUP($A67,gloria,123,0)</f>
        <v>0.14560826768657784</v>
      </c>
      <c r="S67" s="33">
        <f t="shared" ref="S67:S98" si="34">VLOOKUP($A67,gloria,133,0)/VLOOKUP($A67,gloria,123,0)</f>
        <v>0.25345552320435211</v>
      </c>
      <c r="T67" s="33">
        <f t="shared" ref="T67:T98" si="35">VLOOKUP($A67,gloria,134,0)/VLOOKUP($A67,gloria,123,0)</f>
        <v>0.1532977124995123</v>
      </c>
      <c r="U67" s="33">
        <f t="shared" ref="U67:U98" si="36">VLOOKUP($A67,gloria,135,0)/VLOOKUP($A67,gloria,123,0)</f>
        <v>0.14190634647937106</v>
      </c>
      <c r="V67" s="33">
        <f t="shared" ref="V67:V98" si="37">VLOOKUP($A67,Y,123,0)/VLOOKUP($A67,Y,122,0)</f>
        <v>0.13331415681400821</v>
      </c>
      <c r="W67" s="33">
        <f t="shared" ref="W67:W98" si="38">VLOOKUP($A67,Y,124,0)/VLOOKUP($A67,Y,122,0)</f>
        <v>0.14077041847627775</v>
      </c>
      <c r="X67" s="33">
        <f t="shared" ref="X67:X98" si="39">VLOOKUP($A67,Y,125,0)/VLOOKUP($A67,Y,122,0)</f>
        <v>0.2278172274258069</v>
      </c>
      <c r="Y67" s="33">
        <f t="shared" ref="Y67:Y98" si="40">VLOOKUP($A67,Y,126,0)/VLOOKUP($A67,Y,122,0)</f>
        <v>8.3620675522122725E-2</v>
      </c>
      <c r="Z67" s="33">
        <f t="shared" ref="Z67:Z98" si="41">VLOOKUP($A67,Y,127,0)/VLOOKUP($A67,Y,122,0)</f>
        <v>0.41447752176178454</v>
      </c>
    </row>
    <row r="68" spans="1:26" ht="16.5" customHeight="1" x14ac:dyDescent="0.25">
      <c r="A68" s="24" t="s">
        <v>182</v>
      </c>
      <c r="B68" s="29">
        <f t="shared" si="28"/>
        <v>10473452</v>
      </c>
      <c r="C68" s="30">
        <f t="shared" si="29"/>
        <v>17739.300690482527</v>
      </c>
      <c r="D68" s="30">
        <f t="shared" si="30"/>
        <v>10.247515655936585</v>
      </c>
      <c r="E68" s="30">
        <f t="shared" si="31"/>
        <v>0.99114925135674803</v>
      </c>
      <c r="F68" s="119" t="str">
        <f>IF($E68&lt;'SA_Model area size'!C$4,IF($D68&lt;'SA_Model area size'!C$3,"Beige","Red"),IF($D68&lt;'SA_Model area size'!C$3,"Green","Blue"))</f>
        <v>Blue</v>
      </c>
      <c r="G68" s="119" t="str">
        <f>IF($E68&lt;'SA_Model area size'!D$4,IF($D68&lt;'SA_Model area size'!D$3,"Beige","Red"),IF($D68&lt;'SA_Model area size'!D$3,"Green","Blue"))</f>
        <v>Blue</v>
      </c>
      <c r="H68" s="119" t="str">
        <f>IF($E68&lt;'SA_Model area size'!E$4,IF($D68&lt;'SA_Model area size'!E$3,"Beige","Red"),IF($D68&lt;'SA_Model area size'!E$3,"Green","Blue"))</f>
        <v>Blue</v>
      </c>
      <c r="I68" s="119" t="str">
        <f>IF($E68&lt;'SA_Model area size'!F$4,IF($D68&lt;'SA_Model area size'!F$3,"Beige","Red"),IF($D68&lt;'SA_Model area size'!F$3,"Green","Blue"))</f>
        <v>Blue</v>
      </c>
      <c r="J68" s="119" t="str">
        <f>IF($E68&lt;'SA_Model area size'!G$4,IF($D68&lt;'SA_Model area size'!G$3,"Beige","Red"),IF($D68&lt;'SA_Model area size'!G$3,"Green","Blue"))</f>
        <v>Blue</v>
      </c>
      <c r="K68" s="119" t="str">
        <f>IF($E68&lt;'SA_Model area size'!H$4,IF($D68&lt;'SA_Model area size'!H$3,"Beige","Red"),IF($D68&lt;'SA_Model area size'!H$3,"Green","Blue"))</f>
        <v>Blue</v>
      </c>
      <c r="L68" s="119" t="str">
        <f>IF($E68&lt;'SA_Model area size'!I$4,IF($D68&lt;'SA_Model area size'!I$3,"Beige","Red"),IF($D68&lt;'SA_Model area size'!I$3,"Green","Blue"))</f>
        <v>Blue</v>
      </c>
      <c r="M68" s="119" t="str">
        <f>IF($E68&lt;'SA_Model area size'!J$4,IF($D68&lt;'SA_Model area size'!J$3,"Beige","Red"),IF($D68&lt;'SA_Model area size'!J$3,"Green","Blue"))</f>
        <v>Blue</v>
      </c>
      <c r="N68" s="119" t="str">
        <f>IF($E68&lt;'SA_Model area size'!K$4,IF($D68&lt;'SA_Model area size'!K$3,"Beige","Red"),IF($D68&lt;'SA_Model area size'!K$3,"Green","Blue"))</f>
        <v>Blue</v>
      </c>
      <c r="O68" s="119" t="str">
        <f>IF($E68&lt;'SA_Model area size'!L$4,IF($D68&lt;'SA_Model area size'!L$3,"Beige","Red"),IF($D68&lt;'SA_Model area size'!L$3,"Green","Blue"))</f>
        <v>Blue</v>
      </c>
      <c r="P68" s="119" t="str">
        <f>IF($E68&lt;'SA_Model area size'!M$4,IF($D68&lt;'SA_Model area size'!M$3,"Beige","Red"),IF($D68&lt;'SA_Model area size'!M$3,"Green","Blue"))</f>
        <v>Blue</v>
      </c>
      <c r="Q68" s="33">
        <f t="shared" si="32"/>
        <v>0.24470602795084276</v>
      </c>
      <c r="R68" s="33">
        <f t="shared" si="33"/>
        <v>0.10446865391009327</v>
      </c>
      <c r="S68" s="33">
        <f t="shared" si="34"/>
        <v>0.34230554116339007</v>
      </c>
      <c r="T68" s="33">
        <f t="shared" si="35"/>
        <v>0.15916342954758542</v>
      </c>
      <c r="U68" s="33">
        <f t="shared" si="36"/>
        <v>0.14935634742808862</v>
      </c>
      <c r="V68" s="33">
        <f t="shared" si="37"/>
        <v>0.14583415304487823</v>
      </c>
      <c r="W68" s="33">
        <f t="shared" si="38"/>
        <v>9.4137304544436182E-2</v>
      </c>
      <c r="X68" s="33">
        <f t="shared" si="39"/>
        <v>0.18917716569345144</v>
      </c>
      <c r="Y68" s="33">
        <f t="shared" si="40"/>
        <v>0.1123670549983949</v>
      </c>
      <c r="Z68" s="33">
        <f t="shared" si="41"/>
        <v>0.45848432171883935</v>
      </c>
    </row>
    <row r="69" spans="1:26" ht="16.5" customHeight="1" x14ac:dyDescent="0.25">
      <c r="A69" s="24" t="s">
        <v>155</v>
      </c>
      <c r="B69" s="29">
        <f t="shared" si="28"/>
        <v>1433783692</v>
      </c>
      <c r="C69" s="30">
        <f t="shared" si="29"/>
        <v>9981.4680401438527</v>
      </c>
      <c r="D69" s="30">
        <f t="shared" si="30"/>
        <v>10.217454009992785</v>
      </c>
      <c r="E69" s="30">
        <f t="shared" si="31"/>
        <v>0.88155835236588198</v>
      </c>
      <c r="F69" s="119" t="str">
        <f>IF($E69&lt;'SA_Model area size'!C$4,IF($D69&lt;'SA_Model area size'!C$3,"Beige","Red"),IF($D69&lt;'SA_Model area size'!C$3,"Green","Blue"))</f>
        <v>Red</v>
      </c>
      <c r="G69" s="119" t="str">
        <f>IF($E69&lt;'SA_Model area size'!D$4,IF($D69&lt;'SA_Model area size'!D$3,"Beige","Red"),IF($D69&lt;'SA_Model area size'!D$3,"Green","Blue"))</f>
        <v>Blue</v>
      </c>
      <c r="H69" s="119" t="str">
        <f>IF($E69&lt;'SA_Model area size'!E$4,IF($D69&lt;'SA_Model area size'!E$3,"Beige","Red"),IF($D69&lt;'SA_Model area size'!E$3,"Green","Blue"))</f>
        <v>Blue</v>
      </c>
      <c r="I69" s="119" t="str">
        <f>IF($E69&lt;'SA_Model area size'!F$4,IF($D69&lt;'SA_Model area size'!F$3,"Beige","Red"),IF($D69&lt;'SA_Model area size'!F$3,"Green","Blue"))</f>
        <v>Blue</v>
      </c>
      <c r="J69" s="119" t="str">
        <f>IF($E69&lt;'SA_Model area size'!G$4,IF($D69&lt;'SA_Model area size'!G$3,"Beige","Red"),IF($D69&lt;'SA_Model area size'!G$3,"Green","Blue"))</f>
        <v>Blue</v>
      </c>
      <c r="K69" s="119" t="str">
        <f>IF($E69&lt;'SA_Model area size'!H$4,IF($D69&lt;'SA_Model area size'!H$3,"Beige","Red"),IF($D69&lt;'SA_Model area size'!H$3,"Green","Blue"))</f>
        <v>Blue</v>
      </c>
      <c r="L69" s="119" t="str">
        <f>IF($E69&lt;'SA_Model area size'!I$4,IF($D69&lt;'SA_Model area size'!I$3,"Beige","Red"),IF($D69&lt;'SA_Model area size'!I$3,"Green","Blue"))</f>
        <v>Blue</v>
      </c>
      <c r="M69" s="119" t="str">
        <f>IF($E69&lt;'SA_Model area size'!J$4,IF($D69&lt;'SA_Model area size'!J$3,"Beige","Red"),IF($D69&lt;'SA_Model area size'!J$3,"Green","Blue"))</f>
        <v>Blue</v>
      </c>
      <c r="N69" s="119" t="str">
        <f>IF($E69&lt;'SA_Model area size'!K$4,IF($D69&lt;'SA_Model area size'!K$3,"Beige","Red"),IF($D69&lt;'SA_Model area size'!K$3,"Green","Blue"))</f>
        <v>Blue</v>
      </c>
      <c r="O69" s="119" t="str">
        <f>IF($E69&lt;'SA_Model area size'!L$4,IF($D69&lt;'SA_Model area size'!L$3,"Beige","Red"),IF($D69&lt;'SA_Model area size'!L$3,"Green","Blue"))</f>
        <v>Blue</v>
      </c>
      <c r="P69" s="119" t="str">
        <f>IF($E69&lt;'SA_Model area size'!M$4,IF($D69&lt;'SA_Model area size'!M$3,"Beige","Red"),IF($D69&lt;'SA_Model area size'!M$3,"Green","Blue"))</f>
        <v>Blue</v>
      </c>
      <c r="Q69" s="33">
        <f t="shared" si="32"/>
        <v>7.5977418314264425E-2</v>
      </c>
      <c r="R69" s="33">
        <f t="shared" si="33"/>
        <v>0.13139167945189581</v>
      </c>
      <c r="S69" s="33">
        <f t="shared" si="34"/>
        <v>0.55310811389053871</v>
      </c>
      <c r="T69" s="33">
        <f t="shared" si="35"/>
        <v>0.13406967354118823</v>
      </c>
      <c r="U69" s="33">
        <f t="shared" si="36"/>
        <v>0.10545311480211299</v>
      </c>
      <c r="V69" s="33">
        <f t="shared" si="37"/>
        <v>7.4102815856906465E-2</v>
      </c>
      <c r="W69" s="33">
        <f t="shared" si="38"/>
        <v>0.16612307618111757</v>
      </c>
      <c r="X69" s="33">
        <f t="shared" si="39"/>
        <v>0.35848722011437822</v>
      </c>
      <c r="Y69" s="33">
        <f t="shared" si="40"/>
        <v>9.9280001213667202E-2</v>
      </c>
      <c r="Z69" s="33">
        <f t="shared" si="41"/>
        <v>0.30200688663393044</v>
      </c>
    </row>
    <row r="70" spans="1:26" ht="16.5" customHeight="1" x14ac:dyDescent="0.25">
      <c r="A70" s="24" t="s">
        <v>154</v>
      </c>
      <c r="B70" s="29">
        <f t="shared" si="28"/>
        <v>18952035</v>
      </c>
      <c r="C70" s="30">
        <f t="shared" si="29"/>
        <v>13799.797860490977</v>
      </c>
      <c r="D70" s="30">
        <f t="shared" si="30"/>
        <v>9.8526259796934248</v>
      </c>
      <c r="E70" s="30">
        <f t="shared" si="31"/>
        <v>0.98124305459029804</v>
      </c>
      <c r="F70" s="119" t="str">
        <f>IF($E70&lt;'SA_Model area size'!C$4,IF($D70&lt;'SA_Model area size'!C$3,"Beige","Red"),IF($D70&lt;'SA_Model area size'!C$3,"Green","Blue"))</f>
        <v>Blue</v>
      </c>
      <c r="G70" s="119" t="str">
        <f>IF($E70&lt;'SA_Model area size'!D$4,IF($D70&lt;'SA_Model area size'!D$3,"Beige","Red"),IF($D70&lt;'SA_Model area size'!D$3,"Green","Blue"))</f>
        <v>Blue</v>
      </c>
      <c r="H70" s="119" t="str">
        <f>IF($E70&lt;'SA_Model area size'!E$4,IF($D70&lt;'SA_Model area size'!E$3,"Beige","Red"),IF($D70&lt;'SA_Model area size'!E$3,"Green","Blue"))</f>
        <v>Blue</v>
      </c>
      <c r="I70" s="119" t="str">
        <f>IF($E70&lt;'SA_Model area size'!F$4,IF($D70&lt;'SA_Model area size'!F$3,"Beige","Red"),IF($D70&lt;'SA_Model area size'!F$3,"Green","Blue"))</f>
        <v>Blue</v>
      </c>
      <c r="J70" s="119" t="str">
        <f>IF($E70&lt;'SA_Model area size'!G$4,IF($D70&lt;'SA_Model area size'!G$3,"Beige","Red"),IF($D70&lt;'SA_Model area size'!G$3,"Green","Blue"))</f>
        <v>Blue</v>
      </c>
      <c r="K70" s="119" t="str">
        <f>IF($E70&lt;'SA_Model area size'!H$4,IF($D70&lt;'SA_Model area size'!H$3,"Beige","Red"),IF($D70&lt;'SA_Model area size'!H$3,"Green","Blue"))</f>
        <v>Blue</v>
      </c>
      <c r="L70" s="119" t="str">
        <f>IF($E70&lt;'SA_Model area size'!I$4,IF($D70&lt;'SA_Model area size'!I$3,"Beige","Red"),IF($D70&lt;'SA_Model area size'!I$3,"Green","Blue"))</f>
        <v>Blue</v>
      </c>
      <c r="M70" s="119" t="str">
        <f>IF($E70&lt;'SA_Model area size'!J$4,IF($D70&lt;'SA_Model area size'!J$3,"Beige","Red"),IF($D70&lt;'SA_Model area size'!J$3,"Green","Blue"))</f>
        <v>Blue</v>
      </c>
      <c r="N70" s="119" t="str">
        <f>IF($E70&lt;'SA_Model area size'!K$4,IF($D70&lt;'SA_Model area size'!K$3,"Beige","Red"),IF($D70&lt;'SA_Model area size'!K$3,"Green","Blue"))</f>
        <v>Blue</v>
      </c>
      <c r="O70" s="119" t="str">
        <f>IF($E70&lt;'SA_Model area size'!L$4,IF($D70&lt;'SA_Model area size'!L$3,"Beige","Red"),IF($D70&lt;'SA_Model area size'!L$3,"Green","Blue"))</f>
        <v>Blue</v>
      </c>
      <c r="P70" s="119" t="str">
        <f>IF($E70&lt;'SA_Model area size'!M$4,IF($D70&lt;'SA_Model area size'!M$3,"Beige","Red"),IF($D70&lt;'SA_Model area size'!M$3,"Green","Blue"))</f>
        <v>Blue</v>
      </c>
      <c r="Q70" s="33">
        <f t="shared" si="32"/>
        <v>0.24236974751374799</v>
      </c>
      <c r="R70" s="33">
        <f t="shared" si="33"/>
        <v>0.18525290692810115</v>
      </c>
      <c r="S70" s="33">
        <f t="shared" si="34"/>
        <v>0.25058813716067352</v>
      </c>
      <c r="T70" s="33">
        <f t="shared" si="35"/>
        <v>0.1456562980308834</v>
      </c>
      <c r="U70" s="33">
        <f t="shared" si="36"/>
        <v>0.17613291036659409</v>
      </c>
      <c r="V70" s="33">
        <f t="shared" si="37"/>
        <v>0.16832963563401496</v>
      </c>
      <c r="W70" s="33">
        <f t="shared" si="38"/>
        <v>0.13282465526128201</v>
      </c>
      <c r="X70" s="33">
        <f t="shared" si="39"/>
        <v>0.23355612654236926</v>
      </c>
      <c r="Y70" s="33">
        <f t="shared" si="40"/>
        <v>9.9100272622237154E-2</v>
      </c>
      <c r="Z70" s="33">
        <f t="shared" si="41"/>
        <v>0.36618930994009719</v>
      </c>
    </row>
    <row r="71" spans="1:26" ht="16.5" customHeight="1" x14ac:dyDescent="0.25">
      <c r="A71" s="24" t="s">
        <v>253</v>
      </c>
      <c r="B71" s="29">
        <f t="shared" si="28"/>
        <v>5942094</v>
      </c>
      <c r="C71" s="30">
        <f t="shared" si="29"/>
        <v>5210.6331647844008</v>
      </c>
      <c r="D71" s="30">
        <f t="shared" si="30"/>
        <v>9.7041341835874668</v>
      </c>
      <c r="E71" s="30">
        <f t="shared" si="31"/>
        <v>0.914058921452503</v>
      </c>
      <c r="F71" s="119" t="str">
        <f>IF($E71&lt;'SA_Model area size'!C$4,IF($D71&lt;'SA_Model area size'!C$3,"Beige","Red"),IF($D71&lt;'SA_Model area size'!C$3,"Green","Blue"))</f>
        <v>Blue</v>
      </c>
      <c r="G71" s="119" t="str">
        <f>IF($E71&lt;'SA_Model area size'!D$4,IF($D71&lt;'SA_Model area size'!D$3,"Beige","Red"),IF($D71&lt;'SA_Model area size'!D$3,"Green","Blue"))</f>
        <v>Blue</v>
      </c>
      <c r="H71" s="119" t="str">
        <f>IF($E71&lt;'SA_Model area size'!E$4,IF($D71&lt;'SA_Model area size'!E$3,"Beige","Red"),IF($D71&lt;'SA_Model area size'!E$3,"Green","Blue"))</f>
        <v>Blue</v>
      </c>
      <c r="I71" s="119" t="str">
        <f>IF($E71&lt;'SA_Model area size'!F$4,IF($D71&lt;'SA_Model area size'!F$3,"Beige","Red"),IF($D71&lt;'SA_Model area size'!F$3,"Green","Blue"))</f>
        <v>Blue</v>
      </c>
      <c r="J71" s="119" t="str">
        <f>IF($E71&lt;'SA_Model area size'!G$4,IF($D71&lt;'SA_Model area size'!G$3,"Beige","Red"),IF($D71&lt;'SA_Model area size'!G$3,"Green","Blue"))</f>
        <v>Blue</v>
      </c>
      <c r="K71" s="119" t="str">
        <f>IF($E71&lt;'SA_Model area size'!H$4,IF($D71&lt;'SA_Model area size'!H$3,"Beige","Red"),IF($D71&lt;'SA_Model area size'!H$3,"Green","Blue"))</f>
        <v>Blue</v>
      </c>
      <c r="L71" s="119" t="str">
        <f>IF($E71&lt;'SA_Model area size'!I$4,IF($D71&lt;'SA_Model area size'!I$3,"Beige","Red"),IF($D71&lt;'SA_Model area size'!I$3,"Green","Blue"))</f>
        <v>Blue</v>
      </c>
      <c r="M71" s="119" t="str">
        <f>IF($E71&lt;'SA_Model area size'!J$4,IF($D71&lt;'SA_Model area size'!J$3,"Beige","Red"),IF($D71&lt;'SA_Model area size'!J$3,"Green","Blue"))</f>
        <v>Blue</v>
      </c>
      <c r="N71" s="119" t="str">
        <f>IF($E71&lt;'SA_Model area size'!K$4,IF($D71&lt;'SA_Model area size'!K$3,"Beige","Red"),IF($D71&lt;'SA_Model area size'!K$3,"Green","Blue"))</f>
        <v>Blue</v>
      </c>
      <c r="O71" s="119" t="str">
        <f>IF($E71&lt;'SA_Model area size'!L$4,IF($D71&lt;'SA_Model area size'!L$3,"Beige","Red"),IF($D71&lt;'SA_Model area size'!L$3,"Green","Blue"))</f>
        <v>Blue</v>
      </c>
      <c r="P71" s="119" t="str">
        <f>IF($E71&lt;'SA_Model area size'!M$4,IF($D71&lt;'SA_Model area size'!M$3,"Beige","Red"),IF($D71&lt;'SA_Model area size'!M$3,"Green","Blue"))</f>
        <v>Blue</v>
      </c>
      <c r="Q71" s="33">
        <f t="shared" si="32"/>
        <v>0.19797546774903288</v>
      </c>
      <c r="R71" s="33">
        <f t="shared" si="33"/>
        <v>0.18947661381017272</v>
      </c>
      <c r="S71" s="33">
        <f t="shared" si="34"/>
        <v>0.2879848691538589</v>
      </c>
      <c r="T71" s="33">
        <f t="shared" si="35"/>
        <v>0.17333405192294998</v>
      </c>
      <c r="U71" s="33">
        <f t="shared" si="36"/>
        <v>0.15122899736398512</v>
      </c>
      <c r="V71" s="33">
        <f t="shared" si="37"/>
        <v>8.0151992803588964E-2</v>
      </c>
      <c r="W71" s="33">
        <f t="shared" si="38"/>
        <v>0.4850839432254147</v>
      </c>
      <c r="X71" s="33">
        <f t="shared" si="39"/>
        <v>0.15792846416142359</v>
      </c>
      <c r="Y71" s="33">
        <f t="shared" si="40"/>
        <v>0.10880449041470805</v>
      </c>
      <c r="Z71" s="33">
        <f t="shared" si="41"/>
        <v>0.16803110939486435</v>
      </c>
    </row>
    <row r="72" spans="1:26" ht="16.5" customHeight="1" x14ac:dyDescent="0.25">
      <c r="A72" s="24" t="s">
        <v>171</v>
      </c>
      <c r="B72" s="29">
        <f t="shared" si="28"/>
        <v>46736782</v>
      </c>
      <c r="C72" s="30">
        <f t="shared" si="29"/>
        <v>26694.885289909816</v>
      </c>
      <c r="D72" s="30">
        <f t="shared" si="30"/>
        <v>9.5521849883776628</v>
      </c>
      <c r="E72" s="30">
        <f t="shared" si="31"/>
        <v>0.99726431511429903</v>
      </c>
      <c r="F72" s="119" t="str">
        <f>IF($E72&lt;'SA_Model area size'!C$4,IF($D72&lt;'SA_Model area size'!C$3,"Beige","Red"),IF($D72&lt;'SA_Model area size'!C$3,"Green","Blue"))</f>
        <v>Blue</v>
      </c>
      <c r="G72" s="119" t="str">
        <f>IF($E72&lt;'SA_Model area size'!D$4,IF($D72&lt;'SA_Model area size'!D$3,"Beige","Red"),IF($D72&lt;'SA_Model area size'!D$3,"Green","Blue"))</f>
        <v>Blue</v>
      </c>
      <c r="H72" s="119" t="str">
        <f>IF($E72&lt;'SA_Model area size'!E$4,IF($D72&lt;'SA_Model area size'!E$3,"Beige","Red"),IF($D72&lt;'SA_Model area size'!E$3,"Green","Blue"))</f>
        <v>Blue</v>
      </c>
      <c r="I72" s="119" t="str">
        <f>IF($E72&lt;'SA_Model area size'!F$4,IF($D72&lt;'SA_Model area size'!F$3,"Beige","Red"),IF($D72&lt;'SA_Model area size'!F$3,"Green","Blue"))</f>
        <v>Blue</v>
      </c>
      <c r="J72" s="119" t="str">
        <f>IF($E72&lt;'SA_Model area size'!G$4,IF($D72&lt;'SA_Model area size'!G$3,"Beige","Red"),IF($D72&lt;'SA_Model area size'!G$3,"Green","Blue"))</f>
        <v>Blue</v>
      </c>
      <c r="K72" s="119" t="str">
        <f>IF($E72&lt;'SA_Model area size'!H$4,IF($D72&lt;'SA_Model area size'!H$3,"Beige","Red"),IF($D72&lt;'SA_Model area size'!H$3,"Green","Blue"))</f>
        <v>Blue</v>
      </c>
      <c r="L72" s="119" t="str">
        <f>IF($E72&lt;'SA_Model area size'!I$4,IF($D72&lt;'SA_Model area size'!I$3,"Beige","Red"),IF($D72&lt;'SA_Model area size'!I$3,"Green","Blue"))</f>
        <v>Blue</v>
      </c>
      <c r="M72" s="119" t="str">
        <f>IF($E72&lt;'SA_Model area size'!J$4,IF($D72&lt;'SA_Model area size'!J$3,"Beige","Red"),IF($D72&lt;'SA_Model area size'!J$3,"Green","Blue"))</f>
        <v>Blue</v>
      </c>
      <c r="N72" s="119" t="str">
        <f>IF($E72&lt;'SA_Model area size'!K$4,IF($D72&lt;'SA_Model area size'!K$3,"Beige","Red"),IF($D72&lt;'SA_Model area size'!K$3,"Green","Blue"))</f>
        <v>Blue</v>
      </c>
      <c r="O72" s="119" t="str">
        <f>IF($E72&lt;'SA_Model area size'!L$4,IF($D72&lt;'SA_Model area size'!L$3,"Beige","Red"),IF($D72&lt;'SA_Model area size'!L$3,"Green","Blue"))</f>
        <v>Blue</v>
      </c>
      <c r="P72" s="119" t="str">
        <f>IF($E72&lt;'SA_Model area size'!M$4,IF($D72&lt;'SA_Model area size'!M$3,"Beige","Red"),IF($D72&lt;'SA_Model area size'!M$3,"Green","Blue"))</f>
        <v>Blue</v>
      </c>
      <c r="Q72" s="33">
        <f t="shared" si="32"/>
        <v>0.30256373145707882</v>
      </c>
      <c r="R72" s="33">
        <f t="shared" si="33"/>
        <v>0.14948916085528161</v>
      </c>
      <c r="S72" s="33">
        <f t="shared" si="34"/>
        <v>0.205401091785062</v>
      </c>
      <c r="T72" s="33">
        <f t="shared" si="35"/>
        <v>0.18635634005724244</v>
      </c>
      <c r="U72" s="33">
        <f t="shared" si="36"/>
        <v>0.15618967584533522</v>
      </c>
      <c r="V72" s="33">
        <f t="shared" si="37"/>
        <v>0.12398154917337163</v>
      </c>
      <c r="W72" s="33">
        <f t="shared" si="38"/>
        <v>0.13123838773395169</v>
      </c>
      <c r="X72" s="33">
        <f t="shared" si="39"/>
        <v>0.23243760768064503</v>
      </c>
      <c r="Y72" s="33">
        <f t="shared" si="40"/>
        <v>7.6262839213503825E-2</v>
      </c>
      <c r="Z72" s="33">
        <f t="shared" si="41"/>
        <v>0.43607961619852764</v>
      </c>
    </row>
    <row r="73" spans="1:26" ht="16.5" customHeight="1" x14ac:dyDescent="0.25">
      <c r="A73" s="24" t="s">
        <v>216</v>
      </c>
      <c r="B73" s="29">
        <f t="shared" si="28"/>
        <v>440377</v>
      </c>
      <c r="C73" s="30">
        <f t="shared" si="29"/>
        <v>27600.254841840331</v>
      </c>
      <c r="D73" s="30">
        <f t="shared" si="30"/>
        <v>9.4480265675191664</v>
      </c>
      <c r="E73" s="30">
        <f t="shared" si="31"/>
        <v>0.99843635882447501</v>
      </c>
      <c r="F73" s="119" t="str">
        <f>IF($E73&lt;'SA_Model area size'!C$4,IF($D73&lt;'SA_Model area size'!C$3,"Beige","Red"),IF($D73&lt;'SA_Model area size'!C$3,"Green","Blue"))</f>
        <v>Blue</v>
      </c>
      <c r="G73" s="119" t="str">
        <f>IF($E73&lt;'SA_Model area size'!D$4,IF($D73&lt;'SA_Model area size'!D$3,"Beige","Red"),IF($D73&lt;'SA_Model area size'!D$3,"Green","Blue"))</f>
        <v>Blue</v>
      </c>
      <c r="H73" s="119" t="str">
        <f>IF($E73&lt;'SA_Model area size'!E$4,IF($D73&lt;'SA_Model area size'!E$3,"Beige","Red"),IF($D73&lt;'SA_Model area size'!E$3,"Green","Blue"))</f>
        <v>Blue</v>
      </c>
      <c r="I73" s="119" t="str">
        <f>IF($E73&lt;'SA_Model area size'!F$4,IF($D73&lt;'SA_Model area size'!F$3,"Beige","Red"),IF($D73&lt;'SA_Model area size'!F$3,"Green","Blue"))</f>
        <v>Blue</v>
      </c>
      <c r="J73" s="119" t="str">
        <f>IF($E73&lt;'SA_Model area size'!G$4,IF($D73&lt;'SA_Model area size'!G$3,"Beige","Red"),IF($D73&lt;'SA_Model area size'!G$3,"Green","Blue"))</f>
        <v>Blue</v>
      </c>
      <c r="K73" s="119" t="str">
        <f>IF($E73&lt;'SA_Model area size'!H$4,IF($D73&lt;'SA_Model area size'!H$3,"Beige","Red"),IF($D73&lt;'SA_Model area size'!H$3,"Green","Blue"))</f>
        <v>Blue</v>
      </c>
      <c r="L73" s="119" t="str">
        <f>IF($E73&lt;'SA_Model area size'!I$4,IF($D73&lt;'SA_Model area size'!I$3,"Beige","Red"),IF($D73&lt;'SA_Model area size'!I$3,"Green","Blue"))</f>
        <v>Blue</v>
      </c>
      <c r="M73" s="119" t="str">
        <f>IF($E73&lt;'SA_Model area size'!J$4,IF($D73&lt;'SA_Model area size'!J$3,"Beige","Red"),IF($D73&lt;'SA_Model area size'!J$3,"Green","Blue"))</f>
        <v>Blue</v>
      </c>
      <c r="N73" s="119" t="str">
        <f>IF($E73&lt;'SA_Model area size'!K$4,IF($D73&lt;'SA_Model area size'!K$3,"Beige","Red"),IF($D73&lt;'SA_Model area size'!K$3,"Green","Blue"))</f>
        <v>Blue</v>
      </c>
      <c r="O73" s="119" t="str">
        <f>IF($E73&lt;'SA_Model area size'!L$4,IF($D73&lt;'SA_Model area size'!L$3,"Beige","Red"),IF($D73&lt;'SA_Model area size'!L$3,"Green","Blue"))</f>
        <v>Blue</v>
      </c>
      <c r="P73" s="119" t="str">
        <f>IF($E73&lt;'SA_Model area size'!M$4,IF($D73&lt;'SA_Model area size'!M$3,"Beige","Red"),IF($D73&lt;'SA_Model area size'!M$3,"Green","Blue"))</f>
        <v>Blue</v>
      </c>
      <c r="Q73" s="33">
        <f t="shared" si="32"/>
        <v>0.30093247305618392</v>
      </c>
      <c r="R73" s="33">
        <f t="shared" si="33"/>
        <v>0.15337169917192744</v>
      </c>
      <c r="S73" s="33">
        <f t="shared" si="34"/>
        <v>0.15176172689401599</v>
      </c>
      <c r="T73" s="33">
        <f t="shared" si="35"/>
        <v>9.9993772674714793E-2</v>
      </c>
      <c r="U73" s="33">
        <f t="shared" si="36"/>
        <v>0.29394032820315813</v>
      </c>
      <c r="V73" s="33">
        <f t="shared" si="37"/>
        <v>0.12159687415223934</v>
      </c>
      <c r="W73" s="33">
        <f t="shared" si="38"/>
        <v>0.12075628514396208</v>
      </c>
      <c r="X73" s="33">
        <f t="shared" si="39"/>
        <v>0.15571768505157427</v>
      </c>
      <c r="Y73" s="33">
        <f t="shared" si="40"/>
        <v>5.6545685253881567E-2</v>
      </c>
      <c r="Z73" s="33">
        <f t="shared" si="41"/>
        <v>0.54538347039834245</v>
      </c>
    </row>
    <row r="74" spans="1:26" ht="16.5" customHeight="1" x14ac:dyDescent="0.25">
      <c r="A74" s="24" t="s">
        <v>236</v>
      </c>
      <c r="B74" s="29">
        <f t="shared" si="28"/>
        <v>10226178</v>
      </c>
      <c r="C74" s="30">
        <f t="shared" si="29"/>
        <v>20750.408497691191</v>
      </c>
      <c r="D74" s="30">
        <f t="shared" si="30"/>
        <v>9.3989519770108743</v>
      </c>
      <c r="E74" s="30">
        <f t="shared" si="31"/>
        <v>0.98834786564397803</v>
      </c>
      <c r="F74" s="119" t="str">
        <f>IF($E74&lt;'SA_Model area size'!C$4,IF($D74&lt;'SA_Model area size'!C$3,"Beige","Red"),IF($D74&lt;'SA_Model area size'!C$3,"Green","Blue"))</f>
        <v>Blue</v>
      </c>
      <c r="G74" s="119" t="str">
        <f>IF($E74&lt;'SA_Model area size'!D$4,IF($D74&lt;'SA_Model area size'!D$3,"Beige","Red"),IF($D74&lt;'SA_Model area size'!D$3,"Green","Blue"))</f>
        <v>Blue</v>
      </c>
      <c r="H74" s="119" t="str">
        <f>IF($E74&lt;'SA_Model area size'!E$4,IF($D74&lt;'SA_Model area size'!E$3,"Beige","Red"),IF($D74&lt;'SA_Model area size'!E$3,"Green","Blue"))</f>
        <v>Blue</v>
      </c>
      <c r="I74" s="119" t="str">
        <f>IF($E74&lt;'SA_Model area size'!F$4,IF($D74&lt;'SA_Model area size'!F$3,"Beige","Red"),IF($D74&lt;'SA_Model area size'!F$3,"Green","Blue"))</f>
        <v>Blue</v>
      </c>
      <c r="J74" s="119" t="str">
        <f>IF($E74&lt;'SA_Model area size'!G$4,IF($D74&lt;'SA_Model area size'!G$3,"Beige","Red"),IF($D74&lt;'SA_Model area size'!G$3,"Green","Blue"))</f>
        <v>Blue</v>
      </c>
      <c r="K74" s="119" t="str">
        <f>IF($E74&lt;'SA_Model area size'!H$4,IF($D74&lt;'SA_Model area size'!H$3,"Beige","Red"),IF($D74&lt;'SA_Model area size'!H$3,"Green","Blue"))</f>
        <v>Blue</v>
      </c>
      <c r="L74" s="119" t="str">
        <f>IF($E74&lt;'SA_Model area size'!I$4,IF($D74&lt;'SA_Model area size'!I$3,"Beige","Red"),IF($D74&lt;'SA_Model area size'!I$3,"Green","Blue"))</f>
        <v>Blue</v>
      </c>
      <c r="M74" s="119" t="str">
        <f>IF($E74&lt;'SA_Model area size'!J$4,IF($D74&lt;'SA_Model area size'!J$3,"Beige","Red"),IF($D74&lt;'SA_Model area size'!J$3,"Green","Blue"))</f>
        <v>Blue</v>
      </c>
      <c r="N74" s="119" t="str">
        <f>IF($E74&lt;'SA_Model area size'!K$4,IF($D74&lt;'SA_Model area size'!K$3,"Beige","Red"),IF($D74&lt;'SA_Model area size'!K$3,"Green","Blue"))</f>
        <v>Blue</v>
      </c>
      <c r="O74" s="119" t="str">
        <f>IF($E74&lt;'SA_Model area size'!L$4,IF($D74&lt;'SA_Model area size'!L$3,"Beige","Red"),IF($D74&lt;'SA_Model area size'!L$3,"Green","Blue"))</f>
        <v>Blue</v>
      </c>
      <c r="P74" s="119" t="str">
        <f>IF($E74&lt;'SA_Model area size'!M$4,IF($D74&lt;'SA_Model area size'!M$3,"Beige","Red"),IF($D74&lt;'SA_Model area size'!M$3,"Green","Blue"))</f>
        <v>Blue</v>
      </c>
      <c r="Q74" s="33">
        <f t="shared" si="32"/>
        <v>0.16840235980043097</v>
      </c>
      <c r="R74" s="33">
        <f t="shared" si="33"/>
        <v>0.11766976840322944</v>
      </c>
      <c r="S74" s="33">
        <f t="shared" si="34"/>
        <v>0.38704469802426761</v>
      </c>
      <c r="T74" s="33">
        <f t="shared" si="35"/>
        <v>0.18930876635511351</v>
      </c>
      <c r="U74" s="33">
        <f t="shared" si="36"/>
        <v>0.13757440741695798</v>
      </c>
      <c r="V74" s="33">
        <f t="shared" si="37"/>
        <v>0.12719771975210273</v>
      </c>
      <c r="W74" s="33">
        <f t="shared" si="38"/>
        <v>0.12521065532376907</v>
      </c>
      <c r="X74" s="33">
        <f t="shared" si="39"/>
        <v>0.23827091017409874</v>
      </c>
      <c r="Y74" s="33">
        <f t="shared" si="40"/>
        <v>9.4972923710104448E-2</v>
      </c>
      <c r="Z74" s="33">
        <f t="shared" si="41"/>
        <v>0.41434779103992492</v>
      </c>
    </row>
    <row r="75" spans="1:26" ht="16.5" customHeight="1" x14ac:dyDescent="0.25">
      <c r="A75" s="24" t="s">
        <v>187</v>
      </c>
      <c r="B75" s="29">
        <f t="shared" si="28"/>
        <v>9684680</v>
      </c>
      <c r="C75" s="30">
        <f t="shared" si="29"/>
        <v>14615.983080065051</v>
      </c>
      <c r="D75" s="30">
        <f t="shared" si="30"/>
        <v>9.2593874554667952</v>
      </c>
      <c r="E75" s="30">
        <f t="shared" si="31"/>
        <v>0.97600751032414301</v>
      </c>
      <c r="F75" s="119" t="str">
        <f>IF($E75&lt;'SA_Model area size'!C$4,IF($D75&lt;'SA_Model area size'!C$3,"Beige","Red"),IF($D75&lt;'SA_Model area size'!C$3,"Green","Blue"))</f>
        <v>Blue</v>
      </c>
      <c r="G75" s="119" t="str">
        <f>IF($E75&lt;'SA_Model area size'!D$4,IF($D75&lt;'SA_Model area size'!D$3,"Beige","Red"),IF($D75&lt;'SA_Model area size'!D$3,"Green","Blue"))</f>
        <v>Blue</v>
      </c>
      <c r="H75" s="119" t="str">
        <f>IF($E75&lt;'SA_Model area size'!E$4,IF($D75&lt;'SA_Model area size'!E$3,"Beige","Red"),IF($D75&lt;'SA_Model area size'!E$3,"Green","Blue"))</f>
        <v>Blue</v>
      </c>
      <c r="I75" s="119" t="str">
        <f>IF($E75&lt;'SA_Model area size'!F$4,IF($D75&lt;'SA_Model area size'!F$3,"Beige","Red"),IF($D75&lt;'SA_Model area size'!F$3,"Green","Blue"))</f>
        <v>Blue</v>
      </c>
      <c r="J75" s="119" t="str">
        <f>IF($E75&lt;'SA_Model area size'!G$4,IF($D75&lt;'SA_Model area size'!G$3,"Beige","Red"),IF($D75&lt;'SA_Model area size'!G$3,"Green","Blue"))</f>
        <v>Blue</v>
      </c>
      <c r="K75" s="119" t="str">
        <f>IF($E75&lt;'SA_Model area size'!H$4,IF($D75&lt;'SA_Model area size'!H$3,"Beige","Red"),IF($D75&lt;'SA_Model area size'!H$3,"Green","Blue"))</f>
        <v>Blue</v>
      </c>
      <c r="L75" s="119" t="str">
        <f>IF($E75&lt;'SA_Model area size'!I$4,IF($D75&lt;'SA_Model area size'!I$3,"Beige","Red"),IF($D75&lt;'SA_Model area size'!I$3,"Green","Blue"))</f>
        <v>Blue</v>
      </c>
      <c r="M75" s="119" t="str">
        <f>IF($E75&lt;'SA_Model area size'!J$4,IF($D75&lt;'SA_Model area size'!J$3,"Beige","Red"),IF($D75&lt;'SA_Model area size'!J$3,"Green","Blue"))</f>
        <v>Blue</v>
      </c>
      <c r="N75" s="119" t="str">
        <f>IF($E75&lt;'SA_Model area size'!K$4,IF($D75&lt;'SA_Model area size'!K$3,"Beige","Red"),IF($D75&lt;'SA_Model area size'!K$3,"Green","Blue"))</f>
        <v>Blue</v>
      </c>
      <c r="O75" s="119" t="str">
        <f>IF($E75&lt;'SA_Model area size'!L$4,IF($D75&lt;'SA_Model area size'!L$3,"Beige","Red"),IF($D75&lt;'SA_Model area size'!L$3,"Green","Blue"))</f>
        <v>Blue</v>
      </c>
      <c r="P75" s="119" t="str">
        <f>IF($E75&lt;'SA_Model area size'!M$4,IF($D75&lt;'SA_Model area size'!M$3,"Beige","Red"),IF($D75&lt;'SA_Model area size'!M$3,"Green","Blue"))</f>
        <v>Blue</v>
      </c>
      <c r="Q75" s="33">
        <f t="shared" si="32"/>
        <v>0.30266927076362998</v>
      </c>
      <c r="R75" s="33">
        <f t="shared" si="33"/>
        <v>0.10969776921531098</v>
      </c>
      <c r="S75" s="33">
        <f t="shared" si="34"/>
        <v>0.34707393066453596</v>
      </c>
      <c r="T75" s="33">
        <f t="shared" si="35"/>
        <v>0.13413021241681114</v>
      </c>
      <c r="U75" s="33">
        <f t="shared" si="36"/>
        <v>0.1064288169397119</v>
      </c>
      <c r="V75" s="33">
        <f t="shared" si="37"/>
        <v>0.136393157174136</v>
      </c>
      <c r="W75" s="33">
        <f t="shared" si="38"/>
        <v>0.16154341970116889</v>
      </c>
      <c r="X75" s="33">
        <f t="shared" si="39"/>
        <v>0.2292651812040318</v>
      </c>
      <c r="Y75" s="33">
        <f t="shared" si="40"/>
        <v>9.1658260523136761E-2</v>
      </c>
      <c r="Z75" s="33">
        <f t="shared" si="41"/>
        <v>0.38113998139752636</v>
      </c>
    </row>
    <row r="76" spans="1:26" ht="16.5" customHeight="1" x14ac:dyDescent="0.25">
      <c r="A76" s="24" t="s">
        <v>144</v>
      </c>
      <c r="B76" s="29">
        <f t="shared" si="28"/>
        <v>3300998</v>
      </c>
      <c r="C76" s="30">
        <f t="shared" si="29"/>
        <v>6273.8034362061608</v>
      </c>
      <c r="D76" s="30">
        <f t="shared" si="30"/>
        <v>9.0063116575319793</v>
      </c>
      <c r="E76" s="30">
        <f t="shared" si="31"/>
        <v>0.97318236035846395</v>
      </c>
      <c r="F76" s="119" t="str">
        <f>IF($E76&lt;'SA_Model area size'!C$4,IF($D76&lt;'SA_Model area size'!C$3,"Beige","Red"),IF($D76&lt;'SA_Model area size'!C$3,"Green","Blue"))</f>
        <v>Blue</v>
      </c>
      <c r="G76" s="119" t="str">
        <f>IF($E76&lt;'SA_Model area size'!D$4,IF($D76&lt;'SA_Model area size'!D$3,"Beige","Red"),IF($D76&lt;'SA_Model area size'!D$3,"Green","Blue"))</f>
        <v>Blue</v>
      </c>
      <c r="H76" s="119" t="str">
        <f>IF($E76&lt;'SA_Model area size'!E$4,IF($D76&lt;'SA_Model area size'!E$3,"Beige","Red"),IF($D76&lt;'SA_Model area size'!E$3,"Green","Blue"))</f>
        <v>Blue</v>
      </c>
      <c r="I76" s="119" t="str">
        <f>IF($E76&lt;'SA_Model area size'!F$4,IF($D76&lt;'SA_Model area size'!F$3,"Beige","Red"),IF($D76&lt;'SA_Model area size'!F$3,"Green","Blue"))</f>
        <v>Blue</v>
      </c>
      <c r="J76" s="119" t="str">
        <f>IF($E76&lt;'SA_Model area size'!G$4,IF($D76&lt;'SA_Model area size'!G$3,"Beige","Red"),IF($D76&lt;'SA_Model area size'!G$3,"Green","Blue"))</f>
        <v>Blue</v>
      </c>
      <c r="K76" s="119" t="str">
        <f>IF($E76&lt;'SA_Model area size'!H$4,IF($D76&lt;'SA_Model area size'!H$3,"Beige","Red"),IF($D76&lt;'SA_Model area size'!H$3,"Green","Blue"))</f>
        <v>Blue</v>
      </c>
      <c r="L76" s="119" t="str">
        <f>IF($E76&lt;'SA_Model area size'!I$4,IF($D76&lt;'SA_Model area size'!I$3,"Beige","Red"),IF($D76&lt;'SA_Model area size'!I$3,"Green","Blue"))</f>
        <v>Blue</v>
      </c>
      <c r="M76" s="119" t="str">
        <f>IF($E76&lt;'SA_Model area size'!J$4,IF($D76&lt;'SA_Model area size'!J$3,"Beige","Red"),IF($D76&lt;'SA_Model area size'!J$3,"Green","Blue"))</f>
        <v>Blue</v>
      </c>
      <c r="N76" s="119" t="str">
        <f>IF($E76&lt;'SA_Model area size'!K$4,IF($D76&lt;'SA_Model area size'!K$3,"Beige","Red"),IF($D76&lt;'SA_Model area size'!K$3,"Green","Blue"))</f>
        <v>Blue</v>
      </c>
      <c r="O76" s="119" t="str">
        <f>IF($E76&lt;'SA_Model area size'!L$4,IF($D76&lt;'SA_Model area size'!L$3,"Beige","Red"),IF($D76&lt;'SA_Model area size'!L$3,"Green","Blue"))</f>
        <v>Blue</v>
      </c>
      <c r="P76" s="119" t="str">
        <f>IF($E76&lt;'SA_Model area size'!M$4,IF($D76&lt;'SA_Model area size'!M$3,"Beige","Red"),IF($D76&lt;'SA_Model area size'!M$3,"Green","Blue"))</f>
        <v>Blue</v>
      </c>
      <c r="Q76" s="33">
        <f t="shared" si="32"/>
        <v>0.1992213993236574</v>
      </c>
      <c r="R76" s="33">
        <f t="shared" si="33"/>
        <v>6.2276928877256152E-2</v>
      </c>
      <c r="S76" s="33">
        <f t="shared" si="34"/>
        <v>0.4813257975673001</v>
      </c>
      <c r="T76" s="33">
        <f t="shared" si="35"/>
        <v>0.11461540308232786</v>
      </c>
      <c r="U76" s="33">
        <f t="shared" si="36"/>
        <v>0.14256047114945813</v>
      </c>
      <c r="V76" s="33">
        <f t="shared" si="37"/>
        <v>0.10579088492125253</v>
      </c>
      <c r="W76" s="33">
        <f t="shared" si="38"/>
        <v>0.16144610969377468</v>
      </c>
      <c r="X76" s="33">
        <f t="shared" si="39"/>
        <v>0.30023661971058979</v>
      </c>
      <c r="Y76" s="33">
        <f t="shared" si="40"/>
        <v>0.13321727112106033</v>
      </c>
      <c r="Z76" s="33">
        <f t="shared" si="41"/>
        <v>0.29930911455332243</v>
      </c>
    </row>
    <row r="77" spans="1:26" ht="16.5" customHeight="1" x14ac:dyDescent="0.25">
      <c r="A77" s="24" t="s">
        <v>185</v>
      </c>
      <c r="B77" s="29">
        <f t="shared" si="28"/>
        <v>4130299</v>
      </c>
      <c r="C77" s="30">
        <f t="shared" si="29"/>
        <v>12925.072385297774</v>
      </c>
      <c r="D77" s="30">
        <f t="shared" si="30"/>
        <v>8.6566987775830597</v>
      </c>
      <c r="E77" s="30">
        <f t="shared" si="31"/>
        <v>0.99281736697716205</v>
      </c>
      <c r="F77" s="119" t="str">
        <f>IF($E77&lt;'SA_Model area size'!C$4,IF($D77&lt;'SA_Model area size'!C$3,"Beige","Red"),IF($D77&lt;'SA_Model area size'!C$3,"Green","Blue"))</f>
        <v>Blue</v>
      </c>
      <c r="G77" s="119" t="str">
        <f>IF($E77&lt;'SA_Model area size'!D$4,IF($D77&lt;'SA_Model area size'!D$3,"Beige","Red"),IF($D77&lt;'SA_Model area size'!D$3,"Green","Blue"))</f>
        <v>Blue</v>
      </c>
      <c r="H77" s="119" t="str">
        <f>IF($E77&lt;'SA_Model area size'!E$4,IF($D77&lt;'SA_Model area size'!E$3,"Beige","Red"),IF($D77&lt;'SA_Model area size'!E$3,"Green","Blue"))</f>
        <v>Blue</v>
      </c>
      <c r="I77" s="119" t="str">
        <f>IF($E77&lt;'SA_Model area size'!F$4,IF($D77&lt;'SA_Model area size'!F$3,"Beige","Red"),IF($D77&lt;'SA_Model area size'!F$3,"Green","Blue"))</f>
        <v>Blue</v>
      </c>
      <c r="J77" s="119" t="str">
        <f>IF($E77&lt;'SA_Model area size'!G$4,IF($D77&lt;'SA_Model area size'!G$3,"Beige","Red"),IF($D77&lt;'SA_Model area size'!G$3,"Green","Blue"))</f>
        <v>Blue</v>
      </c>
      <c r="K77" s="119" t="str">
        <f>IF($E77&lt;'SA_Model area size'!H$4,IF($D77&lt;'SA_Model area size'!H$3,"Beige","Red"),IF($D77&lt;'SA_Model area size'!H$3,"Green","Blue"))</f>
        <v>Blue</v>
      </c>
      <c r="L77" s="119" t="str">
        <f>IF($E77&lt;'SA_Model area size'!I$4,IF($D77&lt;'SA_Model area size'!I$3,"Beige","Red"),IF($D77&lt;'SA_Model area size'!I$3,"Green","Blue"))</f>
        <v>Blue</v>
      </c>
      <c r="M77" s="119" t="str">
        <f>IF($E77&lt;'SA_Model area size'!J$4,IF($D77&lt;'SA_Model area size'!J$3,"Beige","Red"),IF($D77&lt;'SA_Model area size'!J$3,"Green","Blue"))</f>
        <v>Blue</v>
      </c>
      <c r="N77" s="119" t="str">
        <f>IF($E77&lt;'SA_Model area size'!K$4,IF($D77&lt;'SA_Model area size'!K$3,"Beige","Red"),IF($D77&lt;'SA_Model area size'!K$3,"Green","Blue"))</f>
        <v>Blue</v>
      </c>
      <c r="O77" s="119" t="str">
        <f>IF($E77&lt;'SA_Model area size'!L$4,IF($D77&lt;'SA_Model area size'!L$3,"Beige","Red"),IF($D77&lt;'SA_Model area size'!L$3,"Green","Blue"))</f>
        <v>Blue</v>
      </c>
      <c r="P77" s="119" t="str">
        <f>IF($E77&lt;'SA_Model area size'!M$4,IF($D77&lt;'SA_Model area size'!M$3,"Beige","Red"),IF($D77&lt;'SA_Model area size'!M$3,"Green","Blue"))</f>
        <v>Blue</v>
      </c>
      <c r="Q77" s="33">
        <f t="shared" si="32"/>
        <v>0.27286496392116433</v>
      </c>
      <c r="R77" s="33">
        <f t="shared" si="33"/>
        <v>8.9910864853535472E-2</v>
      </c>
      <c r="S77" s="33">
        <f t="shared" si="34"/>
        <v>0.37599717632652585</v>
      </c>
      <c r="T77" s="33">
        <f t="shared" si="35"/>
        <v>0.14822012523450248</v>
      </c>
      <c r="U77" s="33">
        <f t="shared" si="36"/>
        <v>0.11300686966427145</v>
      </c>
      <c r="V77" s="33">
        <f t="shared" si="37"/>
        <v>0.14096361946273014</v>
      </c>
      <c r="W77" s="33">
        <f t="shared" si="38"/>
        <v>0.13604452894155289</v>
      </c>
      <c r="X77" s="33">
        <f t="shared" si="39"/>
        <v>0.24706181348796349</v>
      </c>
      <c r="Y77" s="33">
        <f t="shared" si="40"/>
        <v>0.11219050732131487</v>
      </c>
      <c r="Z77" s="33">
        <f t="shared" si="41"/>
        <v>0.36373953078643845</v>
      </c>
    </row>
    <row r="78" spans="1:26" ht="16.5" customHeight="1" x14ac:dyDescent="0.25">
      <c r="A78" s="24" t="s">
        <v>265</v>
      </c>
      <c r="B78" s="29">
        <f t="shared" si="28"/>
        <v>58558267</v>
      </c>
      <c r="C78" s="30">
        <f t="shared" si="29"/>
        <v>6022.4353398728144</v>
      </c>
      <c r="D78" s="30">
        <f t="shared" si="30"/>
        <v>8.3093355738746499</v>
      </c>
      <c r="E78" s="30">
        <f t="shared" si="31"/>
        <v>0.89953515999566003</v>
      </c>
      <c r="F78" s="119" t="str">
        <f>IF($E78&lt;'SA_Model area size'!C$4,IF($D78&lt;'SA_Model area size'!C$3,"Beige","Red"),IF($D78&lt;'SA_Model area size'!C$3,"Green","Blue"))</f>
        <v>Red</v>
      </c>
      <c r="G78" s="119" t="str">
        <f>IF($E78&lt;'SA_Model area size'!D$4,IF($D78&lt;'SA_Model area size'!D$3,"Beige","Red"),IF($D78&lt;'SA_Model area size'!D$3,"Green","Blue"))</f>
        <v>Blue</v>
      </c>
      <c r="H78" s="119" t="str">
        <f>IF($E78&lt;'SA_Model area size'!E$4,IF($D78&lt;'SA_Model area size'!E$3,"Beige","Red"),IF($D78&lt;'SA_Model area size'!E$3,"Green","Blue"))</f>
        <v>Blue</v>
      </c>
      <c r="I78" s="119" t="str">
        <f>IF($E78&lt;'SA_Model area size'!F$4,IF($D78&lt;'SA_Model area size'!F$3,"Beige","Red"),IF($D78&lt;'SA_Model area size'!F$3,"Green","Blue"))</f>
        <v>Blue</v>
      </c>
      <c r="J78" s="119" t="str">
        <f>IF($E78&lt;'SA_Model area size'!G$4,IF($D78&lt;'SA_Model area size'!G$3,"Beige","Red"),IF($D78&lt;'SA_Model area size'!G$3,"Green","Blue"))</f>
        <v>Blue</v>
      </c>
      <c r="K78" s="119" t="str">
        <f>IF($E78&lt;'SA_Model area size'!H$4,IF($D78&lt;'SA_Model area size'!H$3,"Beige","Red"),IF($D78&lt;'SA_Model area size'!H$3,"Green","Blue"))</f>
        <v>Blue</v>
      </c>
      <c r="L78" s="119" t="str">
        <f>IF($E78&lt;'SA_Model area size'!I$4,IF($D78&lt;'SA_Model area size'!I$3,"Beige","Red"),IF($D78&lt;'SA_Model area size'!I$3,"Green","Blue"))</f>
        <v>Blue</v>
      </c>
      <c r="M78" s="119" t="str">
        <f>IF($E78&lt;'SA_Model area size'!J$4,IF($D78&lt;'SA_Model area size'!J$3,"Beige","Red"),IF($D78&lt;'SA_Model area size'!J$3,"Green","Blue"))</f>
        <v>Blue</v>
      </c>
      <c r="N78" s="119" t="str">
        <f>IF($E78&lt;'SA_Model area size'!K$4,IF($D78&lt;'SA_Model area size'!K$3,"Beige","Red"),IF($D78&lt;'SA_Model area size'!K$3,"Green","Blue"))</f>
        <v>Blue</v>
      </c>
      <c r="O78" s="119" t="str">
        <f>IF($E78&lt;'SA_Model area size'!L$4,IF($D78&lt;'SA_Model area size'!L$3,"Beige","Red"),IF($D78&lt;'SA_Model area size'!L$3,"Green","Blue"))</f>
        <v>Blue</v>
      </c>
      <c r="P78" s="119" t="str">
        <f>IF($E78&lt;'SA_Model area size'!M$4,IF($D78&lt;'SA_Model area size'!M$3,"Beige","Red"),IF($D78&lt;'SA_Model area size'!M$3,"Green","Blue"))</f>
        <v>Blue</v>
      </c>
      <c r="Q78" s="33">
        <f t="shared" si="32"/>
        <v>9.6136695635879066E-2</v>
      </c>
      <c r="R78" s="33">
        <f t="shared" si="33"/>
        <v>0.12429073187310155</v>
      </c>
      <c r="S78" s="33">
        <f t="shared" si="34"/>
        <v>0.49308926933146097</v>
      </c>
      <c r="T78" s="33">
        <f t="shared" si="35"/>
        <v>0.15947407045204195</v>
      </c>
      <c r="U78" s="33">
        <f t="shared" si="36"/>
        <v>0.1270092327075163</v>
      </c>
      <c r="V78" s="33">
        <f t="shared" si="37"/>
        <v>0.12020944237947037</v>
      </c>
      <c r="W78" s="33">
        <f t="shared" si="38"/>
        <v>0.1173799191564458</v>
      </c>
      <c r="X78" s="33">
        <f t="shared" si="39"/>
        <v>0.21409856876269853</v>
      </c>
      <c r="Y78" s="33">
        <f t="shared" si="40"/>
        <v>0.11396070285423457</v>
      </c>
      <c r="Z78" s="33">
        <f t="shared" si="41"/>
        <v>0.4343513668471507</v>
      </c>
    </row>
    <row r="79" spans="1:26" ht="16.5" customHeight="1" x14ac:dyDescent="0.25">
      <c r="A79" s="24" t="s">
        <v>145</v>
      </c>
      <c r="B79" s="29">
        <f t="shared" si="28"/>
        <v>9452408.9999999981</v>
      </c>
      <c r="C79" s="30">
        <f t="shared" si="29"/>
        <v>6280.6543780452248</v>
      </c>
      <c r="D79" s="30">
        <f t="shared" si="30"/>
        <v>8.2971603478620644</v>
      </c>
      <c r="E79" s="30">
        <f t="shared" si="31"/>
        <v>0.95770331415611998</v>
      </c>
      <c r="F79" s="119" t="str">
        <f>IF($E79&lt;'SA_Model area size'!C$4,IF($D79&lt;'SA_Model area size'!C$3,"Beige","Red"),IF($D79&lt;'SA_Model area size'!C$3,"Green","Blue"))</f>
        <v>Blue</v>
      </c>
      <c r="G79" s="119" t="str">
        <f>IF($E79&lt;'SA_Model area size'!D$4,IF($D79&lt;'SA_Model area size'!D$3,"Beige","Red"),IF($D79&lt;'SA_Model area size'!D$3,"Green","Blue"))</f>
        <v>Blue</v>
      </c>
      <c r="H79" s="119" t="str">
        <f>IF($E79&lt;'SA_Model area size'!E$4,IF($D79&lt;'SA_Model area size'!E$3,"Beige","Red"),IF($D79&lt;'SA_Model area size'!E$3,"Green","Blue"))</f>
        <v>Blue</v>
      </c>
      <c r="I79" s="119" t="str">
        <f>IF($E79&lt;'SA_Model area size'!F$4,IF($D79&lt;'SA_Model area size'!F$3,"Beige","Red"),IF($D79&lt;'SA_Model area size'!F$3,"Green","Blue"))</f>
        <v>Blue</v>
      </c>
      <c r="J79" s="119" t="str">
        <f>IF($E79&lt;'SA_Model area size'!G$4,IF($D79&lt;'SA_Model area size'!G$3,"Beige","Red"),IF($D79&lt;'SA_Model area size'!G$3,"Green","Blue"))</f>
        <v>Blue</v>
      </c>
      <c r="K79" s="119" t="str">
        <f>IF($E79&lt;'SA_Model area size'!H$4,IF($D79&lt;'SA_Model area size'!H$3,"Beige","Red"),IF($D79&lt;'SA_Model area size'!H$3,"Green","Blue"))</f>
        <v>Blue</v>
      </c>
      <c r="L79" s="119" t="str">
        <f>IF($E79&lt;'SA_Model area size'!I$4,IF($D79&lt;'SA_Model area size'!I$3,"Beige","Red"),IF($D79&lt;'SA_Model area size'!I$3,"Green","Blue"))</f>
        <v>Blue</v>
      </c>
      <c r="M79" s="119" t="str">
        <f>IF($E79&lt;'SA_Model area size'!J$4,IF($D79&lt;'SA_Model area size'!J$3,"Beige","Red"),IF($D79&lt;'SA_Model area size'!J$3,"Green","Blue"))</f>
        <v>Blue</v>
      </c>
      <c r="N79" s="119" t="str">
        <f>IF($E79&lt;'SA_Model area size'!K$4,IF($D79&lt;'SA_Model area size'!K$3,"Beige","Red"),IF($D79&lt;'SA_Model area size'!K$3,"Green","Blue"))</f>
        <v>Blue</v>
      </c>
      <c r="O79" s="119" t="str">
        <f>IF($E79&lt;'SA_Model area size'!L$4,IF($D79&lt;'SA_Model area size'!L$3,"Beige","Red"),IF($D79&lt;'SA_Model area size'!L$3,"Green","Blue"))</f>
        <v>Blue</v>
      </c>
      <c r="P79" s="119" t="str">
        <f>IF($E79&lt;'SA_Model area size'!M$4,IF($D79&lt;'SA_Model area size'!M$3,"Beige","Red"),IF($D79&lt;'SA_Model area size'!M$3,"Green","Blue"))</f>
        <v>Blue</v>
      </c>
      <c r="Q79" s="33">
        <f t="shared" si="32"/>
        <v>0.16672926968393179</v>
      </c>
      <c r="R79" s="33">
        <f t="shared" si="33"/>
        <v>6.8759990725672501E-2</v>
      </c>
      <c r="S79" s="33">
        <f t="shared" si="34"/>
        <v>0.30322058421996073</v>
      </c>
      <c r="T79" s="33">
        <f t="shared" si="35"/>
        <v>0.3805085114186833</v>
      </c>
      <c r="U79" s="33">
        <f t="shared" si="36"/>
        <v>8.0781643951751358E-2</v>
      </c>
      <c r="V79" s="33">
        <f t="shared" si="37"/>
        <v>0.18209982325555887</v>
      </c>
      <c r="W79" s="33">
        <f t="shared" si="38"/>
        <v>7.2819331718320238E-2</v>
      </c>
      <c r="X79" s="33">
        <f t="shared" si="39"/>
        <v>0.19277225635441436</v>
      </c>
      <c r="Y79" s="33">
        <f t="shared" si="40"/>
        <v>0.19296298176201365</v>
      </c>
      <c r="Z79" s="33">
        <f t="shared" si="41"/>
        <v>0.35934560690969286</v>
      </c>
    </row>
    <row r="80" spans="1:26" ht="16.5" customHeight="1" x14ac:dyDescent="0.25">
      <c r="A80" s="24" t="s">
        <v>133</v>
      </c>
      <c r="B80" s="29">
        <f t="shared" si="28"/>
        <v>44780675</v>
      </c>
      <c r="C80" s="30">
        <f t="shared" si="29"/>
        <v>8314.3326801307339</v>
      </c>
      <c r="D80" s="30">
        <f t="shared" si="30"/>
        <v>8.2749519318783928</v>
      </c>
      <c r="E80" s="30">
        <f t="shared" si="31"/>
        <v>0.97839824410093901</v>
      </c>
      <c r="F80" s="119" t="str">
        <f>IF($E80&lt;'SA_Model area size'!C$4,IF($D80&lt;'SA_Model area size'!C$3,"Beige","Red"),IF($D80&lt;'SA_Model area size'!C$3,"Green","Blue"))</f>
        <v>Blue</v>
      </c>
      <c r="G80" s="119" t="str">
        <f>IF($E80&lt;'SA_Model area size'!D$4,IF($D80&lt;'SA_Model area size'!D$3,"Beige","Red"),IF($D80&lt;'SA_Model area size'!D$3,"Green","Blue"))</f>
        <v>Blue</v>
      </c>
      <c r="H80" s="119" t="str">
        <f>IF($E80&lt;'SA_Model area size'!E$4,IF($D80&lt;'SA_Model area size'!E$3,"Beige","Red"),IF($D80&lt;'SA_Model area size'!E$3,"Green","Blue"))</f>
        <v>Blue</v>
      </c>
      <c r="I80" s="119" t="str">
        <f>IF($E80&lt;'SA_Model area size'!F$4,IF($D80&lt;'SA_Model area size'!F$3,"Beige","Red"),IF($D80&lt;'SA_Model area size'!F$3,"Green","Blue"))</f>
        <v>Blue</v>
      </c>
      <c r="J80" s="119" t="str">
        <f>IF($E80&lt;'SA_Model area size'!G$4,IF($D80&lt;'SA_Model area size'!G$3,"Beige","Red"),IF($D80&lt;'SA_Model area size'!G$3,"Green","Blue"))</f>
        <v>Blue</v>
      </c>
      <c r="K80" s="119" t="str">
        <f>IF($E80&lt;'SA_Model area size'!H$4,IF($D80&lt;'SA_Model area size'!H$3,"Beige","Red"),IF($D80&lt;'SA_Model area size'!H$3,"Green","Blue"))</f>
        <v>Blue</v>
      </c>
      <c r="L80" s="119" t="str">
        <f>IF($E80&lt;'SA_Model area size'!I$4,IF($D80&lt;'SA_Model area size'!I$3,"Beige","Red"),IF($D80&lt;'SA_Model area size'!I$3,"Green","Blue"))</f>
        <v>Blue</v>
      </c>
      <c r="M80" s="119" t="str">
        <f>IF($E80&lt;'SA_Model area size'!J$4,IF($D80&lt;'SA_Model area size'!J$3,"Beige","Red"),IF($D80&lt;'SA_Model area size'!J$3,"Green","Blue"))</f>
        <v>Blue</v>
      </c>
      <c r="N80" s="119" t="str">
        <f>IF($E80&lt;'SA_Model area size'!K$4,IF($D80&lt;'SA_Model area size'!K$3,"Beige","Red"),IF($D80&lt;'SA_Model area size'!K$3,"Green","Blue"))</f>
        <v>Blue</v>
      </c>
      <c r="O80" s="119" t="str">
        <f>IF($E80&lt;'SA_Model area size'!L$4,IF($D80&lt;'SA_Model area size'!L$3,"Beige","Red"),IF($D80&lt;'SA_Model area size'!L$3,"Green","Blue"))</f>
        <v>Blue</v>
      </c>
      <c r="P80" s="119" t="str">
        <f>IF($E80&lt;'SA_Model area size'!M$4,IF($D80&lt;'SA_Model area size'!M$3,"Beige","Red"),IF($D80&lt;'SA_Model area size'!M$3,"Green","Blue"))</f>
        <v>Blue</v>
      </c>
      <c r="Q80" s="33">
        <f t="shared" si="32"/>
        <v>0.22473954409633906</v>
      </c>
      <c r="R80" s="33">
        <f t="shared" si="33"/>
        <v>0.11610212569112441</v>
      </c>
      <c r="S80" s="33">
        <f t="shared" si="34"/>
        <v>0.17225282925009633</v>
      </c>
      <c r="T80" s="33">
        <f t="shared" si="35"/>
        <v>0.30902822235247379</v>
      </c>
      <c r="U80" s="33">
        <f t="shared" si="36"/>
        <v>0.1778772786099663</v>
      </c>
      <c r="V80" s="33">
        <f t="shared" si="37"/>
        <v>0.14422724020062219</v>
      </c>
      <c r="W80" s="33">
        <f t="shared" si="38"/>
        <v>0.12168674947760209</v>
      </c>
      <c r="X80" s="33">
        <f t="shared" si="39"/>
        <v>0.14926816283661998</v>
      </c>
      <c r="Y80" s="33">
        <f t="shared" si="40"/>
        <v>0.12291267143370213</v>
      </c>
      <c r="Z80" s="33">
        <f t="shared" si="41"/>
        <v>0.46190517605145376</v>
      </c>
    </row>
    <row r="81" spans="1:26" ht="16.5" customHeight="1" x14ac:dyDescent="0.25">
      <c r="A81" s="24" t="s">
        <v>238</v>
      </c>
      <c r="B81" s="29">
        <f t="shared" si="28"/>
        <v>19364558</v>
      </c>
      <c r="C81" s="30">
        <f t="shared" si="29"/>
        <v>12450.132004523728</v>
      </c>
      <c r="D81" s="30">
        <f t="shared" si="30"/>
        <v>8.0006443963218743</v>
      </c>
      <c r="E81" s="30">
        <f t="shared" si="31"/>
        <v>0.96619858724340402</v>
      </c>
      <c r="F81" s="119" t="str">
        <f>IF($E81&lt;'SA_Model area size'!C$4,IF($D81&lt;'SA_Model area size'!C$3,"Beige","Red"),IF($D81&lt;'SA_Model area size'!C$3,"Green","Blue"))</f>
        <v>Blue</v>
      </c>
      <c r="G81" s="119" t="str">
        <f>IF($E81&lt;'SA_Model area size'!D$4,IF($D81&lt;'SA_Model area size'!D$3,"Beige","Red"),IF($D81&lt;'SA_Model area size'!D$3,"Green","Blue"))</f>
        <v>Blue</v>
      </c>
      <c r="H81" s="119" t="str">
        <f>IF($E81&lt;'SA_Model area size'!E$4,IF($D81&lt;'SA_Model area size'!E$3,"Beige","Red"),IF($D81&lt;'SA_Model area size'!E$3,"Green","Blue"))</f>
        <v>Blue</v>
      </c>
      <c r="I81" s="119" t="str">
        <f>IF($E81&lt;'SA_Model area size'!F$4,IF($D81&lt;'SA_Model area size'!F$3,"Beige","Red"),IF($D81&lt;'SA_Model area size'!F$3,"Green","Blue"))</f>
        <v>Blue</v>
      </c>
      <c r="J81" s="119" t="str">
        <f>IF($E81&lt;'SA_Model area size'!G$4,IF($D81&lt;'SA_Model area size'!G$3,"Beige","Red"),IF($D81&lt;'SA_Model area size'!G$3,"Green","Blue"))</f>
        <v>Blue</v>
      </c>
      <c r="K81" s="119" t="str">
        <f>IF($E81&lt;'SA_Model area size'!H$4,IF($D81&lt;'SA_Model area size'!H$3,"Beige","Red"),IF($D81&lt;'SA_Model area size'!H$3,"Green","Blue"))</f>
        <v>Blue</v>
      </c>
      <c r="L81" s="119" t="str">
        <f>IF($E81&lt;'SA_Model area size'!I$4,IF($D81&lt;'SA_Model area size'!I$3,"Beige","Red"),IF($D81&lt;'SA_Model area size'!I$3,"Green","Blue"))</f>
        <v>Blue</v>
      </c>
      <c r="M81" s="119" t="str">
        <f>IF($E81&lt;'SA_Model area size'!J$4,IF($D81&lt;'SA_Model area size'!J$3,"Beige","Red"),IF($D81&lt;'SA_Model area size'!J$3,"Green","Blue"))</f>
        <v>Blue</v>
      </c>
      <c r="N81" s="119" t="str">
        <f>IF($E81&lt;'SA_Model area size'!K$4,IF($D81&lt;'SA_Model area size'!K$3,"Beige","Red"),IF($D81&lt;'SA_Model area size'!K$3,"Green","Blue"))</f>
        <v>Blue</v>
      </c>
      <c r="O81" s="119" t="str">
        <f>IF($E81&lt;'SA_Model area size'!L$4,IF($D81&lt;'SA_Model area size'!L$3,"Beige","Red"),IF($D81&lt;'SA_Model area size'!L$3,"Green","Blue"))</f>
        <v>Blue</v>
      </c>
      <c r="P81" s="119" t="str">
        <f>IF($E81&lt;'SA_Model area size'!M$4,IF($D81&lt;'SA_Model area size'!M$3,"Beige","Red"),IF($D81&lt;'SA_Model area size'!M$3,"Green","Blue"))</f>
        <v>Blue</v>
      </c>
      <c r="Q81" s="33">
        <f t="shared" si="32"/>
        <v>0.20398345453249639</v>
      </c>
      <c r="R81" s="33">
        <f t="shared" si="33"/>
        <v>0.13110702473485172</v>
      </c>
      <c r="S81" s="33">
        <f t="shared" si="34"/>
        <v>0.40269037204928732</v>
      </c>
      <c r="T81" s="33">
        <f t="shared" si="35"/>
        <v>0.16840020417358986</v>
      </c>
      <c r="U81" s="33">
        <f t="shared" si="36"/>
        <v>9.3818944509775071E-2</v>
      </c>
      <c r="V81" s="33">
        <f t="shared" si="37"/>
        <v>0.1376486821374947</v>
      </c>
      <c r="W81" s="33">
        <f t="shared" si="38"/>
        <v>0.15961750579981732</v>
      </c>
      <c r="X81" s="33">
        <f t="shared" si="39"/>
        <v>0.28306729705889405</v>
      </c>
      <c r="Y81" s="33">
        <f t="shared" si="40"/>
        <v>0.11124689715027748</v>
      </c>
      <c r="Z81" s="33">
        <f t="shared" si="41"/>
        <v>0.30841961785351718</v>
      </c>
    </row>
    <row r="82" spans="1:26" ht="16.5" customHeight="1" x14ac:dyDescent="0.25">
      <c r="A82" s="24" t="s">
        <v>259</v>
      </c>
      <c r="B82" s="29">
        <f t="shared" si="28"/>
        <v>3461731</v>
      </c>
      <c r="C82" s="30">
        <f t="shared" si="29"/>
        <v>15170.165946117053</v>
      </c>
      <c r="D82" s="30">
        <f t="shared" si="30"/>
        <v>7.9999245443179419</v>
      </c>
      <c r="E82" s="30">
        <f t="shared" si="31"/>
        <v>0.99463545350252003</v>
      </c>
      <c r="F82" s="119" t="str">
        <f>IF($E82&lt;'SA_Model area size'!C$4,IF($D82&lt;'SA_Model area size'!C$3,"Beige","Red"),IF($D82&lt;'SA_Model area size'!C$3,"Green","Blue"))</f>
        <v>Blue</v>
      </c>
      <c r="G82" s="119" t="str">
        <f>IF($E82&lt;'SA_Model area size'!D$4,IF($D82&lt;'SA_Model area size'!D$3,"Beige","Red"),IF($D82&lt;'SA_Model area size'!D$3,"Green","Blue"))</f>
        <v>Blue</v>
      </c>
      <c r="H82" s="119" t="str">
        <f>IF($E82&lt;'SA_Model area size'!E$4,IF($D82&lt;'SA_Model area size'!E$3,"Beige","Red"),IF($D82&lt;'SA_Model area size'!E$3,"Green","Blue"))</f>
        <v>Blue</v>
      </c>
      <c r="I82" s="119" t="str">
        <f>IF($E82&lt;'SA_Model area size'!F$4,IF($D82&lt;'SA_Model area size'!F$3,"Beige","Red"),IF($D82&lt;'SA_Model area size'!F$3,"Green","Blue"))</f>
        <v>Blue</v>
      </c>
      <c r="J82" s="119" t="str">
        <f>IF($E82&lt;'SA_Model area size'!G$4,IF($D82&lt;'SA_Model area size'!G$3,"Beige","Red"),IF($D82&lt;'SA_Model area size'!G$3,"Green","Blue"))</f>
        <v>Blue</v>
      </c>
      <c r="K82" s="119" t="str">
        <f>IF($E82&lt;'SA_Model area size'!H$4,IF($D82&lt;'SA_Model area size'!H$3,"Beige","Red"),IF($D82&lt;'SA_Model area size'!H$3,"Green","Blue"))</f>
        <v>Blue</v>
      </c>
      <c r="L82" s="119" t="str">
        <f>IF($E82&lt;'SA_Model area size'!I$4,IF($D82&lt;'SA_Model area size'!I$3,"Beige","Red"),IF($D82&lt;'SA_Model area size'!I$3,"Green","Blue"))</f>
        <v>Blue</v>
      </c>
      <c r="M82" s="119" t="str">
        <f>IF($E82&lt;'SA_Model area size'!J$4,IF($D82&lt;'SA_Model area size'!J$3,"Beige","Red"),IF($D82&lt;'SA_Model area size'!J$3,"Green","Blue"))</f>
        <v>Blue</v>
      </c>
      <c r="N82" s="119" t="str">
        <f>IF($E82&lt;'SA_Model area size'!K$4,IF($D82&lt;'SA_Model area size'!K$3,"Beige","Red"),IF($D82&lt;'SA_Model area size'!K$3,"Green","Blue"))</f>
        <v>Blue</v>
      </c>
      <c r="O82" s="119" t="str">
        <f>IF($E82&lt;'SA_Model area size'!L$4,IF($D82&lt;'SA_Model area size'!L$3,"Beige","Red"),IF($D82&lt;'SA_Model area size'!L$3,"Green","Blue"))</f>
        <v>Blue</v>
      </c>
      <c r="P82" s="119" t="str">
        <f>IF($E82&lt;'SA_Model area size'!M$4,IF($D82&lt;'SA_Model area size'!M$3,"Beige","Red"),IF($D82&lt;'SA_Model area size'!M$3,"Green","Blue"))</f>
        <v>Blue</v>
      </c>
      <c r="Q82" s="33">
        <f t="shared" si="32"/>
        <v>0.21482670668557763</v>
      </c>
      <c r="R82" s="33">
        <f t="shared" si="33"/>
        <v>0.11143179300958413</v>
      </c>
      <c r="S82" s="33">
        <f t="shared" si="34"/>
        <v>0.17760377708948466</v>
      </c>
      <c r="T82" s="33">
        <f t="shared" si="35"/>
        <v>0.27550698558028441</v>
      </c>
      <c r="U82" s="33">
        <f t="shared" si="36"/>
        <v>0.22063073763506902</v>
      </c>
      <c r="V82" s="33">
        <f t="shared" si="37"/>
        <v>0.16454013980984364</v>
      </c>
      <c r="W82" s="33">
        <f t="shared" si="38"/>
        <v>6.6428060504206896E-2</v>
      </c>
      <c r="X82" s="33">
        <f t="shared" si="39"/>
        <v>0.11215669763377753</v>
      </c>
      <c r="Y82" s="33">
        <f t="shared" si="40"/>
        <v>8.9469591017368608E-2</v>
      </c>
      <c r="Z82" s="33">
        <f t="shared" si="41"/>
        <v>0.5674055110348033</v>
      </c>
    </row>
    <row r="83" spans="1:26" ht="16.5" customHeight="1" x14ac:dyDescent="0.25">
      <c r="A83" s="24" t="s">
        <v>251</v>
      </c>
      <c r="B83" s="29">
        <f t="shared" si="28"/>
        <v>69625580.999999985</v>
      </c>
      <c r="C83" s="30">
        <f t="shared" si="29"/>
        <v>7262.1266222932563</v>
      </c>
      <c r="D83" s="30">
        <f t="shared" si="30"/>
        <v>7.8728138388236903</v>
      </c>
      <c r="E83" s="30">
        <f t="shared" si="31"/>
        <v>0.94180006820047102</v>
      </c>
      <c r="F83" s="119" t="str">
        <f>IF($E83&lt;'SA_Model area size'!C$4,IF($D83&lt;'SA_Model area size'!C$3,"Beige","Red"),IF($D83&lt;'SA_Model area size'!C$3,"Green","Blue"))</f>
        <v>Blue</v>
      </c>
      <c r="G83" s="119" t="str">
        <f>IF($E83&lt;'SA_Model area size'!D$4,IF($D83&lt;'SA_Model area size'!D$3,"Beige","Red"),IF($D83&lt;'SA_Model area size'!D$3,"Green","Blue"))</f>
        <v>Blue</v>
      </c>
      <c r="H83" s="119" t="str">
        <f>IF($E83&lt;'SA_Model area size'!E$4,IF($D83&lt;'SA_Model area size'!E$3,"Beige","Red"),IF($D83&lt;'SA_Model area size'!E$3,"Green","Blue"))</f>
        <v>Blue</v>
      </c>
      <c r="I83" s="119" t="str">
        <f>IF($E83&lt;'SA_Model area size'!F$4,IF($D83&lt;'SA_Model area size'!F$3,"Beige","Red"),IF($D83&lt;'SA_Model area size'!F$3,"Green","Blue"))</f>
        <v>Blue</v>
      </c>
      <c r="J83" s="119" t="str">
        <f>IF($E83&lt;'SA_Model area size'!G$4,IF($D83&lt;'SA_Model area size'!G$3,"Beige","Red"),IF($D83&lt;'SA_Model area size'!G$3,"Green","Blue"))</f>
        <v>Blue</v>
      </c>
      <c r="K83" s="119" t="str">
        <f>IF($E83&lt;'SA_Model area size'!H$4,IF($D83&lt;'SA_Model area size'!H$3,"Beige","Red"),IF($D83&lt;'SA_Model area size'!H$3,"Green","Blue"))</f>
        <v>Blue</v>
      </c>
      <c r="L83" s="119" t="str">
        <f>IF($E83&lt;'SA_Model area size'!I$4,IF($D83&lt;'SA_Model area size'!I$3,"Beige","Red"),IF($D83&lt;'SA_Model area size'!I$3,"Green","Blue"))</f>
        <v>Blue</v>
      </c>
      <c r="M83" s="119" t="str">
        <f>IF($E83&lt;'SA_Model area size'!J$4,IF($D83&lt;'SA_Model area size'!J$3,"Beige","Red"),IF($D83&lt;'SA_Model area size'!J$3,"Green","Blue"))</f>
        <v>Blue</v>
      </c>
      <c r="N83" s="119" t="str">
        <f>IF($E83&lt;'SA_Model area size'!K$4,IF($D83&lt;'SA_Model area size'!K$3,"Beige","Red"),IF($D83&lt;'SA_Model area size'!K$3,"Green","Blue"))</f>
        <v>Blue</v>
      </c>
      <c r="O83" s="119" t="str">
        <f>IF($E83&lt;'SA_Model area size'!L$4,IF($D83&lt;'SA_Model area size'!L$3,"Beige","Red"),IF($D83&lt;'SA_Model area size'!L$3,"Green","Blue"))</f>
        <v>Blue</v>
      </c>
      <c r="P83" s="119" t="str">
        <f>IF($E83&lt;'SA_Model area size'!M$4,IF($D83&lt;'SA_Model area size'!M$3,"Beige","Red"),IF($D83&lt;'SA_Model area size'!M$3,"Green","Blue"))</f>
        <v>Blue</v>
      </c>
      <c r="Q83" s="33">
        <f t="shared" si="32"/>
        <v>9.864230271509121E-2</v>
      </c>
      <c r="R83" s="33">
        <f t="shared" si="33"/>
        <v>0.152202963339516</v>
      </c>
      <c r="S83" s="33">
        <f t="shared" si="34"/>
        <v>0.31532874275720507</v>
      </c>
      <c r="T83" s="33">
        <f t="shared" si="35"/>
        <v>0.25004704053988336</v>
      </c>
      <c r="U83" s="33">
        <f t="shared" si="36"/>
        <v>0.1837789506483048</v>
      </c>
      <c r="V83" s="33">
        <f t="shared" si="37"/>
        <v>0.12286865333978586</v>
      </c>
      <c r="W83" s="33">
        <f t="shared" si="38"/>
        <v>0.19997977971580569</v>
      </c>
      <c r="X83" s="33">
        <f t="shared" si="39"/>
        <v>0.16685211358516244</v>
      </c>
      <c r="Y83" s="33">
        <f t="shared" si="40"/>
        <v>0.1285633201934599</v>
      </c>
      <c r="Z83" s="33">
        <f t="shared" si="41"/>
        <v>0.38173613316578542</v>
      </c>
    </row>
    <row r="84" spans="1:26" ht="16.5" customHeight="1" x14ac:dyDescent="0.25">
      <c r="A84" s="24" t="s">
        <v>192</v>
      </c>
      <c r="B84" s="29">
        <f t="shared" si="28"/>
        <v>39309789</v>
      </c>
      <c r="C84" s="30">
        <f t="shared" si="29"/>
        <v>5658.851959273079</v>
      </c>
      <c r="D84" s="30">
        <f t="shared" si="30"/>
        <v>7.7664605494178467</v>
      </c>
      <c r="E84" s="30">
        <f t="shared" si="31"/>
        <v>0.80479748140440299</v>
      </c>
      <c r="F84" s="119" t="str">
        <f>IF($E84&lt;'SA_Model area size'!C$4,IF($D84&lt;'SA_Model area size'!C$3,"Beige","Red"),IF($D84&lt;'SA_Model area size'!C$3,"Green","Blue"))</f>
        <v>Red</v>
      </c>
      <c r="G84" s="119" t="str">
        <f>IF($E84&lt;'SA_Model area size'!D$4,IF($D84&lt;'SA_Model area size'!D$3,"Beige","Red"),IF($D84&lt;'SA_Model area size'!D$3,"Green","Blue"))</f>
        <v>Red</v>
      </c>
      <c r="H84" s="119" t="str">
        <f>IF($E84&lt;'SA_Model area size'!E$4,IF($D84&lt;'SA_Model area size'!E$3,"Beige","Red"),IF($D84&lt;'SA_Model area size'!E$3,"Green","Blue"))</f>
        <v>Red</v>
      </c>
      <c r="I84" s="119" t="str">
        <f>IF($E84&lt;'SA_Model area size'!F$4,IF($D84&lt;'SA_Model area size'!F$3,"Beige","Red"),IF($D84&lt;'SA_Model area size'!F$3,"Green","Blue"))</f>
        <v>Red</v>
      </c>
      <c r="J84" s="119" t="str">
        <f>IF($E84&lt;'SA_Model area size'!G$4,IF($D84&lt;'SA_Model area size'!G$3,"Beige","Red"),IF($D84&lt;'SA_Model area size'!G$3,"Green","Blue"))</f>
        <v>Red</v>
      </c>
      <c r="K84" s="119" t="str">
        <f>IF($E84&lt;'SA_Model area size'!H$4,IF($D84&lt;'SA_Model area size'!H$3,"Beige","Red"),IF($D84&lt;'SA_Model area size'!H$3,"Green","Blue"))</f>
        <v>Blue</v>
      </c>
      <c r="L84" s="119" t="str">
        <f>IF($E84&lt;'SA_Model area size'!I$4,IF($D84&lt;'SA_Model area size'!I$3,"Beige","Red"),IF($D84&lt;'SA_Model area size'!I$3,"Green","Blue"))</f>
        <v>Blue</v>
      </c>
      <c r="M84" s="119" t="str">
        <f>IF($E84&lt;'SA_Model area size'!J$4,IF($D84&lt;'SA_Model area size'!J$3,"Beige","Red"),IF($D84&lt;'SA_Model area size'!J$3,"Green","Blue"))</f>
        <v>Blue</v>
      </c>
      <c r="N84" s="119" t="str">
        <f>IF($E84&lt;'SA_Model area size'!K$4,IF($D84&lt;'SA_Model area size'!K$3,"Beige","Red"),IF($D84&lt;'SA_Model area size'!K$3,"Green","Blue"))</f>
        <v>Blue</v>
      </c>
      <c r="O84" s="119" t="str">
        <f>IF($E84&lt;'SA_Model area size'!L$4,IF($D84&lt;'SA_Model area size'!L$3,"Beige","Red"),IF($D84&lt;'SA_Model area size'!L$3,"Green","Blue"))</f>
        <v>Blue</v>
      </c>
      <c r="P84" s="119" t="str">
        <f>IF($E84&lt;'SA_Model area size'!M$4,IF($D84&lt;'SA_Model area size'!M$3,"Beige","Red"),IF($D84&lt;'SA_Model area size'!M$3,"Green","Blue"))</f>
        <v>Blue</v>
      </c>
      <c r="Q84" s="33">
        <f t="shared" si="32"/>
        <v>0.13565330595131259</v>
      </c>
      <c r="R84" s="33">
        <f t="shared" si="33"/>
        <v>0.23255673085860498</v>
      </c>
      <c r="S84" s="33">
        <f t="shared" si="34"/>
        <v>0.26180306415903565</v>
      </c>
      <c r="T84" s="33">
        <f t="shared" si="35"/>
        <v>0.14726236648153629</v>
      </c>
      <c r="U84" s="33">
        <f t="shared" si="36"/>
        <v>0.22272453254951083</v>
      </c>
      <c r="V84" s="33">
        <f t="shared" si="37"/>
        <v>9.6834031587763991E-2</v>
      </c>
      <c r="W84" s="33">
        <f t="shared" si="38"/>
        <v>0.1940679201523699</v>
      </c>
      <c r="X84" s="33">
        <f t="shared" si="39"/>
        <v>0.26258306502342327</v>
      </c>
      <c r="Y84" s="33">
        <f t="shared" si="40"/>
        <v>0.13598354225982809</v>
      </c>
      <c r="Z84" s="33">
        <f t="shared" si="41"/>
        <v>0.31053144097661539</v>
      </c>
    </row>
    <row r="85" spans="1:26" ht="16.5" customHeight="1" x14ac:dyDescent="0.25">
      <c r="A85" s="24" t="s">
        <v>255</v>
      </c>
      <c r="B85" s="29">
        <f t="shared" si="28"/>
        <v>83429607</v>
      </c>
      <c r="C85" s="30">
        <f t="shared" si="29"/>
        <v>8233.8309586155774</v>
      </c>
      <c r="D85" s="30">
        <f t="shared" si="30"/>
        <v>7.6702556711513719</v>
      </c>
      <c r="E85" s="30">
        <f t="shared" si="31"/>
        <v>0.91542013497146602</v>
      </c>
      <c r="F85" s="119" t="str">
        <f>IF($E85&lt;'SA_Model area size'!C$4,IF($D85&lt;'SA_Model area size'!C$3,"Beige","Red"),IF($D85&lt;'SA_Model area size'!C$3,"Green","Blue"))</f>
        <v>Blue</v>
      </c>
      <c r="G85" s="119" t="str">
        <f>IF($E85&lt;'SA_Model area size'!D$4,IF($D85&lt;'SA_Model area size'!D$3,"Beige","Red"),IF($D85&lt;'SA_Model area size'!D$3,"Green","Blue"))</f>
        <v>Blue</v>
      </c>
      <c r="H85" s="119" t="str">
        <f>IF($E85&lt;'SA_Model area size'!E$4,IF($D85&lt;'SA_Model area size'!E$3,"Beige","Red"),IF($D85&lt;'SA_Model area size'!E$3,"Green","Blue"))</f>
        <v>Blue</v>
      </c>
      <c r="I85" s="119" t="str">
        <f>IF($E85&lt;'SA_Model area size'!F$4,IF($D85&lt;'SA_Model area size'!F$3,"Beige","Red"),IF($D85&lt;'SA_Model area size'!F$3,"Green","Blue"))</f>
        <v>Blue</v>
      </c>
      <c r="J85" s="119" t="str">
        <f>IF($E85&lt;'SA_Model area size'!G$4,IF($D85&lt;'SA_Model area size'!G$3,"Beige","Red"),IF($D85&lt;'SA_Model area size'!G$3,"Green","Blue"))</f>
        <v>Blue</v>
      </c>
      <c r="K85" s="119" t="str">
        <f>IF($E85&lt;'SA_Model area size'!H$4,IF($D85&lt;'SA_Model area size'!H$3,"Beige","Red"),IF($D85&lt;'SA_Model area size'!H$3,"Green","Blue"))</f>
        <v>Blue</v>
      </c>
      <c r="L85" s="119" t="str">
        <f>IF($E85&lt;'SA_Model area size'!I$4,IF($D85&lt;'SA_Model area size'!I$3,"Beige","Red"),IF($D85&lt;'SA_Model area size'!I$3,"Green","Blue"))</f>
        <v>Blue</v>
      </c>
      <c r="M85" s="119" t="str">
        <f>IF($E85&lt;'SA_Model area size'!J$4,IF($D85&lt;'SA_Model area size'!J$3,"Beige","Red"),IF($D85&lt;'SA_Model area size'!J$3,"Green","Blue"))</f>
        <v>Blue</v>
      </c>
      <c r="N85" s="119" t="str">
        <f>IF($E85&lt;'SA_Model area size'!K$4,IF($D85&lt;'SA_Model area size'!K$3,"Beige","Red"),IF($D85&lt;'SA_Model area size'!K$3,"Green","Blue"))</f>
        <v>Blue</v>
      </c>
      <c r="O85" s="119" t="str">
        <f>IF($E85&lt;'SA_Model area size'!L$4,IF($D85&lt;'SA_Model area size'!L$3,"Beige","Red"),IF($D85&lt;'SA_Model area size'!L$3,"Green","Blue"))</f>
        <v>Blue</v>
      </c>
      <c r="P85" s="119" t="str">
        <f>IF($E85&lt;'SA_Model area size'!M$4,IF($D85&lt;'SA_Model area size'!M$3,"Beige","Red"),IF($D85&lt;'SA_Model area size'!M$3,"Green","Blue"))</f>
        <v>Blue</v>
      </c>
      <c r="Q85" s="33">
        <f t="shared" si="32"/>
        <v>0.13712415914740353</v>
      </c>
      <c r="R85" s="33">
        <f t="shared" si="33"/>
        <v>0.11701346453275063</v>
      </c>
      <c r="S85" s="33">
        <f t="shared" si="34"/>
        <v>0.41852166726779583</v>
      </c>
      <c r="T85" s="33">
        <f t="shared" si="35"/>
        <v>0.20400646689594973</v>
      </c>
      <c r="U85" s="33">
        <f t="shared" si="36"/>
        <v>0.12333424215610002</v>
      </c>
      <c r="V85" s="33">
        <f t="shared" si="37"/>
        <v>0.12402737597181389</v>
      </c>
      <c r="W85" s="33">
        <f t="shared" si="38"/>
        <v>0.15133374186263374</v>
      </c>
      <c r="X85" s="33">
        <f t="shared" si="39"/>
        <v>0.2834261880697222</v>
      </c>
      <c r="Y85" s="33">
        <f t="shared" si="40"/>
        <v>0.14204906423392216</v>
      </c>
      <c r="Z85" s="33">
        <f t="shared" si="41"/>
        <v>0.29916362986190836</v>
      </c>
    </row>
    <row r="86" spans="1:26" ht="16.5" customHeight="1" x14ac:dyDescent="0.25">
      <c r="A86" s="24" t="s">
        <v>148</v>
      </c>
      <c r="B86" s="29">
        <f t="shared" si="28"/>
        <v>211049519.00000003</v>
      </c>
      <c r="C86" s="30">
        <f t="shared" si="29"/>
        <v>7891.4223137603494</v>
      </c>
      <c r="D86" s="30">
        <f t="shared" si="30"/>
        <v>7.5649779530262578</v>
      </c>
      <c r="E86" s="30">
        <f t="shared" si="31"/>
        <v>0.96194572907609199</v>
      </c>
      <c r="F86" s="119" t="str">
        <f>IF($E86&lt;'SA_Model area size'!C$4,IF($D86&lt;'SA_Model area size'!C$3,"Beige","Red"),IF($D86&lt;'SA_Model area size'!C$3,"Green","Blue"))</f>
        <v>Blue</v>
      </c>
      <c r="G86" s="119" t="str">
        <f>IF($E86&lt;'SA_Model area size'!D$4,IF($D86&lt;'SA_Model area size'!D$3,"Beige","Red"),IF($D86&lt;'SA_Model area size'!D$3,"Green","Blue"))</f>
        <v>Blue</v>
      </c>
      <c r="H86" s="119" t="str">
        <f>IF($E86&lt;'SA_Model area size'!E$4,IF($D86&lt;'SA_Model area size'!E$3,"Beige","Red"),IF($D86&lt;'SA_Model area size'!E$3,"Green","Blue"))</f>
        <v>Blue</v>
      </c>
      <c r="I86" s="119" t="str">
        <f>IF($E86&lt;'SA_Model area size'!F$4,IF($D86&lt;'SA_Model area size'!F$3,"Beige","Red"),IF($D86&lt;'SA_Model area size'!F$3,"Green","Blue"))</f>
        <v>Blue</v>
      </c>
      <c r="J86" s="119" t="str">
        <f>IF($E86&lt;'SA_Model area size'!G$4,IF($D86&lt;'SA_Model area size'!G$3,"Beige","Red"),IF($D86&lt;'SA_Model area size'!G$3,"Green","Blue"))</f>
        <v>Blue</v>
      </c>
      <c r="K86" s="119" t="str">
        <f>IF($E86&lt;'SA_Model area size'!H$4,IF($D86&lt;'SA_Model area size'!H$3,"Beige","Red"),IF($D86&lt;'SA_Model area size'!H$3,"Green","Blue"))</f>
        <v>Blue</v>
      </c>
      <c r="L86" s="119" t="str">
        <f>IF($E86&lt;'SA_Model area size'!I$4,IF($D86&lt;'SA_Model area size'!I$3,"Beige","Red"),IF($D86&lt;'SA_Model area size'!I$3,"Green","Blue"))</f>
        <v>Blue</v>
      </c>
      <c r="M86" s="119" t="str">
        <f>IF($E86&lt;'SA_Model area size'!J$4,IF($D86&lt;'SA_Model area size'!J$3,"Beige","Red"),IF($D86&lt;'SA_Model area size'!J$3,"Green","Blue"))</f>
        <v>Blue</v>
      </c>
      <c r="N86" s="119" t="str">
        <f>IF($E86&lt;'SA_Model area size'!K$4,IF($D86&lt;'SA_Model area size'!K$3,"Beige","Red"),IF($D86&lt;'SA_Model area size'!K$3,"Green","Blue"))</f>
        <v>Blue</v>
      </c>
      <c r="O86" s="119" t="str">
        <f>IF($E86&lt;'SA_Model area size'!L$4,IF($D86&lt;'SA_Model area size'!L$3,"Beige","Red"),IF($D86&lt;'SA_Model area size'!L$3,"Green","Blue"))</f>
        <v>Blue</v>
      </c>
      <c r="P86" s="119" t="str">
        <f>IF($E86&lt;'SA_Model area size'!M$4,IF($D86&lt;'SA_Model area size'!M$3,"Beige","Red"),IF($D86&lt;'SA_Model area size'!M$3,"Green","Blue"))</f>
        <v>Blue</v>
      </c>
      <c r="Q86" s="33">
        <f t="shared" si="32"/>
        <v>0.25156019690215514</v>
      </c>
      <c r="R86" s="33">
        <f t="shared" si="33"/>
        <v>9.9130638613189534E-2</v>
      </c>
      <c r="S86" s="33">
        <f t="shared" si="34"/>
        <v>0.15331312434077837</v>
      </c>
      <c r="T86" s="33">
        <f t="shared" si="35"/>
        <v>0.34967985955181097</v>
      </c>
      <c r="U86" s="33">
        <f t="shared" si="36"/>
        <v>0.1463161805920658</v>
      </c>
      <c r="V86" s="33">
        <f t="shared" si="37"/>
        <v>0.15134047203413023</v>
      </c>
      <c r="W86" s="33">
        <f t="shared" si="38"/>
        <v>0.1016342148111552</v>
      </c>
      <c r="X86" s="33">
        <f t="shared" si="39"/>
        <v>0.19353670504677925</v>
      </c>
      <c r="Y86" s="33">
        <f t="shared" si="40"/>
        <v>0.10347157035923775</v>
      </c>
      <c r="Z86" s="33">
        <f t="shared" si="41"/>
        <v>0.45001703774869828</v>
      </c>
    </row>
    <row r="87" spans="1:26" ht="16.5" customHeight="1" x14ac:dyDescent="0.25">
      <c r="A87" s="24" t="s">
        <v>143</v>
      </c>
      <c r="B87" s="29">
        <f t="shared" si="28"/>
        <v>7000117</v>
      </c>
      <c r="C87" s="30">
        <f t="shared" si="29"/>
        <v>8458.6084470541446</v>
      </c>
      <c r="D87" s="30">
        <f t="shared" si="30"/>
        <v>7.4321790113372144</v>
      </c>
      <c r="E87" s="30">
        <f t="shared" si="31"/>
        <v>0.97581735714815099</v>
      </c>
      <c r="F87" s="119" t="str">
        <f>IF($E87&lt;'SA_Model area size'!C$4,IF($D87&lt;'SA_Model area size'!C$3,"Beige","Red"),IF($D87&lt;'SA_Model area size'!C$3,"Green","Blue"))</f>
        <v>Blue</v>
      </c>
      <c r="G87" s="119" t="str">
        <f>IF($E87&lt;'SA_Model area size'!D$4,IF($D87&lt;'SA_Model area size'!D$3,"Beige","Red"),IF($D87&lt;'SA_Model area size'!D$3,"Green","Blue"))</f>
        <v>Blue</v>
      </c>
      <c r="H87" s="119" t="str">
        <f>IF($E87&lt;'SA_Model area size'!E$4,IF($D87&lt;'SA_Model area size'!E$3,"Beige","Red"),IF($D87&lt;'SA_Model area size'!E$3,"Green","Blue"))</f>
        <v>Blue</v>
      </c>
      <c r="I87" s="119" t="str">
        <f>IF($E87&lt;'SA_Model area size'!F$4,IF($D87&lt;'SA_Model area size'!F$3,"Beige","Red"),IF($D87&lt;'SA_Model area size'!F$3,"Green","Blue"))</f>
        <v>Blue</v>
      </c>
      <c r="J87" s="119" t="str">
        <f>IF($E87&lt;'SA_Model area size'!G$4,IF($D87&lt;'SA_Model area size'!G$3,"Beige","Red"),IF($D87&lt;'SA_Model area size'!G$3,"Green","Blue"))</f>
        <v>Blue</v>
      </c>
      <c r="K87" s="119" t="str">
        <f>IF($E87&lt;'SA_Model area size'!H$4,IF($D87&lt;'SA_Model area size'!H$3,"Beige","Red"),IF($D87&lt;'SA_Model area size'!H$3,"Green","Blue"))</f>
        <v>Blue</v>
      </c>
      <c r="L87" s="119" t="str">
        <f>IF($E87&lt;'SA_Model area size'!I$4,IF($D87&lt;'SA_Model area size'!I$3,"Beige","Red"),IF($D87&lt;'SA_Model area size'!I$3,"Green","Blue"))</f>
        <v>Blue</v>
      </c>
      <c r="M87" s="119" t="str">
        <f>IF($E87&lt;'SA_Model area size'!J$4,IF($D87&lt;'SA_Model area size'!J$3,"Beige","Red"),IF($D87&lt;'SA_Model area size'!J$3,"Green","Blue"))</f>
        <v>Blue</v>
      </c>
      <c r="N87" s="119" t="str">
        <f>IF($E87&lt;'SA_Model area size'!K$4,IF($D87&lt;'SA_Model area size'!K$3,"Beige","Red"),IF($D87&lt;'SA_Model area size'!K$3,"Green","Blue"))</f>
        <v>Blue</v>
      </c>
      <c r="O87" s="119" t="str">
        <f>IF($E87&lt;'SA_Model area size'!L$4,IF($D87&lt;'SA_Model area size'!L$3,"Beige","Red"),IF($D87&lt;'SA_Model area size'!L$3,"Green","Blue"))</f>
        <v>Blue</v>
      </c>
      <c r="P87" s="119" t="str">
        <f>IF($E87&lt;'SA_Model area size'!M$4,IF($D87&lt;'SA_Model area size'!M$3,"Beige","Red"),IF($D87&lt;'SA_Model area size'!M$3,"Green","Blue"))</f>
        <v>Blue</v>
      </c>
      <c r="Q87" s="33">
        <f t="shared" si="32"/>
        <v>0.17757759096162212</v>
      </c>
      <c r="R87" s="33">
        <f t="shared" si="33"/>
        <v>0.1089679567462563</v>
      </c>
      <c r="S87" s="33">
        <f t="shared" si="34"/>
        <v>0.45383023034717457</v>
      </c>
      <c r="T87" s="33">
        <f t="shared" si="35"/>
        <v>0.14602866357736768</v>
      </c>
      <c r="U87" s="33">
        <f t="shared" si="36"/>
        <v>0.11359555836757949</v>
      </c>
      <c r="V87" s="33">
        <f t="shared" si="37"/>
        <v>0.1349062610292647</v>
      </c>
      <c r="W87" s="33">
        <f t="shared" si="38"/>
        <v>0.16049902830786908</v>
      </c>
      <c r="X87" s="33">
        <f t="shared" si="39"/>
        <v>0.23960157903890869</v>
      </c>
      <c r="Y87" s="33">
        <f t="shared" si="40"/>
        <v>0.13168310403839842</v>
      </c>
      <c r="Z87" s="33">
        <f t="shared" si="41"/>
        <v>0.33331002758555905</v>
      </c>
    </row>
    <row r="88" spans="1:26" ht="16.5" customHeight="1" x14ac:dyDescent="0.25">
      <c r="A88" s="24" t="s">
        <v>204</v>
      </c>
      <c r="B88" s="29">
        <f t="shared" si="28"/>
        <v>6855709</v>
      </c>
      <c r="C88" s="30">
        <f t="shared" si="29"/>
        <v>9093.0741714022042</v>
      </c>
      <c r="D88" s="30">
        <f t="shared" si="30"/>
        <v>7.0350988413009574</v>
      </c>
      <c r="E88" s="30">
        <f t="shared" si="31"/>
        <v>0.93076604641145</v>
      </c>
      <c r="F88" s="119" t="str">
        <f>IF($E88&lt;'SA_Model area size'!C$4,IF($D88&lt;'SA_Model area size'!C$3,"Beige","Red"),IF($D88&lt;'SA_Model area size'!C$3,"Green","Blue"))</f>
        <v>Blue</v>
      </c>
      <c r="G88" s="119" t="str">
        <f>IF($E88&lt;'SA_Model area size'!D$4,IF($D88&lt;'SA_Model area size'!D$3,"Beige","Red"),IF($D88&lt;'SA_Model area size'!D$3,"Green","Blue"))</f>
        <v>Blue</v>
      </c>
      <c r="H88" s="119" t="str">
        <f>IF($E88&lt;'SA_Model area size'!E$4,IF($D88&lt;'SA_Model area size'!E$3,"Beige","Red"),IF($D88&lt;'SA_Model area size'!E$3,"Green","Blue"))</f>
        <v>Blue</v>
      </c>
      <c r="I88" s="119" t="str">
        <f>IF($E88&lt;'SA_Model area size'!F$4,IF($D88&lt;'SA_Model area size'!F$3,"Beige","Red"),IF($D88&lt;'SA_Model area size'!F$3,"Green","Blue"))</f>
        <v>Blue</v>
      </c>
      <c r="J88" s="119" t="str">
        <f>IF($E88&lt;'SA_Model area size'!G$4,IF($D88&lt;'SA_Model area size'!G$3,"Beige","Red"),IF($D88&lt;'SA_Model area size'!G$3,"Green","Blue"))</f>
        <v>Blue</v>
      </c>
      <c r="K88" s="119" t="str">
        <f>IF($E88&lt;'SA_Model area size'!H$4,IF($D88&lt;'SA_Model area size'!H$3,"Beige","Red"),IF($D88&lt;'SA_Model area size'!H$3,"Green","Blue"))</f>
        <v>Blue</v>
      </c>
      <c r="L88" s="119" t="str">
        <f>IF($E88&lt;'SA_Model area size'!I$4,IF($D88&lt;'SA_Model area size'!I$3,"Beige","Red"),IF($D88&lt;'SA_Model area size'!I$3,"Green","Blue"))</f>
        <v>Blue</v>
      </c>
      <c r="M88" s="119" t="str">
        <f>IF($E88&lt;'SA_Model area size'!J$4,IF($D88&lt;'SA_Model area size'!J$3,"Beige","Red"),IF($D88&lt;'SA_Model area size'!J$3,"Green","Blue"))</f>
        <v>Blue</v>
      </c>
      <c r="N88" s="119" t="str">
        <f>IF($E88&lt;'SA_Model area size'!K$4,IF($D88&lt;'SA_Model area size'!K$3,"Beige","Red"),IF($D88&lt;'SA_Model area size'!K$3,"Green","Blue"))</f>
        <v>Blue</v>
      </c>
      <c r="O88" s="119" t="str">
        <f>IF($E88&lt;'SA_Model area size'!L$4,IF($D88&lt;'SA_Model area size'!L$3,"Beige","Red"),IF($D88&lt;'SA_Model area size'!L$3,"Green","Blue"))</f>
        <v>Blue</v>
      </c>
      <c r="P88" s="119" t="str">
        <f>IF($E88&lt;'SA_Model area size'!M$4,IF($D88&lt;'SA_Model area size'!M$3,"Beige","Red"),IF($D88&lt;'SA_Model area size'!M$3,"Green","Blue"))</f>
        <v>Blue</v>
      </c>
      <c r="Q88" s="33">
        <f t="shared" si="32"/>
        <v>0.2324311236611403</v>
      </c>
      <c r="R88" s="33">
        <f t="shared" si="33"/>
        <v>0.10297060371305485</v>
      </c>
      <c r="S88" s="33">
        <f t="shared" si="34"/>
        <v>0.43539266755304734</v>
      </c>
      <c r="T88" s="33">
        <f t="shared" si="35"/>
        <v>0.16864744289930234</v>
      </c>
      <c r="U88" s="33">
        <f t="shared" si="36"/>
        <v>6.0558162173454791E-2</v>
      </c>
      <c r="V88" s="33">
        <f t="shared" si="37"/>
        <v>0.20233911633583149</v>
      </c>
      <c r="W88" s="33">
        <f t="shared" si="38"/>
        <v>0.11927850464951016</v>
      </c>
      <c r="X88" s="33">
        <f t="shared" si="39"/>
        <v>0.29591208466938229</v>
      </c>
      <c r="Y88" s="33">
        <f t="shared" si="40"/>
        <v>7.6965165682031642E-2</v>
      </c>
      <c r="Z88" s="33">
        <f t="shared" si="41"/>
        <v>0.30550512866324436</v>
      </c>
    </row>
    <row r="89" spans="1:26" ht="16.5" customHeight="1" x14ac:dyDescent="0.25">
      <c r="A89" s="24" t="s">
        <v>137</v>
      </c>
      <c r="B89" s="29">
        <f t="shared" si="28"/>
        <v>10047719</v>
      </c>
      <c r="C89" s="30">
        <f t="shared" si="29"/>
        <v>4180.8602888516962</v>
      </c>
      <c r="D89" s="30">
        <f t="shared" si="30"/>
        <v>6.656365204441177</v>
      </c>
      <c r="E89" s="30">
        <f t="shared" si="31"/>
        <v>0.89822334850023899</v>
      </c>
      <c r="F89" s="119" t="str">
        <f>IF($E89&lt;'SA_Model area size'!C$4,IF($D89&lt;'SA_Model area size'!C$3,"Beige","Red"),IF($D89&lt;'SA_Model area size'!C$3,"Green","Blue"))</f>
        <v>Red</v>
      </c>
      <c r="G89" s="119" t="str">
        <f>IF($E89&lt;'SA_Model area size'!D$4,IF($D89&lt;'SA_Model area size'!D$3,"Beige","Red"),IF($D89&lt;'SA_Model area size'!D$3,"Green","Blue"))</f>
        <v>Blue</v>
      </c>
      <c r="H89" s="119" t="str">
        <f>IF($E89&lt;'SA_Model area size'!E$4,IF($D89&lt;'SA_Model area size'!E$3,"Beige","Red"),IF($D89&lt;'SA_Model area size'!E$3,"Green","Blue"))</f>
        <v>Blue</v>
      </c>
      <c r="I89" s="119" t="str">
        <f>IF($E89&lt;'SA_Model area size'!F$4,IF($D89&lt;'SA_Model area size'!F$3,"Beige","Red"),IF($D89&lt;'SA_Model area size'!F$3,"Green","Blue"))</f>
        <v>Blue</v>
      </c>
      <c r="J89" s="119" t="str">
        <f>IF($E89&lt;'SA_Model area size'!G$4,IF($D89&lt;'SA_Model area size'!G$3,"Beige","Red"),IF($D89&lt;'SA_Model area size'!G$3,"Green","Blue"))</f>
        <v>Blue</v>
      </c>
      <c r="K89" s="119" t="str">
        <f>IF($E89&lt;'SA_Model area size'!H$4,IF($D89&lt;'SA_Model area size'!H$3,"Beige","Red"),IF($D89&lt;'SA_Model area size'!H$3,"Green","Blue"))</f>
        <v>Blue</v>
      </c>
      <c r="L89" s="119" t="str">
        <f>IF($E89&lt;'SA_Model area size'!I$4,IF($D89&lt;'SA_Model area size'!I$3,"Beige","Red"),IF($D89&lt;'SA_Model area size'!I$3,"Green","Blue"))</f>
        <v>Blue</v>
      </c>
      <c r="M89" s="119" t="str">
        <f>IF($E89&lt;'SA_Model area size'!J$4,IF($D89&lt;'SA_Model area size'!J$3,"Beige","Red"),IF($D89&lt;'SA_Model area size'!J$3,"Green","Blue"))</f>
        <v>Blue</v>
      </c>
      <c r="N89" s="119" t="str">
        <f>IF($E89&lt;'SA_Model area size'!K$4,IF($D89&lt;'SA_Model area size'!K$3,"Beige","Red"),IF($D89&lt;'SA_Model area size'!K$3,"Green","Blue"))</f>
        <v>Blue</v>
      </c>
      <c r="O89" s="119" t="str">
        <f>IF($E89&lt;'SA_Model area size'!L$4,IF($D89&lt;'SA_Model area size'!L$3,"Beige","Red"),IF($D89&lt;'SA_Model area size'!L$3,"Green","Blue"))</f>
        <v>Blue</v>
      </c>
      <c r="P89" s="119" t="str">
        <f>IF($E89&lt;'SA_Model area size'!M$4,IF($D89&lt;'SA_Model area size'!M$3,"Beige","Red"),IF($D89&lt;'SA_Model area size'!M$3,"Green","Blue"))</f>
        <v>Blue</v>
      </c>
      <c r="Q89" s="33">
        <f t="shared" si="32"/>
        <v>0.20436717332007825</v>
      </c>
      <c r="R89" s="33">
        <f t="shared" si="33"/>
        <v>0.12111672724504091</v>
      </c>
      <c r="S89" s="33">
        <f t="shared" si="34"/>
        <v>0.35247948435268717</v>
      </c>
      <c r="T89" s="33">
        <f t="shared" si="35"/>
        <v>0.22757117683083175</v>
      </c>
      <c r="U89" s="33">
        <f t="shared" si="36"/>
        <v>9.446543825136218E-2</v>
      </c>
      <c r="V89" s="33">
        <f t="shared" si="37"/>
        <v>0.19450924138724907</v>
      </c>
      <c r="W89" s="33">
        <f t="shared" si="38"/>
        <v>0.10684499561721822</v>
      </c>
      <c r="X89" s="33">
        <f t="shared" si="39"/>
        <v>0.15648677761521732</v>
      </c>
      <c r="Y89" s="33">
        <f t="shared" si="40"/>
        <v>0.19131794268021621</v>
      </c>
      <c r="Z89" s="33">
        <f t="shared" si="41"/>
        <v>0.35084104270009941</v>
      </c>
    </row>
    <row r="90" spans="1:26" ht="16.5" customHeight="1" x14ac:dyDescent="0.25">
      <c r="A90" s="24" t="s">
        <v>213</v>
      </c>
      <c r="B90" s="29">
        <f t="shared" si="28"/>
        <v>127575529</v>
      </c>
      <c r="C90" s="30">
        <f t="shared" si="29"/>
        <v>9645.9750745461024</v>
      </c>
      <c r="D90" s="30">
        <f t="shared" si="30"/>
        <v>6.5419682211152717</v>
      </c>
      <c r="E90" s="30">
        <f t="shared" si="31"/>
        <v>0.95009688596061304</v>
      </c>
      <c r="F90" s="119" t="str">
        <f>IF($E90&lt;'SA_Model area size'!C$4,IF($D90&lt;'SA_Model area size'!C$3,"Beige","Red"),IF($D90&lt;'SA_Model area size'!C$3,"Green","Blue"))</f>
        <v>Blue</v>
      </c>
      <c r="G90" s="119" t="str">
        <f>IF($E90&lt;'SA_Model area size'!D$4,IF($D90&lt;'SA_Model area size'!D$3,"Beige","Red"),IF($D90&lt;'SA_Model area size'!D$3,"Green","Blue"))</f>
        <v>Blue</v>
      </c>
      <c r="H90" s="119" t="str">
        <f>IF($E90&lt;'SA_Model area size'!E$4,IF($D90&lt;'SA_Model area size'!E$3,"Beige","Red"),IF($D90&lt;'SA_Model area size'!E$3,"Green","Blue"))</f>
        <v>Blue</v>
      </c>
      <c r="I90" s="119" t="str">
        <f>IF($E90&lt;'SA_Model area size'!F$4,IF($D90&lt;'SA_Model area size'!F$3,"Beige","Red"),IF($D90&lt;'SA_Model area size'!F$3,"Green","Blue"))</f>
        <v>Blue</v>
      </c>
      <c r="J90" s="119" t="str">
        <f>IF($E90&lt;'SA_Model area size'!G$4,IF($D90&lt;'SA_Model area size'!G$3,"Beige","Red"),IF($D90&lt;'SA_Model area size'!G$3,"Green","Blue"))</f>
        <v>Blue</v>
      </c>
      <c r="K90" s="119" t="str">
        <f>IF($E90&lt;'SA_Model area size'!H$4,IF($D90&lt;'SA_Model area size'!H$3,"Beige","Red"),IF($D90&lt;'SA_Model area size'!H$3,"Green","Blue"))</f>
        <v>Blue</v>
      </c>
      <c r="L90" s="119" t="str">
        <f>IF($E90&lt;'SA_Model area size'!I$4,IF($D90&lt;'SA_Model area size'!I$3,"Beige","Red"),IF($D90&lt;'SA_Model area size'!I$3,"Green","Blue"))</f>
        <v>Blue</v>
      </c>
      <c r="M90" s="119" t="str">
        <f>IF($E90&lt;'SA_Model area size'!J$4,IF($D90&lt;'SA_Model area size'!J$3,"Beige","Red"),IF($D90&lt;'SA_Model area size'!J$3,"Green","Blue"))</f>
        <v>Blue</v>
      </c>
      <c r="N90" s="119" t="str">
        <f>IF($E90&lt;'SA_Model area size'!K$4,IF($D90&lt;'SA_Model area size'!K$3,"Beige","Red"),IF($D90&lt;'SA_Model area size'!K$3,"Green","Blue"))</f>
        <v>Blue</v>
      </c>
      <c r="O90" s="119" t="str">
        <f>IF($E90&lt;'SA_Model area size'!L$4,IF($D90&lt;'SA_Model area size'!L$3,"Beige","Red"),IF($D90&lt;'SA_Model area size'!L$3,"Green","Blue"))</f>
        <v>Blue</v>
      </c>
      <c r="P90" s="119" t="str">
        <f>IF($E90&lt;'SA_Model area size'!M$4,IF($D90&lt;'SA_Model area size'!M$3,"Beige","Red"),IF($D90&lt;'SA_Model area size'!M$3,"Green","Blue"))</f>
        <v>Blue</v>
      </c>
      <c r="Q90" s="33">
        <f t="shared" si="32"/>
        <v>0.23723454589971291</v>
      </c>
      <c r="R90" s="33">
        <f t="shared" si="33"/>
        <v>0.1575226417679359</v>
      </c>
      <c r="S90" s="33">
        <f t="shared" si="34"/>
        <v>0.24292126634514763</v>
      </c>
      <c r="T90" s="33">
        <f t="shared" si="35"/>
        <v>0.25238371604623078</v>
      </c>
      <c r="U90" s="33">
        <f t="shared" si="36"/>
        <v>0.10993782994097316</v>
      </c>
      <c r="V90" s="33">
        <f t="shared" si="37"/>
        <v>0.18004873532657978</v>
      </c>
      <c r="W90" s="33">
        <f t="shared" si="38"/>
        <v>0.1460062411132747</v>
      </c>
      <c r="X90" s="33">
        <f t="shared" si="39"/>
        <v>0.25467796023474704</v>
      </c>
      <c r="Y90" s="33">
        <f t="shared" si="40"/>
        <v>0.15324283025605495</v>
      </c>
      <c r="Z90" s="33">
        <f t="shared" si="41"/>
        <v>0.26602423306934342</v>
      </c>
    </row>
    <row r="91" spans="1:26" ht="16.5" customHeight="1" x14ac:dyDescent="0.25">
      <c r="A91" s="24" t="s">
        <v>214</v>
      </c>
      <c r="B91" s="29">
        <f t="shared" si="28"/>
        <v>2083458</v>
      </c>
      <c r="C91" s="30">
        <f t="shared" si="29"/>
        <v>6247.8468387817802</v>
      </c>
      <c r="D91" s="30">
        <f t="shared" si="30"/>
        <v>6.4197773764166817</v>
      </c>
      <c r="E91" s="30">
        <f t="shared" si="31"/>
        <v>0.944131150228396</v>
      </c>
      <c r="F91" s="119" t="str">
        <f>IF($E91&lt;'SA_Model area size'!C$4,IF($D91&lt;'SA_Model area size'!C$3,"Beige","Red"),IF($D91&lt;'SA_Model area size'!C$3,"Green","Blue"))</f>
        <v>Blue</v>
      </c>
      <c r="G91" s="119" t="str">
        <f>IF($E91&lt;'SA_Model area size'!D$4,IF($D91&lt;'SA_Model area size'!D$3,"Beige","Red"),IF($D91&lt;'SA_Model area size'!D$3,"Green","Blue"))</f>
        <v>Blue</v>
      </c>
      <c r="H91" s="119" t="str">
        <f>IF($E91&lt;'SA_Model area size'!E$4,IF($D91&lt;'SA_Model area size'!E$3,"Beige","Red"),IF($D91&lt;'SA_Model area size'!E$3,"Green","Blue"))</f>
        <v>Blue</v>
      </c>
      <c r="I91" s="119" t="str">
        <f>IF($E91&lt;'SA_Model area size'!F$4,IF($D91&lt;'SA_Model area size'!F$3,"Beige","Red"),IF($D91&lt;'SA_Model area size'!F$3,"Green","Blue"))</f>
        <v>Blue</v>
      </c>
      <c r="J91" s="119" t="str">
        <f>IF($E91&lt;'SA_Model area size'!G$4,IF($D91&lt;'SA_Model area size'!G$3,"Beige","Red"),IF($D91&lt;'SA_Model area size'!G$3,"Green","Blue"))</f>
        <v>Blue</v>
      </c>
      <c r="K91" s="119" t="str">
        <f>IF($E91&lt;'SA_Model area size'!H$4,IF($D91&lt;'SA_Model area size'!H$3,"Beige","Red"),IF($D91&lt;'SA_Model area size'!H$3,"Green","Blue"))</f>
        <v>Blue</v>
      </c>
      <c r="L91" s="119" t="str">
        <f>IF($E91&lt;'SA_Model area size'!I$4,IF($D91&lt;'SA_Model area size'!I$3,"Beige","Red"),IF($D91&lt;'SA_Model area size'!I$3,"Green","Blue"))</f>
        <v>Blue</v>
      </c>
      <c r="M91" s="119" t="str">
        <f>IF($E91&lt;'SA_Model area size'!J$4,IF($D91&lt;'SA_Model area size'!J$3,"Beige","Red"),IF($D91&lt;'SA_Model area size'!J$3,"Green","Blue"))</f>
        <v>Blue</v>
      </c>
      <c r="N91" s="119" t="str">
        <f>IF($E91&lt;'SA_Model area size'!K$4,IF($D91&lt;'SA_Model area size'!K$3,"Beige","Red"),IF($D91&lt;'SA_Model area size'!K$3,"Green","Blue"))</f>
        <v>Blue</v>
      </c>
      <c r="O91" s="119" t="str">
        <f>IF($E91&lt;'SA_Model area size'!L$4,IF($D91&lt;'SA_Model area size'!L$3,"Beige","Red"),IF($D91&lt;'SA_Model area size'!L$3,"Green","Blue"))</f>
        <v>Blue</v>
      </c>
      <c r="P91" s="119" t="str">
        <f>IF($E91&lt;'SA_Model area size'!M$4,IF($D91&lt;'SA_Model area size'!M$3,"Beige","Red"),IF($D91&lt;'SA_Model area size'!M$3,"Green","Blue"))</f>
        <v>Blue</v>
      </c>
      <c r="Q91" s="33">
        <f t="shared" si="32"/>
        <v>0.15190683934214674</v>
      </c>
      <c r="R91" s="33">
        <f t="shared" si="33"/>
        <v>0.1422517532795852</v>
      </c>
      <c r="S91" s="33">
        <f t="shared" si="34"/>
        <v>0.48942336756869242</v>
      </c>
      <c r="T91" s="33">
        <f t="shared" si="35"/>
        <v>0.14756269458219415</v>
      </c>
      <c r="U91" s="33">
        <f t="shared" si="36"/>
        <v>6.8855345227381709E-2</v>
      </c>
      <c r="V91" s="33">
        <f t="shared" si="37"/>
        <v>6.8440833509893106E-2</v>
      </c>
      <c r="W91" s="33">
        <f t="shared" si="38"/>
        <v>0.22888715700475251</v>
      </c>
      <c r="X91" s="33">
        <f t="shared" si="39"/>
        <v>0.18990509378904297</v>
      </c>
      <c r="Y91" s="33">
        <f t="shared" si="40"/>
        <v>0.17721027741836401</v>
      </c>
      <c r="Z91" s="33">
        <f t="shared" si="41"/>
        <v>0.33555663827794829</v>
      </c>
    </row>
    <row r="92" spans="1:26" ht="16.5" customHeight="1" x14ac:dyDescent="0.25">
      <c r="A92" s="24" t="s">
        <v>147</v>
      </c>
      <c r="B92" s="29">
        <f t="shared" si="28"/>
        <v>11513101.999999998</v>
      </c>
      <c r="C92" s="30">
        <f t="shared" si="29"/>
        <v>3424.7948216879035</v>
      </c>
      <c r="D92" s="30">
        <f t="shared" si="30"/>
        <v>6.1027786382977887</v>
      </c>
      <c r="E92" s="30">
        <f t="shared" si="31"/>
        <v>0.854271957971109</v>
      </c>
      <c r="F92" s="119" t="str">
        <f>IF($E92&lt;'SA_Model area size'!C$4,IF($D92&lt;'SA_Model area size'!C$3,"Beige","Red"),IF($D92&lt;'SA_Model area size'!C$3,"Green","Blue"))</f>
        <v>Red</v>
      </c>
      <c r="G92" s="119" t="str">
        <f>IF($E92&lt;'SA_Model area size'!D$4,IF($D92&lt;'SA_Model area size'!D$3,"Beige","Red"),IF($D92&lt;'SA_Model area size'!D$3,"Green","Blue"))</f>
        <v>Red</v>
      </c>
      <c r="H92" s="119" t="str">
        <f>IF($E92&lt;'SA_Model area size'!E$4,IF($D92&lt;'SA_Model area size'!E$3,"Beige","Red"),IF($D92&lt;'SA_Model area size'!E$3,"Green","Blue"))</f>
        <v>Red</v>
      </c>
      <c r="I92" s="119" t="str">
        <f>IF($E92&lt;'SA_Model area size'!F$4,IF($D92&lt;'SA_Model area size'!F$3,"Beige","Red"),IF($D92&lt;'SA_Model area size'!F$3,"Green","Blue"))</f>
        <v>Blue</v>
      </c>
      <c r="J92" s="119" t="str">
        <f>IF($E92&lt;'SA_Model area size'!G$4,IF($D92&lt;'SA_Model area size'!G$3,"Beige","Red"),IF($D92&lt;'SA_Model area size'!G$3,"Green","Blue"))</f>
        <v>Blue</v>
      </c>
      <c r="K92" s="119" t="str">
        <f>IF($E92&lt;'SA_Model area size'!H$4,IF($D92&lt;'SA_Model area size'!H$3,"Beige","Red"),IF($D92&lt;'SA_Model area size'!H$3,"Green","Blue"))</f>
        <v>Blue</v>
      </c>
      <c r="L92" s="119" t="str">
        <f>IF($E92&lt;'SA_Model area size'!I$4,IF($D92&lt;'SA_Model area size'!I$3,"Beige","Red"),IF($D92&lt;'SA_Model area size'!I$3,"Green","Blue"))</f>
        <v>Blue</v>
      </c>
      <c r="M92" s="119" t="str">
        <f>IF($E92&lt;'SA_Model area size'!J$4,IF($D92&lt;'SA_Model area size'!J$3,"Beige","Red"),IF($D92&lt;'SA_Model area size'!J$3,"Green","Blue"))</f>
        <v>Blue</v>
      </c>
      <c r="N92" s="119" t="str">
        <f>IF($E92&lt;'SA_Model area size'!K$4,IF($D92&lt;'SA_Model area size'!K$3,"Beige","Red"),IF($D92&lt;'SA_Model area size'!K$3,"Green","Blue"))</f>
        <v>Blue</v>
      </c>
      <c r="O92" s="119" t="str">
        <f>IF($E92&lt;'SA_Model area size'!L$4,IF($D92&lt;'SA_Model area size'!L$3,"Beige","Red"),IF($D92&lt;'SA_Model area size'!L$3,"Green","Blue"))</f>
        <v>Blue</v>
      </c>
      <c r="P92" s="119" t="str">
        <f>IF($E92&lt;'SA_Model area size'!M$4,IF($D92&lt;'SA_Model area size'!M$3,"Beige","Red"),IF($D92&lt;'SA_Model area size'!M$3,"Green","Blue"))</f>
        <v>Blue</v>
      </c>
      <c r="Q92" s="33">
        <f t="shared" si="32"/>
        <v>0.14770607360604787</v>
      </c>
      <c r="R92" s="33">
        <f t="shared" si="33"/>
        <v>8.535463890752433E-2</v>
      </c>
      <c r="S92" s="33">
        <f t="shared" si="34"/>
        <v>0.16591121434418016</v>
      </c>
      <c r="T92" s="33">
        <f t="shared" si="35"/>
        <v>0.41981749544335706</v>
      </c>
      <c r="U92" s="33">
        <f t="shared" si="36"/>
        <v>0.18121057769889087</v>
      </c>
      <c r="V92" s="33">
        <f t="shared" si="37"/>
        <v>7.1807840695059452E-2</v>
      </c>
      <c r="W92" s="33">
        <f t="shared" si="38"/>
        <v>0.13091326530502231</v>
      </c>
      <c r="X92" s="33">
        <f t="shared" si="39"/>
        <v>0.25157817405243743</v>
      </c>
      <c r="Y92" s="33">
        <f t="shared" si="40"/>
        <v>0.15826125134044244</v>
      </c>
      <c r="Z92" s="33">
        <f t="shared" si="41"/>
        <v>0.38743946860703798</v>
      </c>
    </row>
    <row r="93" spans="1:26" ht="16.5" customHeight="1" x14ac:dyDescent="0.25">
      <c r="A93" s="24" t="s">
        <v>168</v>
      </c>
      <c r="B93" s="29">
        <f t="shared" si="28"/>
        <v>43053054</v>
      </c>
      <c r="C93" s="30">
        <f t="shared" si="29"/>
        <v>4118.0276599048429</v>
      </c>
      <c r="D93" s="30">
        <f t="shared" si="30"/>
        <v>6.0561737914775735</v>
      </c>
      <c r="E93" s="30">
        <f t="shared" si="31"/>
        <v>0.91942155038347095</v>
      </c>
      <c r="F93" s="119" t="str">
        <f>IF($E93&lt;'SA_Model area size'!C$4,IF($D93&lt;'SA_Model area size'!C$3,"Beige","Red"),IF($D93&lt;'SA_Model area size'!C$3,"Green","Blue"))</f>
        <v>Blue</v>
      </c>
      <c r="G93" s="119" t="str">
        <f>IF($E93&lt;'SA_Model area size'!D$4,IF($D93&lt;'SA_Model area size'!D$3,"Beige","Red"),IF($D93&lt;'SA_Model area size'!D$3,"Green","Blue"))</f>
        <v>Blue</v>
      </c>
      <c r="H93" s="119" t="str">
        <f>IF($E93&lt;'SA_Model area size'!E$4,IF($D93&lt;'SA_Model area size'!E$3,"Beige","Red"),IF($D93&lt;'SA_Model area size'!E$3,"Green","Blue"))</f>
        <v>Blue</v>
      </c>
      <c r="I93" s="119" t="str">
        <f>IF($E93&lt;'SA_Model area size'!F$4,IF($D93&lt;'SA_Model area size'!F$3,"Beige","Red"),IF($D93&lt;'SA_Model area size'!F$3,"Green","Blue"))</f>
        <v>Blue</v>
      </c>
      <c r="J93" s="119" t="str">
        <f>IF($E93&lt;'SA_Model area size'!G$4,IF($D93&lt;'SA_Model area size'!G$3,"Beige","Red"),IF($D93&lt;'SA_Model area size'!G$3,"Green","Blue"))</f>
        <v>Blue</v>
      </c>
      <c r="K93" s="119" t="str">
        <f>IF($E93&lt;'SA_Model area size'!H$4,IF($D93&lt;'SA_Model area size'!H$3,"Beige","Red"),IF($D93&lt;'SA_Model area size'!H$3,"Green","Blue"))</f>
        <v>Blue</v>
      </c>
      <c r="L93" s="119" t="str">
        <f>IF($E93&lt;'SA_Model area size'!I$4,IF($D93&lt;'SA_Model area size'!I$3,"Beige","Red"),IF($D93&lt;'SA_Model area size'!I$3,"Green","Blue"))</f>
        <v>Blue</v>
      </c>
      <c r="M93" s="119" t="str">
        <f>IF($E93&lt;'SA_Model area size'!J$4,IF($D93&lt;'SA_Model area size'!J$3,"Beige","Red"),IF($D93&lt;'SA_Model area size'!J$3,"Green","Blue"))</f>
        <v>Blue</v>
      </c>
      <c r="N93" s="119" t="str">
        <f>IF($E93&lt;'SA_Model area size'!K$4,IF($D93&lt;'SA_Model area size'!K$3,"Beige","Red"),IF($D93&lt;'SA_Model area size'!K$3,"Green","Blue"))</f>
        <v>Blue</v>
      </c>
      <c r="O93" s="119" t="str">
        <f>IF($E93&lt;'SA_Model area size'!L$4,IF($D93&lt;'SA_Model area size'!L$3,"Beige","Red"),IF($D93&lt;'SA_Model area size'!L$3,"Green","Blue"))</f>
        <v>Blue</v>
      </c>
      <c r="P93" s="119" t="str">
        <f>IF($E93&lt;'SA_Model area size'!M$4,IF($D93&lt;'SA_Model area size'!M$3,"Beige","Red"),IF($D93&lt;'SA_Model area size'!M$3,"Green","Blue"))</f>
        <v>Blue</v>
      </c>
      <c r="Q93" s="33">
        <f t="shared" si="32"/>
        <v>0.18306066961127415</v>
      </c>
      <c r="R93" s="33">
        <f t="shared" si="33"/>
        <v>0.1401880210014109</v>
      </c>
      <c r="S93" s="33">
        <f t="shared" si="34"/>
        <v>0.3308438340400896</v>
      </c>
      <c r="T93" s="33">
        <f t="shared" si="35"/>
        <v>0.10592302238217371</v>
      </c>
      <c r="U93" s="33">
        <f t="shared" si="36"/>
        <v>0.23998445296505136</v>
      </c>
      <c r="V93" s="33">
        <f t="shared" si="37"/>
        <v>0.12893123562754669</v>
      </c>
      <c r="W93" s="33">
        <f t="shared" si="38"/>
        <v>0.15584104425635531</v>
      </c>
      <c r="X93" s="33">
        <f t="shared" si="39"/>
        <v>0.26124797636612951</v>
      </c>
      <c r="Y93" s="33">
        <f t="shared" si="40"/>
        <v>0.12436059717969621</v>
      </c>
      <c r="Z93" s="33">
        <f t="shared" si="41"/>
        <v>0.32961914657027275</v>
      </c>
    </row>
    <row r="94" spans="1:26" ht="16.5" customHeight="1" x14ac:dyDescent="0.25">
      <c r="A94" s="24" t="s">
        <v>262</v>
      </c>
      <c r="B94" s="29">
        <f t="shared" si="28"/>
        <v>28515829</v>
      </c>
      <c r="C94" s="30">
        <f t="shared" si="29"/>
        <v>4273.7713679125263</v>
      </c>
      <c r="D94" s="30">
        <f t="shared" si="30"/>
        <v>5.8206357380276375</v>
      </c>
      <c r="E94" s="30">
        <f t="shared" si="31"/>
        <v>0.87719248189994803</v>
      </c>
      <c r="F94" s="119" t="str">
        <f>IF($E94&lt;'SA_Model area size'!C$4,IF($D94&lt;'SA_Model area size'!C$3,"Beige","Red"),IF($D94&lt;'SA_Model area size'!C$3,"Green","Blue"))</f>
        <v>Red</v>
      </c>
      <c r="G94" s="119" t="str">
        <f>IF($E94&lt;'SA_Model area size'!D$4,IF($D94&lt;'SA_Model area size'!D$3,"Beige","Red"),IF($D94&lt;'SA_Model area size'!D$3,"Green","Blue"))</f>
        <v>Red</v>
      </c>
      <c r="H94" s="119" t="str">
        <f>IF($E94&lt;'SA_Model area size'!E$4,IF($D94&lt;'SA_Model area size'!E$3,"Beige","Red"),IF($D94&lt;'SA_Model area size'!E$3,"Green","Blue"))</f>
        <v>Blue</v>
      </c>
      <c r="I94" s="119" t="str">
        <f>IF($E94&lt;'SA_Model area size'!F$4,IF($D94&lt;'SA_Model area size'!F$3,"Beige","Red"),IF($D94&lt;'SA_Model area size'!F$3,"Green","Blue"))</f>
        <v>Blue</v>
      </c>
      <c r="J94" s="119" t="str">
        <f>IF($E94&lt;'SA_Model area size'!G$4,IF($D94&lt;'SA_Model area size'!G$3,"Beige","Red"),IF($D94&lt;'SA_Model area size'!G$3,"Green","Blue"))</f>
        <v>Blue</v>
      </c>
      <c r="K94" s="119" t="str">
        <f>IF($E94&lt;'SA_Model area size'!H$4,IF($D94&lt;'SA_Model area size'!H$3,"Beige","Red"),IF($D94&lt;'SA_Model area size'!H$3,"Green","Blue"))</f>
        <v>Blue</v>
      </c>
      <c r="L94" s="119" t="str">
        <f>IF($E94&lt;'SA_Model area size'!I$4,IF($D94&lt;'SA_Model area size'!I$3,"Beige","Red"),IF($D94&lt;'SA_Model area size'!I$3,"Green","Blue"))</f>
        <v>Blue</v>
      </c>
      <c r="M94" s="119" t="str">
        <f>IF($E94&lt;'SA_Model area size'!J$4,IF($D94&lt;'SA_Model area size'!J$3,"Beige","Red"),IF($D94&lt;'SA_Model area size'!J$3,"Green","Blue"))</f>
        <v>Blue</v>
      </c>
      <c r="N94" s="119" t="str">
        <f>IF($E94&lt;'SA_Model area size'!K$4,IF($D94&lt;'SA_Model area size'!K$3,"Beige","Red"),IF($D94&lt;'SA_Model area size'!K$3,"Green","Blue"))</f>
        <v>Blue</v>
      </c>
      <c r="O94" s="119" t="str">
        <f>IF($E94&lt;'SA_Model area size'!L$4,IF($D94&lt;'SA_Model area size'!L$3,"Beige","Red"),IF($D94&lt;'SA_Model area size'!L$3,"Green","Blue"))</f>
        <v>Blue</v>
      </c>
      <c r="P94" s="119" t="str">
        <f>IF($E94&lt;'SA_Model area size'!M$4,IF($D94&lt;'SA_Model area size'!M$3,"Beige","Red"),IF($D94&lt;'SA_Model area size'!M$3,"Green","Blue"))</f>
        <v>Blue</v>
      </c>
      <c r="Q94" s="33">
        <f t="shared" si="32"/>
        <v>0.15658181661331827</v>
      </c>
      <c r="R94" s="33">
        <f t="shared" si="33"/>
        <v>9.7012483379980669E-2</v>
      </c>
      <c r="S94" s="33">
        <f t="shared" si="34"/>
        <v>0.27163449673792583</v>
      </c>
      <c r="T94" s="33">
        <f t="shared" si="35"/>
        <v>0.27370786778691975</v>
      </c>
      <c r="U94" s="33">
        <f t="shared" si="36"/>
        <v>0.20106333548185568</v>
      </c>
      <c r="V94" s="33">
        <f t="shared" si="37"/>
        <v>0.21854536438401767</v>
      </c>
      <c r="W94" s="33">
        <f t="shared" si="38"/>
        <v>0.15989973159165688</v>
      </c>
      <c r="X94" s="33">
        <f t="shared" si="39"/>
        <v>0.10803675172855824</v>
      </c>
      <c r="Y94" s="33">
        <f t="shared" si="40"/>
        <v>0.12443640961609101</v>
      </c>
      <c r="Z94" s="33">
        <f t="shared" si="41"/>
        <v>0.38908174267967599</v>
      </c>
    </row>
    <row r="95" spans="1:26" ht="16.5" customHeight="1" x14ac:dyDescent="0.25">
      <c r="A95" s="24" t="s">
        <v>237</v>
      </c>
      <c r="B95" s="29">
        <f t="shared" si="28"/>
        <v>7044639</v>
      </c>
      <c r="C95" s="30">
        <f t="shared" si="29"/>
        <v>5032.1624300574276</v>
      </c>
      <c r="D95" s="30">
        <f t="shared" si="30"/>
        <v>5.8121652798090278</v>
      </c>
      <c r="E95" s="30">
        <f t="shared" si="31"/>
        <v>0.94219776726525295</v>
      </c>
      <c r="F95" s="119" t="str">
        <f>IF($E95&lt;'SA_Model area size'!C$4,IF($D95&lt;'SA_Model area size'!C$3,"Beige","Red"),IF($D95&lt;'SA_Model area size'!C$3,"Green","Blue"))</f>
        <v>Blue</v>
      </c>
      <c r="G95" s="119" t="str">
        <f>IF($E95&lt;'SA_Model area size'!D$4,IF($D95&lt;'SA_Model area size'!D$3,"Beige","Red"),IF($D95&lt;'SA_Model area size'!D$3,"Green","Blue"))</f>
        <v>Blue</v>
      </c>
      <c r="H95" s="119" t="str">
        <f>IF($E95&lt;'SA_Model area size'!E$4,IF($D95&lt;'SA_Model area size'!E$3,"Beige","Red"),IF($D95&lt;'SA_Model area size'!E$3,"Green","Blue"))</f>
        <v>Blue</v>
      </c>
      <c r="I95" s="119" t="str">
        <f>IF($E95&lt;'SA_Model area size'!F$4,IF($D95&lt;'SA_Model area size'!F$3,"Beige","Red"),IF($D95&lt;'SA_Model area size'!F$3,"Green","Blue"))</f>
        <v>Blue</v>
      </c>
      <c r="J95" s="119" t="str">
        <f>IF($E95&lt;'SA_Model area size'!G$4,IF($D95&lt;'SA_Model area size'!G$3,"Beige","Red"),IF($D95&lt;'SA_Model area size'!G$3,"Green","Blue"))</f>
        <v>Blue</v>
      </c>
      <c r="K95" s="119" t="str">
        <f>IF($E95&lt;'SA_Model area size'!H$4,IF($D95&lt;'SA_Model area size'!H$3,"Beige","Red"),IF($D95&lt;'SA_Model area size'!H$3,"Green","Blue"))</f>
        <v>Blue</v>
      </c>
      <c r="L95" s="119" t="str">
        <f>IF($E95&lt;'SA_Model area size'!I$4,IF($D95&lt;'SA_Model area size'!I$3,"Beige","Red"),IF($D95&lt;'SA_Model area size'!I$3,"Green","Blue"))</f>
        <v>Blue</v>
      </c>
      <c r="M95" s="119" t="str">
        <f>IF($E95&lt;'SA_Model area size'!J$4,IF($D95&lt;'SA_Model area size'!J$3,"Beige","Red"),IF($D95&lt;'SA_Model area size'!J$3,"Green","Blue"))</f>
        <v>Blue</v>
      </c>
      <c r="N95" s="119" t="str">
        <f>IF($E95&lt;'SA_Model area size'!K$4,IF($D95&lt;'SA_Model area size'!K$3,"Beige","Red"),IF($D95&lt;'SA_Model area size'!K$3,"Green","Blue"))</f>
        <v>Blue</v>
      </c>
      <c r="O95" s="119" t="str">
        <f>IF($E95&lt;'SA_Model area size'!L$4,IF($D95&lt;'SA_Model area size'!L$3,"Beige","Red"),IF($D95&lt;'SA_Model area size'!L$3,"Green","Blue"))</f>
        <v>Blue</v>
      </c>
      <c r="P95" s="119" t="str">
        <f>IF($E95&lt;'SA_Model area size'!M$4,IF($D95&lt;'SA_Model area size'!M$3,"Beige","Red"),IF($D95&lt;'SA_Model area size'!M$3,"Green","Blue"))</f>
        <v>Blue</v>
      </c>
      <c r="Q95" s="33">
        <f t="shared" si="32"/>
        <v>0.18145703166465268</v>
      </c>
      <c r="R95" s="33">
        <f t="shared" si="33"/>
        <v>0.16040161752939389</v>
      </c>
      <c r="S95" s="33">
        <f t="shared" si="34"/>
        <v>0.13585178073595994</v>
      </c>
      <c r="T95" s="33">
        <f t="shared" si="35"/>
        <v>0.3352781504881428</v>
      </c>
      <c r="U95" s="33">
        <f t="shared" si="36"/>
        <v>0.1870114195818505</v>
      </c>
      <c r="V95" s="33">
        <f t="shared" si="37"/>
        <v>2.745494004176267E-2</v>
      </c>
      <c r="W95" s="33">
        <f t="shared" si="38"/>
        <v>0.21245507222691884</v>
      </c>
      <c r="X95" s="33">
        <f t="shared" si="39"/>
        <v>0.14769787678271676</v>
      </c>
      <c r="Y95" s="33">
        <f t="shared" si="40"/>
        <v>0.12276291820556123</v>
      </c>
      <c r="Z95" s="33">
        <f t="shared" si="41"/>
        <v>0.4896291927430409</v>
      </c>
    </row>
    <row r="96" spans="1:26" ht="16.5" customHeight="1" x14ac:dyDescent="0.25">
      <c r="A96" s="24" t="s">
        <v>232</v>
      </c>
      <c r="B96" s="29">
        <f t="shared" si="28"/>
        <v>4246440</v>
      </c>
      <c r="C96" s="30">
        <f t="shared" si="29"/>
        <v>15762.176350172507</v>
      </c>
      <c r="D96" s="30">
        <f t="shared" si="30"/>
        <v>5.724711556137037</v>
      </c>
      <c r="E96" s="30">
        <f t="shared" si="31"/>
        <v>0.94310226768317396</v>
      </c>
      <c r="F96" s="119" t="str">
        <f>IF($E96&lt;'SA_Model area size'!C$4,IF($D96&lt;'SA_Model area size'!C$3,"Beige","Red"),IF($D96&lt;'SA_Model area size'!C$3,"Green","Blue"))</f>
        <v>Blue</v>
      </c>
      <c r="G96" s="119" t="str">
        <f>IF($E96&lt;'SA_Model area size'!D$4,IF($D96&lt;'SA_Model area size'!D$3,"Beige","Red"),IF($D96&lt;'SA_Model area size'!D$3,"Green","Blue"))</f>
        <v>Blue</v>
      </c>
      <c r="H96" s="119" t="str">
        <f>IF($E96&lt;'SA_Model area size'!E$4,IF($D96&lt;'SA_Model area size'!E$3,"Beige","Red"),IF($D96&lt;'SA_Model area size'!E$3,"Green","Blue"))</f>
        <v>Blue</v>
      </c>
      <c r="I96" s="119" t="str">
        <f>IF($E96&lt;'SA_Model area size'!F$4,IF($D96&lt;'SA_Model area size'!F$3,"Beige","Red"),IF($D96&lt;'SA_Model area size'!F$3,"Green","Blue"))</f>
        <v>Blue</v>
      </c>
      <c r="J96" s="119" t="str">
        <f>IF($E96&lt;'SA_Model area size'!G$4,IF($D96&lt;'SA_Model area size'!G$3,"Beige","Red"),IF($D96&lt;'SA_Model area size'!G$3,"Green","Blue"))</f>
        <v>Blue</v>
      </c>
      <c r="K96" s="119" t="str">
        <f>IF($E96&lt;'SA_Model area size'!H$4,IF($D96&lt;'SA_Model area size'!H$3,"Beige","Red"),IF($D96&lt;'SA_Model area size'!H$3,"Green","Blue"))</f>
        <v>Blue</v>
      </c>
      <c r="L96" s="119" t="str">
        <f>IF($E96&lt;'SA_Model area size'!I$4,IF($D96&lt;'SA_Model area size'!I$3,"Beige","Red"),IF($D96&lt;'SA_Model area size'!I$3,"Green","Blue"))</f>
        <v>Blue</v>
      </c>
      <c r="M96" s="119" t="str">
        <f>IF($E96&lt;'SA_Model area size'!J$4,IF($D96&lt;'SA_Model area size'!J$3,"Beige","Red"),IF($D96&lt;'SA_Model area size'!J$3,"Green","Blue"))</f>
        <v>Blue</v>
      </c>
      <c r="N96" s="119" t="str">
        <f>IF($E96&lt;'SA_Model area size'!K$4,IF($D96&lt;'SA_Model area size'!K$3,"Beige","Red"),IF($D96&lt;'SA_Model area size'!K$3,"Green","Blue"))</f>
        <v>Blue</v>
      </c>
      <c r="O96" s="119" t="str">
        <f>IF($E96&lt;'SA_Model area size'!L$4,IF($D96&lt;'SA_Model area size'!L$3,"Beige","Red"),IF($D96&lt;'SA_Model area size'!L$3,"Green","Blue"))</f>
        <v>Blue</v>
      </c>
      <c r="P96" s="119" t="str">
        <f>IF($E96&lt;'SA_Model area size'!M$4,IF($D96&lt;'SA_Model area size'!M$3,"Beige","Red"),IF($D96&lt;'SA_Model area size'!M$3,"Green","Blue"))</f>
        <v>Blue</v>
      </c>
      <c r="Q96" s="33">
        <f t="shared" si="32"/>
        <v>0.4443095318924879</v>
      </c>
      <c r="R96" s="33">
        <f t="shared" si="33"/>
        <v>0.10006418907643197</v>
      </c>
      <c r="S96" s="33">
        <f t="shared" si="34"/>
        <v>0.15387331776595198</v>
      </c>
      <c r="T96" s="33">
        <f t="shared" si="35"/>
        <v>0.22095010658235933</v>
      </c>
      <c r="U96" s="33">
        <f t="shared" si="36"/>
        <v>8.0802854682768807E-2</v>
      </c>
      <c r="V96" s="33">
        <f t="shared" si="37"/>
        <v>0.33455779069712793</v>
      </c>
      <c r="W96" s="33">
        <f t="shared" si="38"/>
        <v>6.0715263008533783E-2</v>
      </c>
      <c r="X96" s="33">
        <f t="shared" si="39"/>
        <v>0.22849023149494427</v>
      </c>
      <c r="Y96" s="33">
        <f t="shared" si="40"/>
        <v>7.1683579041222689E-2</v>
      </c>
      <c r="Z96" s="33">
        <f t="shared" si="41"/>
        <v>0.30455313575817144</v>
      </c>
    </row>
    <row r="97" spans="1:26" ht="16.5" customHeight="1" x14ac:dyDescent="0.25">
      <c r="A97" s="24" t="s">
        <v>203</v>
      </c>
      <c r="B97" s="29">
        <f t="shared" si="28"/>
        <v>7169455.9999999991</v>
      </c>
      <c r="C97" s="30">
        <f t="shared" si="29"/>
        <v>2511.0019077636034</v>
      </c>
      <c r="D97" s="30">
        <f t="shared" si="30"/>
        <v>5.6679332302018475</v>
      </c>
      <c r="E97" s="30">
        <f t="shared" si="31"/>
        <v>0.82269449944666595</v>
      </c>
      <c r="F97" s="119" t="str">
        <f>IF($E97&lt;'SA_Model area size'!C$4,IF($D97&lt;'SA_Model area size'!C$3,"Beige","Red"),IF($D97&lt;'SA_Model area size'!C$3,"Green","Blue"))</f>
        <v>Red</v>
      </c>
      <c r="G97" s="119" t="str">
        <f>IF($E97&lt;'SA_Model area size'!D$4,IF($D97&lt;'SA_Model area size'!D$3,"Beige","Red"),IF($D97&lt;'SA_Model area size'!D$3,"Green","Blue"))</f>
        <v>Red</v>
      </c>
      <c r="H97" s="119" t="str">
        <f>IF($E97&lt;'SA_Model area size'!E$4,IF($D97&lt;'SA_Model area size'!E$3,"Beige","Red"),IF($D97&lt;'SA_Model area size'!E$3,"Green","Blue"))</f>
        <v>Red</v>
      </c>
      <c r="I97" s="119" t="str">
        <f>IF($E97&lt;'SA_Model area size'!F$4,IF($D97&lt;'SA_Model area size'!F$3,"Beige","Red"),IF($D97&lt;'SA_Model area size'!F$3,"Green","Blue"))</f>
        <v>Red</v>
      </c>
      <c r="J97" s="119" t="str">
        <f>IF($E97&lt;'SA_Model area size'!G$4,IF($D97&lt;'SA_Model area size'!G$3,"Beige","Red"),IF($D97&lt;'SA_Model area size'!G$3,"Green","Blue"))</f>
        <v>Blue</v>
      </c>
      <c r="K97" s="119" t="str">
        <f>IF($E97&lt;'SA_Model area size'!H$4,IF($D97&lt;'SA_Model area size'!H$3,"Beige","Red"),IF($D97&lt;'SA_Model area size'!H$3,"Green","Blue"))</f>
        <v>Blue</v>
      </c>
      <c r="L97" s="119" t="str">
        <f>IF($E97&lt;'SA_Model area size'!I$4,IF($D97&lt;'SA_Model area size'!I$3,"Beige","Red"),IF($D97&lt;'SA_Model area size'!I$3,"Green","Blue"))</f>
        <v>Blue</v>
      </c>
      <c r="M97" s="119" t="str">
        <f>IF($E97&lt;'SA_Model area size'!J$4,IF($D97&lt;'SA_Model area size'!J$3,"Beige","Red"),IF($D97&lt;'SA_Model area size'!J$3,"Green","Blue"))</f>
        <v>Blue</v>
      </c>
      <c r="N97" s="119" t="str">
        <f>IF($E97&lt;'SA_Model area size'!K$4,IF($D97&lt;'SA_Model area size'!K$3,"Beige","Red"),IF($D97&lt;'SA_Model area size'!K$3,"Green","Blue"))</f>
        <v>Blue</v>
      </c>
      <c r="O97" s="119" t="str">
        <f>IF($E97&lt;'SA_Model area size'!L$4,IF($D97&lt;'SA_Model area size'!L$3,"Beige","Red"),IF($D97&lt;'SA_Model area size'!L$3,"Green","Blue"))</f>
        <v>Blue</v>
      </c>
      <c r="P97" s="119" t="str">
        <f>IF($E97&lt;'SA_Model area size'!M$4,IF($D97&lt;'SA_Model area size'!M$3,"Beige","Red"),IF($D97&lt;'SA_Model area size'!M$3,"Green","Blue"))</f>
        <v>Blue</v>
      </c>
      <c r="Q97" s="33">
        <f t="shared" si="32"/>
        <v>0.15547442445280488</v>
      </c>
      <c r="R97" s="33">
        <f t="shared" si="33"/>
        <v>6.4910022385444938E-2</v>
      </c>
      <c r="S97" s="33">
        <f t="shared" si="34"/>
        <v>0.41126079618465777</v>
      </c>
      <c r="T97" s="33">
        <f t="shared" si="35"/>
        <v>0.25056209104218363</v>
      </c>
      <c r="U97" s="33">
        <f t="shared" si="36"/>
        <v>0.11779266593490866</v>
      </c>
      <c r="V97" s="33">
        <f t="shared" si="37"/>
        <v>0.1604325399094661</v>
      </c>
      <c r="W97" s="33">
        <f t="shared" si="38"/>
        <v>9.2640608454020404E-2</v>
      </c>
      <c r="X97" s="33">
        <f t="shared" si="39"/>
        <v>0.33028269825486489</v>
      </c>
      <c r="Y97" s="33">
        <f t="shared" si="40"/>
        <v>0.14355525432053259</v>
      </c>
      <c r="Z97" s="33">
        <f t="shared" si="41"/>
        <v>0.27308889906111583</v>
      </c>
    </row>
    <row r="98" spans="1:26" ht="16.5" customHeight="1" x14ac:dyDescent="0.25">
      <c r="A98" s="24" t="s">
        <v>263</v>
      </c>
      <c r="B98" s="29">
        <f t="shared" si="28"/>
        <v>96462108</v>
      </c>
      <c r="C98" s="30">
        <f t="shared" si="29"/>
        <v>3088.9612879500519</v>
      </c>
      <c r="D98" s="30">
        <f t="shared" si="30"/>
        <v>5.3713783882167494</v>
      </c>
      <c r="E98" s="30">
        <f t="shared" si="31"/>
        <v>0.92800286470933102</v>
      </c>
      <c r="F98" s="119" t="str">
        <f>IF($E98&lt;'SA_Model area size'!C$4,IF($D98&lt;'SA_Model area size'!C$3,"Beige","Red"),IF($D98&lt;'SA_Model area size'!C$3,"Green","Blue"))</f>
        <v>Blue</v>
      </c>
      <c r="G98" s="119" t="str">
        <f>IF($E98&lt;'SA_Model area size'!D$4,IF($D98&lt;'SA_Model area size'!D$3,"Beige","Red"),IF($D98&lt;'SA_Model area size'!D$3,"Green","Blue"))</f>
        <v>Blue</v>
      </c>
      <c r="H98" s="119" t="str">
        <f>IF($E98&lt;'SA_Model area size'!E$4,IF($D98&lt;'SA_Model area size'!E$3,"Beige","Red"),IF($D98&lt;'SA_Model area size'!E$3,"Green","Blue"))</f>
        <v>Blue</v>
      </c>
      <c r="I98" s="119" t="str">
        <f>IF($E98&lt;'SA_Model area size'!F$4,IF($D98&lt;'SA_Model area size'!F$3,"Beige","Red"),IF($D98&lt;'SA_Model area size'!F$3,"Green","Blue"))</f>
        <v>Blue</v>
      </c>
      <c r="J98" s="119" t="str">
        <f>IF($E98&lt;'SA_Model area size'!G$4,IF($D98&lt;'SA_Model area size'!G$3,"Beige","Red"),IF($D98&lt;'SA_Model area size'!G$3,"Green","Blue"))</f>
        <v>Blue</v>
      </c>
      <c r="K98" s="119" t="str">
        <f>IF($E98&lt;'SA_Model area size'!H$4,IF($D98&lt;'SA_Model area size'!H$3,"Beige","Red"),IF($D98&lt;'SA_Model area size'!H$3,"Green","Blue"))</f>
        <v>Blue</v>
      </c>
      <c r="L98" s="119" t="str">
        <f>IF($E98&lt;'SA_Model area size'!I$4,IF($D98&lt;'SA_Model area size'!I$3,"Beige","Red"),IF($D98&lt;'SA_Model area size'!I$3,"Green","Blue"))</f>
        <v>Blue</v>
      </c>
      <c r="M98" s="119" t="str">
        <f>IF($E98&lt;'SA_Model area size'!J$4,IF($D98&lt;'SA_Model area size'!J$3,"Beige","Red"),IF($D98&lt;'SA_Model area size'!J$3,"Green","Blue"))</f>
        <v>Blue</v>
      </c>
      <c r="N98" s="119" t="str">
        <f>IF($E98&lt;'SA_Model area size'!K$4,IF($D98&lt;'SA_Model area size'!K$3,"Beige","Red"),IF($D98&lt;'SA_Model area size'!K$3,"Green","Blue"))</f>
        <v>Blue</v>
      </c>
      <c r="O98" s="119" t="str">
        <f>IF($E98&lt;'SA_Model area size'!L$4,IF($D98&lt;'SA_Model area size'!L$3,"Beige","Red"),IF($D98&lt;'SA_Model area size'!L$3,"Green","Blue"))</f>
        <v>Blue</v>
      </c>
      <c r="P98" s="119" t="str">
        <f>IF($E98&lt;'SA_Model area size'!M$4,IF($D98&lt;'SA_Model area size'!M$3,"Beige","Red"),IF($D98&lt;'SA_Model area size'!M$3,"Green","Blue"))</f>
        <v>Blue</v>
      </c>
      <c r="Q98" s="33">
        <f t="shared" si="32"/>
        <v>7.6008662672851793E-2</v>
      </c>
      <c r="R98" s="33">
        <f t="shared" si="33"/>
        <v>9.9194377473920917E-2</v>
      </c>
      <c r="S98" s="33">
        <f t="shared" si="34"/>
        <v>0.43843390554791573</v>
      </c>
      <c r="T98" s="33">
        <f t="shared" si="35"/>
        <v>0.28274909183405944</v>
      </c>
      <c r="U98" s="33">
        <f t="shared" si="36"/>
        <v>0.10361396247125165</v>
      </c>
      <c r="V98" s="33">
        <f t="shared" si="37"/>
        <v>0.10880994582487974</v>
      </c>
      <c r="W98" s="33">
        <f t="shared" si="38"/>
        <v>0.13743166808230128</v>
      </c>
      <c r="X98" s="33">
        <f t="shared" si="39"/>
        <v>0.29874766703216987</v>
      </c>
      <c r="Y98" s="33">
        <f t="shared" si="40"/>
        <v>0.15446596357329309</v>
      </c>
      <c r="Z98" s="33">
        <f t="shared" si="41"/>
        <v>0.30054475548735571</v>
      </c>
    </row>
    <row r="99" spans="1:26" ht="16.5" customHeight="1" x14ac:dyDescent="0.25">
      <c r="A99" s="24" t="s">
        <v>258</v>
      </c>
      <c r="B99" s="29">
        <f t="shared" ref="B99:B130" si="42">VLOOKUP(A99,pop,2,0)</f>
        <v>43993643</v>
      </c>
      <c r="C99" s="30">
        <f t="shared" ref="C99:C130" si="43">VLOOKUP(A99,Y,130,0)</f>
        <v>3486.1629685149555</v>
      </c>
      <c r="D99" s="30">
        <f t="shared" ref="D99:D130" si="44">VLOOKUP(A99,gloria,123,0)/B99*1000</f>
        <v>5.2172060335653443</v>
      </c>
      <c r="E99" s="30">
        <f t="shared" ref="E99:E130" si="45">VLOOKUP(A99,nsi,14,0)</f>
        <v>0.96993656441639398</v>
      </c>
      <c r="F99" s="119" t="str">
        <f>IF($E99&lt;'SA_Model area size'!C$4,IF($D99&lt;'SA_Model area size'!C$3,"Beige","Red"),IF($D99&lt;'SA_Model area size'!C$3,"Green","Blue"))</f>
        <v>Blue</v>
      </c>
      <c r="G99" s="119" t="str">
        <f>IF($E99&lt;'SA_Model area size'!D$4,IF($D99&lt;'SA_Model area size'!D$3,"Beige","Red"),IF($D99&lt;'SA_Model area size'!D$3,"Green","Blue"))</f>
        <v>Blue</v>
      </c>
      <c r="H99" s="119" t="str">
        <f>IF($E99&lt;'SA_Model area size'!E$4,IF($D99&lt;'SA_Model area size'!E$3,"Beige","Red"),IF($D99&lt;'SA_Model area size'!E$3,"Green","Blue"))</f>
        <v>Blue</v>
      </c>
      <c r="I99" s="119" t="str">
        <f>IF($E99&lt;'SA_Model area size'!F$4,IF($D99&lt;'SA_Model area size'!F$3,"Beige","Red"),IF($D99&lt;'SA_Model area size'!F$3,"Green","Blue"))</f>
        <v>Blue</v>
      </c>
      <c r="J99" s="119" t="str">
        <f>IF($E99&lt;'SA_Model area size'!G$4,IF($D99&lt;'SA_Model area size'!G$3,"Beige","Red"),IF($D99&lt;'SA_Model area size'!G$3,"Green","Blue"))</f>
        <v>Blue</v>
      </c>
      <c r="K99" s="119" t="str">
        <f>IF($E99&lt;'SA_Model area size'!H$4,IF($D99&lt;'SA_Model area size'!H$3,"Beige","Red"),IF($D99&lt;'SA_Model area size'!H$3,"Green","Blue"))</f>
        <v>Blue</v>
      </c>
      <c r="L99" s="119" t="str">
        <f>IF($E99&lt;'SA_Model area size'!I$4,IF($D99&lt;'SA_Model area size'!I$3,"Beige","Red"),IF($D99&lt;'SA_Model area size'!I$3,"Green","Blue"))</f>
        <v>Blue</v>
      </c>
      <c r="M99" s="119" t="str">
        <f>IF($E99&lt;'SA_Model area size'!J$4,IF($D99&lt;'SA_Model area size'!J$3,"Beige","Red"),IF($D99&lt;'SA_Model area size'!J$3,"Green","Blue"))</f>
        <v>Blue</v>
      </c>
      <c r="N99" s="119" t="str">
        <f>IF($E99&lt;'SA_Model area size'!K$4,IF($D99&lt;'SA_Model area size'!K$3,"Beige","Red"),IF($D99&lt;'SA_Model area size'!K$3,"Green","Blue"))</f>
        <v>Blue</v>
      </c>
      <c r="O99" s="119" t="str">
        <f>IF($E99&lt;'SA_Model area size'!L$4,IF($D99&lt;'SA_Model area size'!L$3,"Beige","Red"),IF($D99&lt;'SA_Model area size'!L$3,"Green","Blue"))</f>
        <v>Blue</v>
      </c>
      <c r="P99" s="119" t="str">
        <f>IF($E99&lt;'SA_Model area size'!M$4,IF($D99&lt;'SA_Model area size'!M$3,"Beige","Red"),IF($D99&lt;'SA_Model area size'!M$3,"Green","Blue"))</f>
        <v>Blue</v>
      </c>
      <c r="Q99" s="33">
        <f t="shared" ref="Q99:Q130" si="46">VLOOKUP($A99,gloria,131,0)/VLOOKUP($A99,gloria,123,0)</f>
        <v>0.15227084115749029</v>
      </c>
      <c r="R99" s="33">
        <f t="shared" ref="R99:R130" si="47">VLOOKUP($A99,gloria,132,0)/VLOOKUP($A99,gloria,123,0)</f>
        <v>7.7429331553595507E-2</v>
      </c>
      <c r="S99" s="33">
        <f t="shared" ref="S99:S130" si="48">VLOOKUP($A99,gloria,133,0)/VLOOKUP($A99,gloria,123,0)</f>
        <v>0.42866389494346752</v>
      </c>
      <c r="T99" s="33">
        <f t="shared" ref="T99:T130" si="49">VLOOKUP($A99,gloria,134,0)/VLOOKUP($A99,gloria,123,0)</f>
        <v>0.28144090245892239</v>
      </c>
      <c r="U99" s="33">
        <f t="shared" ref="U99:U130" si="50">VLOOKUP($A99,gloria,135,0)/VLOOKUP($A99,gloria,123,0)</f>
        <v>6.0195029886524649E-2</v>
      </c>
      <c r="V99" s="33">
        <f t="shared" ref="V99:V130" si="51">VLOOKUP($A99,Y,123,0)/VLOOKUP($A99,Y,122,0)</f>
        <v>4.8810630539705406E-2</v>
      </c>
      <c r="W99" s="33">
        <f t="shared" ref="W99:W130" si="52">VLOOKUP($A99,Y,124,0)/VLOOKUP($A99,Y,122,0)</f>
        <v>0.15454850660280722</v>
      </c>
      <c r="X99" s="33">
        <f t="shared" ref="X99:X130" si="53">VLOOKUP($A99,Y,125,0)/VLOOKUP($A99,Y,122,0)</f>
        <v>0.18746343153680844</v>
      </c>
      <c r="Y99" s="33">
        <f t="shared" ref="Y99:Y130" si="54">VLOOKUP($A99,Y,126,0)/VLOOKUP($A99,Y,122,0)</f>
        <v>0.28139361628860787</v>
      </c>
      <c r="Z99" s="33">
        <f t="shared" ref="Z99:Z130" si="55">VLOOKUP($A99,Y,127,0)/VLOOKUP($A99,Y,122,0)</f>
        <v>0.32778381503207055</v>
      </c>
    </row>
    <row r="100" spans="1:26" ht="16.5" customHeight="1" x14ac:dyDescent="0.25">
      <c r="A100" s="24" t="s">
        <v>261</v>
      </c>
      <c r="B100" s="29">
        <f t="shared" si="42"/>
        <v>32981714</v>
      </c>
      <c r="C100" s="30">
        <f t="shared" si="43"/>
        <v>2023.5242777952949</v>
      </c>
      <c r="D100" s="30">
        <f t="shared" si="44"/>
        <v>5.2056380732887293</v>
      </c>
      <c r="E100" s="30">
        <f t="shared" si="45"/>
        <v>0.93679174092081796</v>
      </c>
      <c r="F100" s="119" t="str">
        <f>IF($E100&lt;'SA_Model area size'!C$4,IF($D100&lt;'SA_Model area size'!C$3,"Beige","Red"),IF($D100&lt;'SA_Model area size'!C$3,"Green","Blue"))</f>
        <v>Blue</v>
      </c>
      <c r="G100" s="119" t="str">
        <f>IF($E100&lt;'SA_Model area size'!D$4,IF($D100&lt;'SA_Model area size'!D$3,"Beige","Red"),IF($D100&lt;'SA_Model area size'!D$3,"Green","Blue"))</f>
        <v>Blue</v>
      </c>
      <c r="H100" s="119" t="str">
        <f>IF($E100&lt;'SA_Model area size'!E$4,IF($D100&lt;'SA_Model area size'!E$3,"Beige","Red"),IF($D100&lt;'SA_Model area size'!E$3,"Green","Blue"))</f>
        <v>Blue</v>
      </c>
      <c r="I100" s="119" t="str">
        <f>IF($E100&lt;'SA_Model area size'!F$4,IF($D100&lt;'SA_Model area size'!F$3,"Beige","Red"),IF($D100&lt;'SA_Model area size'!F$3,"Green","Blue"))</f>
        <v>Blue</v>
      </c>
      <c r="J100" s="119" t="str">
        <f>IF($E100&lt;'SA_Model area size'!G$4,IF($D100&lt;'SA_Model area size'!G$3,"Beige","Red"),IF($D100&lt;'SA_Model area size'!G$3,"Green","Blue"))</f>
        <v>Blue</v>
      </c>
      <c r="K100" s="119" t="str">
        <f>IF($E100&lt;'SA_Model area size'!H$4,IF($D100&lt;'SA_Model area size'!H$3,"Beige","Red"),IF($D100&lt;'SA_Model area size'!H$3,"Green","Blue"))</f>
        <v>Blue</v>
      </c>
      <c r="L100" s="119" t="str">
        <f>IF($E100&lt;'SA_Model area size'!I$4,IF($D100&lt;'SA_Model area size'!I$3,"Beige","Red"),IF($D100&lt;'SA_Model area size'!I$3,"Green","Blue"))</f>
        <v>Blue</v>
      </c>
      <c r="M100" s="119" t="str">
        <f>IF($E100&lt;'SA_Model area size'!J$4,IF($D100&lt;'SA_Model area size'!J$3,"Beige","Red"),IF($D100&lt;'SA_Model area size'!J$3,"Green","Blue"))</f>
        <v>Blue</v>
      </c>
      <c r="N100" s="119" t="str">
        <f>IF($E100&lt;'SA_Model area size'!K$4,IF($D100&lt;'SA_Model area size'!K$3,"Beige","Red"),IF($D100&lt;'SA_Model area size'!K$3,"Green","Blue"))</f>
        <v>Blue</v>
      </c>
      <c r="O100" s="119" t="str">
        <f>IF($E100&lt;'SA_Model area size'!L$4,IF($D100&lt;'SA_Model area size'!L$3,"Beige","Red"),IF($D100&lt;'SA_Model area size'!L$3,"Green","Blue"))</f>
        <v>Blue</v>
      </c>
      <c r="P100" s="119" t="str">
        <f>IF($E100&lt;'SA_Model area size'!M$4,IF($D100&lt;'SA_Model area size'!M$3,"Beige","Red"),IF($D100&lt;'SA_Model area size'!M$3,"Green","Blue"))</f>
        <v>Blue</v>
      </c>
      <c r="Q100" s="33">
        <f t="shared" si="46"/>
        <v>0.21294469753398798</v>
      </c>
      <c r="R100" s="33">
        <f t="shared" si="47"/>
        <v>0.20779674399163914</v>
      </c>
      <c r="S100" s="33">
        <f t="shared" si="48"/>
        <v>0.28146741570536504</v>
      </c>
      <c r="T100" s="33">
        <f t="shared" si="49"/>
        <v>0.23608098028214433</v>
      </c>
      <c r="U100" s="33">
        <f t="shared" si="50"/>
        <v>6.1710162486863791E-2</v>
      </c>
      <c r="V100" s="33">
        <f t="shared" si="51"/>
        <v>0.13744142123900044</v>
      </c>
      <c r="W100" s="33">
        <f t="shared" si="52"/>
        <v>0.26169419783250852</v>
      </c>
      <c r="X100" s="33">
        <f t="shared" si="53"/>
        <v>0.15250432755243151</v>
      </c>
      <c r="Y100" s="33">
        <f t="shared" si="54"/>
        <v>0.23188188114394795</v>
      </c>
      <c r="Z100" s="33">
        <f t="shared" si="55"/>
        <v>0.21647817223211122</v>
      </c>
    </row>
    <row r="101" spans="1:26" ht="16.5" customHeight="1" x14ac:dyDescent="0.25">
      <c r="A101" s="24" t="s">
        <v>161</v>
      </c>
      <c r="B101" s="29">
        <f t="shared" si="42"/>
        <v>5047561</v>
      </c>
      <c r="C101" s="30">
        <f t="shared" si="43"/>
        <v>11723.801498099559</v>
      </c>
      <c r="D101" s="30">
        <f t="shared" si="44"/>
        <v>5.1808175175131765</v>
      </c>
      <c r="E101" s="30">
        <f t="shared" si="45"/>
        <v>0.99002105951277797</v>
      </c>
      <c r="F101" s="119" t="str">
        <f>IF($E101&lt;'SA_Model area size'!C$4,IF($D101&lt;'SA_Model area size'!C$3,"Beige","Red"),IF($D101&lt;'SA_Model area size'!C$3,"Green","Blue"))</f>
        <v>Blue</v>
      </c>
      <c r="G101" s="119" t="str">
        <f>IF($E101&lt;'SA_Model area size'!D$4,IF($D101&lt;'SA_Model area size'!D$3,"Beige","Red"),IF($D101&lt;'SA_Model area size'!D$3,"Green","Blue"))</f>
        <v>Blue</v>
      </c>
      <c r="H101" s="119" t="str">
        <f>IF($E101&lt;'SA_Model area size'!E$4,IF($D101&lt;'SA_Model area size'!E$3,"Beige","Red"),IF($D101&lt;'SA_Model area size'!E$3,"Green","Blue"))</f>
        <v>Blue</v>
      </c>
      <c r="I101" s="119" t="str">
        <f>IF($E101&lt;'SA_Model area size'!F$4,IF($D101&lt;'SA_Model area size'!F$3,"Beige","Red"),IF($D101&lt;'SA_Model area size'!F$3,"Green","Blue"))</f>
        <v>Blue</v>
      </c>
      <c r="J101" s="119" t="str">
        <f>IF($E101&lt;'SA_Model area size'!G$4,IF($D101&lt;'SA_Model area size'!G$3,"Beige","Red"),IF($D101&lt;'SA_Model area size'!G$3,"Green","Blue"))</f>
        <v>Blue</v>
      </c>
      <c r="K101" s="119" t="str">
        <f>IF($E101&lt;'SA_Model area size'!H$4,IF($D101&lt;'SA_Model area size'!H$3,"Beige","Red"),IF($D101&lt;'SA_Model area size'!H$3,"Green","Blue"))</f>
        <v>Blue</v>
      </c>
      <c r="L101" s="119" t="str">
        <f>IF($E101&lt;'SA_Model area size'!I$4,IF($D101&lt;'SA_Model area size'!I$3,"Beige","Red"),IF($D101&lt;'SA_Model area size'!I$3,"Green","Blue"))</f>
        <v>Blue</v>
      </c>
      <c r="M101" s="119" t="str">
        <f>IF($E101&lt;'SA_Model area size'!J$4,IF($D101&lt;'SA_Model area size'!J$3,"Beige","Red"),IF($D101&lt;'SA_Model area size'!J$3,"Green","Blue"))</f>
        <v>Blue</v>
      </c>
      <c r="N101" s="119" t="str">
        <f>IF($E101&lt;'SA_Model area size'!K$4,IF($D101&lt;'SA_Model area size'!K$3,"Beige","Red"),IF($D101&lt;'SA_Model area size'!K$3,"Green","Blue"))</f>
        <v>Blue</v>
      </c>
      <c r="O101" s="119" t="str">
        <f>IF($E101&lt;'SA_Model area size'!L$4,IF($D101&lt;'SA_Model area size'!L$3,"Beige","Red"),IF($D101&lt;'SA_Model area size'!L$3,"Green","Blue"))</f>
        <v>Blue</v>
      </c>
      <c r="P101" s="119" t="str">
        <f>IF($E101&lt;'SA_Model area size'!M$4,IF($D101&lt;'SA_Model area size'!M$3,"Beige","Red"),IF($D101&lt;'SA_Model area size'!M$3,"Green","Blue"))</f>
        <v>Blue</v>
      </c>
      <c r="Q101" s="33">
        <f t="shared" si="46"/>
        <v>0.2449030968498756</v>
      </c>
      <c r="R101" s="33">
        <f t="shared" si="47"/>
        <v>0.17269203347081036</v>
      </c>
      <c r="S101" s="33">
        <f t="shared" si="48"/>
        <v>0.21966431307593307</v>
      </c>
      <c r="T101" s="33">
        <f t="shared" si="49"/>
        <v>0.21700515384233199</v>
      </c>
      <c r="U101" s="33">
        <f t="shared" si="50"/>
        <v>0.14573540276104877</v>
      </c>
      <c r="V101" s="33">
        <f t="shared" si="51"/>
        <v>0.13527711147770349</v>
      </c>
      <c r="W101" s="33">
        <f t="shared" si="52"/>
        <v>0.10055961651050682</v>
      </c>
      <c r="X101" s="33">
        <f t="shared" si="53"/>
        <v>0.2380204736652432</v>
      </c>
      <c r="Y101" s="33">
        <f t="shared" si="54"/>
        <v>0.10391055544882491</v>
      </c>
      <c r="Z101" s="33">
        <f t="shared" si="55"/>
        <v>0.42223224289772177</v>
      </c>
    </row>
    <row r="102" spans="1:26" ht="16.5" customHeight="1" x14ac:dyDescent="0.25">
      <c r="A102" s="24" t="s">
        <v>146</v>
      </c>
      <c r="B102" s="29">
        <f t="shared" si="42"/>
        <v>390350.99999999994</v>
      </c>
      <c r="C102" s="30">
        <f t="shared" si="43"/>
        <v>5395.8981302885441</v>
      </c>
      <c r="D102" s="30">
        <f t="shared" si="44"/>
        <v>5.0606791460800542</v>
      </c>
      <c r="E102" s="30">
        <f t="shared" si="45"/>
        <v>0.91612091230303405</v>
      </c>
      <c r="F102" s="119" t="str">
        <f>IF($E102&lt;'SA_Model area size'!C$4,IF($D102&lt;'SA_Model area size'!C$3,"Beige","Red"),IF($D102&lt;'SA_Model area size'!C$3,"Green","Blue"))</f>
        <v>Blue</v>
      </c>
      <c r="G102" s="119" t="str">
        <f>IF($E102&lt;'SA_Model area size'!D$4,IF($D102&lt;'SA_Model area size'!D$3,"Beige","Red"),IF($D102&lt;'SA_Model area size'!D$3,"Green","Blue"))</f>
        <v>Blue</v>
      </c>
      <c r="H102" s="119" t="str">
        <f>IF($E102&lt;'SA_Model area size'!E$4,IF($D102&lt;'SA_Model area size'!E$3,"Beige","Red"),IF($D102&lt;'SA_Model area size'!E$3,"Green","Blue"))</f>
        <v>Blue</v>
      </c>
      <c r="I102" s="119" t="str">
        <f>IF($E102&lt;'SA_Model area size'!F$4,IF($D102&lt;'SA_Model area size'!F$3,"Beige","Red"),IF($D102&lt;'SA_Model area size'!F$3,"Green","Blue"))</f>
        <v>Blue</v>
      </c>
      <c r="J102" s="119" t="str">
        <f>IF($E102&lt;'SA_Model area size'!G$4,IF($D102&lt;'SA_Model area size'!G$3,"Beige","Red"),IF($D102&lt;'SA_Model area size'!G$3,"Green","Blue"))</f>
        <v>Blue</v>
      </c>
      <c r="K102" s="119" t="str">
        <f>IF($E102&lt;'SA_Model area size'!H$4,IF($D102&lt;'SA_Model area size'!H$3,"Beige","Red"),IF($D102&lt;'SA_Model area size'!H$3,"Green","Blue"))</f>
        <v>Blue</v>
      </c>
      <c r="L102" s="119" t="str">
        <f>IF($E102&lt;'SA_Model area size'!I$4,IF($D102&lt;'SA_Model area size'!I$3,"Beige","Red"),IF($D102&lt;'SA_Model area size'!I$3,"Green","Blue"))</f>
        <v>Blue</v>
      </c>
      <c r="M102" s="119" t="str">
        <f>IF($E102&lt;'SA_Model area size'!J$4,IF($D102&lt;'SA_Model area size'!J$3,"Beige","Red"),IF($D102&lt;'SA_Model area size'!J$3,"Green","Blue"))</f>
        <v>Blue</v>
      </c>
      <c r="N102" s="119" t="str">
        <f>IF($E102&lt;'SA_Model area size'!K$4,IF($D102&lt;'SA_Model area size'!K$3,"Beige","Red"),IF($D102&lt;'SA_Model area size'!K$3,"Green","Blue"))</f>
        <v>Blue</v>
      </c>
      <c r="O102" s="119" t="str">
        <f>IF($E102&lt;'SA_Model area size'!L$4,IF($D102&lt;'SA_Model area size'!L$3,"Beige","Red"),IF($D102&lt;'SA_Model area size'!L$3,"Green","Blue"))</f>
        <v>Blue</v>
      </c>
      <c r="P102" s="119" t="str">
        <f>IF($E102&lt;'SA_Model area size'!M$4,IF($D102&lt;'SA_Model area size'!M$3,"Beige","Red"),IF($D102&lt;'SA_Model area size'!M$3,"Green","Blue"))</f>
        <v>Blue</v>
      </c>
      <c r="Q102" s="33">
        <f t="shared" si="46"/>
        <v>0.13904887075774286</v>
      </c>
      <c r="R102" s="33">
        <f t="shared" si="47"/>
        <v>6.3656588895486615E-2</v>
      </c>
      <c r="S102" s="33">
        <f t="shared" si="48"/>
        <v>0.36975437013890139</v>
      </c>
      <c r="T102" s="33">
        <f t="shared" si="49"/>
        <v>0.23085102047514702</v>
      </c>
      <c r="U102" s="33">
        <f t="shared" si="50"/>
        <v>0.19668914973272222</v>
      </c>
      <c r="V102" s="33">
        <f t="shared" si="51"/>
        <v>2.7750047952475376E-2</v>
      </c>
      <c r="W102" s="33">
        <f t="shared" si="52"/>
        <v>5.7336286911167052E-2</v>
      </c>
      <c r="X102" s="33">
        <f t="shared" si="53"/>
        <v>0.44524285763479327</v>
      </c>
      <c r="Y102" s="33">
        <f t="shared" si="54"/>
        <v>0.19545090848318758</v>
      </c>
      <c r="Z102" s="33">
        <f t="shared" si="55"/>
        <v>0.27421989901837696</v>
      </c>
    </row>
    <row r="103" spans="1:26" ht="16.5" customHeight="1" x14ac:dyDescent="0.25">
      <c r="A103" s="24" t="s">
        <v>183</v>
      </c>
      <c r="B103" s="29">
        <f t="shared" si="42"/>
        <v>17581476.000000004</v>
      </c>
      <c r="C103" s="30">
        <f t="shared" si="43"/>
        <v>4639.7252611692129</v>
      </c>
      <c r="D103" s="30">
        <f t="shared" si="44"/>
        <v>4.9992900106151268</v>
      </c>
      <c r="E103" s="30">
        <f t="shared" si="45"/>
        <v>0.84785770907913405</v>
      </c>
      <c r="F103" s="119" t="str">
        <f>IF($E103&lt;'SA_Model area size'!C$4,IF($D103&lt;'SA_Model area size'!C$3,"Beige","Red"),IF($D103&lt;'SA_Model area size'!C$3,"Green","Blue"))</f>
        <v>Red</v>
      </c>
      <c r="G103" s="119" t="str">
        <f>IF($E103&lt;'SA_Model area size'!D$4,IF($D103&lt;'SA_Model area size'!D$3,"Beige","Red"),IF($D103&lt;'SA_Model area size'!D$3,"Green","Blue"))</f>
        <v>Red</v>
      </c>
      <c r="H103" s="119" t="str">
        <f>IF($E103&lt;'SA_Model area size'!E$4,IF($D103&lt;'SA_Model area size'!E$3,"Beige","Red"),IF($D103&lt;'SA_Model area size'!E$3,"Green","Blue"))</f>
        <v>Red</v>
      </c>
      <c r="I103" s="119" t="str">
        <f>IF($E103&lt;'SA_Model area size'!F$4,IF($D103&lt;'SA_Model area size'!F$3,"Beige","Red"),IF($D103&lt;'SA_Model area size'!F$3,"Green","Blue"))</f>
        <v>Blue</v>
      </c>
      <c r="J103" s="119" t="str">
        <f>IF($E103&lt;'SA_Model area size'!G$4,IF($D103&lt;'SA_Model area size'!G$3,"Beige","Red"),IF($D103&lt;'SA_Model area size'!G$3,"Green","Blue"))</f>
        <v>Blue</v>
      </c>
      <c r="K103" s="119" t="str">
        <f>IF($E103&lt;'SA_Model area size'!H$4,IF($D103&lt;'SA_Model area size'!H$3,"Beige","Red"),IF($D103&lt;'SA_Model area size'!H$3,"Green","Blue"))</f>
        <v>Blue</v>
      </c>
      <c r="L103" s="119" t="str">
        <f>IF($E103&lt;'SA_Model area size'!I$4,IF($D103&lt;'SA_Model area size'!I$3,"Beige","Red"),IF($D103&lt;'SA_Model area size'!I$3,"Green","Blue"))</f>
        <v>Blue</v>
      </c>
      <c r="M103" s="119" t="str">
        <f>IF($E103&lt;'SA_Model area size'!J$4,IF($D103&lt;'SA_Model area size'!J$3,"Beige","Red"),IF($D103&lt;'SA_Model area size'!J$3,"Green","Blue"))</f>
        <v>Blue</v>
      </c>
      <c r="N103" s="119" t="str">
        <f>IF($E103&lt;'SA_Model area size'!K$4,IF($D103&lt;'SA_Model area size'!K$3,"Beige","Red"),IF($D103&lt;'SA_Model area size'!K$3,"Green","Blue"))</f>
        <v>Blue</v>
      </c>
      <c r="O103" s="119" t="str">
        <f>IF($E103&lt;'SA_Model area size'!L$4,IF($D103&lt;'SA_Model area size'!L$3,"Beige","Red"),IF($D103&lt;'SA_Model area size'!L$3,"Green","Blue"))</f>
        <v>Blue</v>
      </c>
      <c r="P103" s="119" t="str">
        <f>IF($E103&lt;'SA_Model area size'!M$4,IF($D103&lt;'SA_Model area size'!M$3,"Beige","Red"),IF($D103&lt;'SA_Model area size'!M$3,"Green","Blue"))</f>
        <v>Blue</v>
      </c>
      <c r="Q103" s="33">
        <f t="shared" si="46"/>
        <v>0.38045719643728543</v>
      </c>
      <c r="R103" s="33">
        <f t="shared" si="47"/>
        <v>0.10583453467926725</v>
      </c>
      <c r="S103" s="33">
        <f t="shared" si="48"/>
        <v>0.2851833513497779</v>
      </c>
      <c r="T103" s="33">
        <f t="shared" si="49"/>
        <v>0.14267108131421402</v>
      </c>
      <c r="U103" s="33">
        <f t="shared" si="50"/>
        <v>8.5853836219455026E-2</v>
      </c>
      <c r="V103" s="33">
        <f t="shared" si="51"/>
        <v>0.10040655845483919</v>
      </c>
      <c r="W103" s="33">
        <f t="shared" si="52"/>
        <v>0.18285586570434847</v>
      </c>
      <c r="X103" s="33">
        <f t="shared" si="53"/>
        <v>0.2522959690744544</v>
      </c>
      <c r="Y103" s="33">
        <f t="shared" si="54"/>
        <v>0.11461357306973602</v>
      </c>
      <c r="Z103" s="33">
        <f t="shared" si="55"/>
        <v>0.34982803369662202</v>
      </c>
    </row>
    <row r="104" spans="1:26" ht="16.5" customHeight="1" x14ac:dyDescent="0.25">
      <c r="A104" s="24" t="s">
        <v>160</v>
      </c>
      <c r="B104" s="29">
        <f t="shared" si="42"/>
        <v>50339443</v>
      </c>
      <c r="C104" s="30">
        <f t="shared" si="43"/>
        <v>6325.9349104783141</v>
      </c>
      <c r="D104" s="30">
        <f t="shared" si="44"/>
        <v>4.9957464974409866</v>
      </c>
      <c r="E104" s="30">
        <f t="shared" si="45"/>
        <v>0.96121714212939502</v>
      </c>
      <c r="F104" s="119" t="str">
        <f>IF($E104&lt;'SA_Model area size'!C$4,IF($D104&lt;'SA_Model area size'!C$3,"Beige","Red"),IF($D104&lt;'SA_Model area size'!C$3,"Green","Blue"))</f>
        <v>Blue</v>
      </c>
      <c r="G104" s="119" t="str">
        <f>IF($E104&lt;'SA_Model area size'!D$4,IF($D104&lt;'SA_Model area size'!D$3,"Beige","Red"),IF($D104&lt;'SA_Model area size'!D$3,"Green","Blue"))</f>
        <v>Blue</v>
      </c>
      <c r="H104" s="119" t="str">
        <f>IF($E104&lt;'SA_Model area size'!E$4,IF($D104&lt;'SA_Model area size'!E$3,"Beige","Red"),IF($D104&lt;'SA_Model area size'!E$3,"Green","Blue"))</f>
        <v>Blue</v>
      </c>
      <c r="I104" s="119" t="str">
        <f>IF($E104&lt;'SA_Model area size'!F$4,IF($D104&lt;'SA_Model area size'!F$3,"Beige","Red"),IF($D104&lt;'SA_Model area size'!F$3,"Green","Blue"))</f>
        <v>Blue</v>
      </c>
      <c r="J104" s="119" t="str">
        <f>IF($E104&lt;'SA_Model area size'!G$4,IF($D104&lt;'SA_Model area size'!G$3,"Beige","Red"),IF($D104&lt;'SA_Model area size'!G$3,"Green","Blue"))</f>
        <v>Blue</v>
      </c>
      <c r="K104" s="119" t="str">
        <f>IF($E104&lt;'SA_Model area size'!H$4,IF($D104&lt;'SA_Model area size'!H$3,"Beige","Red"),IF($D104&lt;'SA_Model area size'!H$3,"Green","Blue"))</f>
        <v>Blue</v>
      </c>
      <c r="L104" s="119" t="str">
        <f>IF($E104&lt;'SA_Model area size'!I$4,IF($D104&lt;'SA_Model area size'!I$3,"Beige","Red"),IF($D104&lt;'SA_Model area size'!I$3,"Green","Blue"))</f>
        <v>Blue</v>
      </c>
      <c r="M104" s="119" t="str">
        <f>IF($E104&lt;'SA_Model area size'!J$4,IF($D104&lt;'SA_Model area size'!J$3,"Beige","Red"),IF($D104&lt;'SA_Model area size'!J$3,"Green","Blue"))</f>
        <v>Blue</v>
      </c>
      <c r="N104" s="119" t="str">
        <f>IF($E104&lt;'SA_Model area size'!K$4,IF($D104&lt;'SA_Model area size'!K$3,"Beige","Red"),IF($D104&lt;'SA_Model area size'!K$3,"Green","Blue"))</f>
        <v>Blue</v>
      </c>
      <c r="O104" s="119" t="str">
        <f>IF($E104&lt;'SA_Model area size'!L$4,IF($D104&lt;'SA_Model area size'!L$3,"Beige","Red"),IF($D104&lt;'SA_Model area size'!L$3,"Green","Blue"))</f>
        <v>Blue</v>
      </c>
      <c r="P104" s="119" t="str">
        <f>IF($E104&lt;'SA_Model area size'!M$4,IF($D104&lt;'SA_Model area size'!M$3,"Beige","Red"),IF($D104&lt;'SA_Model area size'!M$3,"Green","Blue"))</f>
        <v>Blue</v>
      </c>
      <c r="Q104" s="33">
        <f t="shared" si="46"/>
        <v>0.17399014137801005</v>
      </c>
      <c r="R104" s="33">
        <f t="shared" si="47"/>
        <v>0.12784619837946787</v>
      </c>
      <c r="S104" s="33">
        <f t="shared" si="48"/>
        <v>0.20507138301444025</v>
      </c>
      <c r="T104" s="33">
        <f t="shared" si="49"/>
        <v>0.28689608385617493</v>
      </c>
      <c r="U104" s="33">
        <f t="shared" si="50"/>
        <v>0.2061961933719075</v>
      </c>
      <c r="V104" s="33">
        <f t="shared" si="51"/>
        <v>0.11828237224721394</v>
      </c>
      <c r="W104" s="33">
        <f t="shared" si="52"/>
        <v>0.10948438520410796</v>
      </c>
      <c r="X104" s="33">
        <f t="shared" si="53"/>
        <v>0.23873795044827273</v>
      </c>
      <c r="Y104" s="33">
        <f t="shared" si="54"/>
        <v>0.12805969136841364</v>
      </c>
      <c r="Z104" s="33">
        <f t="shared" si="55"/>
        <v>0.40543560073199209</v>
      </c>
    </row>
    <row r="105" spans="1:26" ht="16.5" customHeight="1" x14ac:dyDescent="0.25">
      <c r="A105" s="24" t="s">
        <v>211</v>
      </c>
      <c r="B105" s="29">
        <f t="shared" si="42"/>
        <v>4043258.0000000005</v>
      </c>
      <c r="C105" s="30">
        <f t="shared" si="43"/>
        <v>3378.4180936824969</v>
      </c>
      <c r="D105" s="30">
        <f t="shared" si="44"/>
        <v>4.7042771448000629</v>
      </c>
      <c r="E105" s="30">
        <f t="shared" si="45"/>
        <v>0.94181152495393805</v>
      </c>
      <c r="F105" s="119" t="str">
        <f>IF($E105&lt;'SA_Model area size'!C$4,IF($D105&lt;'SA_Model area size'!C$3,"Beige","Red"),IF($D105&lt;'SA_Model area size'!C$3,"Green","Blue"))</f>
        <v>Blue</v>
      </c>
      <c r="G105" s="119" t="str">
        <f>IF($E105&lt;'SA_Model area size'!D$4,IF($D105&lt;'SA_Model area size'!D$3,"Beige","Red"),IF($D105&lt;'SA_Model area size'!D$3,"Green","Blue"))</f>
        <v>Blue</v>
      </c>
      <c r="H105" s="119" t="str">
        <f>IF($E105&lt;'SA_Model area size'!E$4,IF($D105&lt;'SA_Model area size'!E$3,"Beige","Red"),IF($D105&lt;'SA_Model area size'!E$3,"Green","Blue"))</f>
        <v>Blue</v>
      </c>
      <c r="I105" s="119" t="str">
        <f>IF($E105&lt;'SA_Model area size'!F$4,IF($D105&lt;'SA_Model area size'!F$3,"Beige","Red"),IF($D105&lt;'SA_Model area size'!F$3,"Green","Blue"))</f>
        <v>Blue</v>
      </c>
      <c r="J105" s="119" t="str">
        <f>IF($E105&lt;'SA_Model area size'!G$4,IF($D105&lt;'SA_Model area size'!G$3,"Beige","Red"),IF($D105&lt;'SA_Model area size'!G$3,"Green","Blue"))</f>
        <v>Blue</v>
      </c>
      <c r="K105" s="119" t="str">
        <f>IF($E105&lt;'SA_Model area size'!H$4,IF($D105&lt;'SA_Model area size'!H$3,"Beige","Red"),IF($D105&lt;'SA_Model area size'!H$3,"Green","Blue"))</f>
        <v>Blue</v>
      </c>
      <c r="L105" s="119" t="str">
        <f>IF($E105&lt;'SA_Model area size'!I$4,IF($D105&lt;'SA_Model area size'!I$3,"Beige","Red"),IF($D105&lt;'SA_Model area size'!I$3,"Green","Blue"))</f>
        <v>Blue</v>
      </c>
      <c r="M105" s="119" t="str">
        <f>IF($E105&lt;'SA_Model area size'!J$4,IF($D105&lt;'SA_Model area size'!J$3,"Beige","Red"),IF($D105&lt;'SA_Model area size'!J$3,"Green","Blue"))</f>
        <v>Blue</v>
      </c>
      <c r="N105" s="119" t="str">
        <f>IF($E105&lt;'SA_Model area size'!K$4,IF($D105&lt;'SA_Model area size'!K$3,"Beige","Red"),IF($D105&lt;'SA_Model area size'!K$3,"Green","Blue"))</f>
        <v>Blue</v>
      </c>
      <c r="O105" s="119" t="str">
        <f>IF($E105&lt;'SA_Model area size'!L$4,IF($D105&lt;'SA_Model area size'!L$3,"Beige","Red"),IF($D105&lt;'SA_Model area size'!L$3,"Green","Blue"))</f>
        <v>Blue</v>
      </c>
      <c r="P105" s="119" t="str">
        <f>IF($E105&lt;'SA_Model area size'!M$4,IF($D105&lt;'SA_Model area size'!M$3,"Beige","Red"),IF($D105&lt;'SA_Model area size'!M$3,"Green","Blue"))</f>
        <v>Blue</v>
      </c>
      <c r="Q105" s="33">
        <f t="shared" si="46"/>
        <v>0.24376920961608745</v>
      </c>
      <c r="R105" s="33">
        <f t="shared" si="47"/>
        <v>0.17161217590225958</v>
      </c>
      <c r="S105" s="33">
        <f t="shared" si="48"/>
        <v>0.3065524685756672</v>
      </c>
      <c r="T105" s="33">
        <f t="shared" si="49"/>
        <v>0.1406891017201054</v>
      </c>
      <c r="U105" s="33">
        <f t="shared" si="50"/>
        <v>0.1373770441858802</v>
      </c>
      <c r="V105" s="33">
        <f t="shared" si="51"/>
        <v>0.11231330766839789</v>
      </c>
      <c r="W105" s="33">
        <f t="shared" si="52"/>
        <v>0.18295740531026816</v>
      </c>
      <c r="X105" s="33">
        <f t="shared" si="53"/>
        <v>0.2303681632427651</v>
      </c>
      <c r="Y105" s="33">
        <f t="shared" si="54"/>
        <v>0.12800615247234767</v>
      </c>
      <c r="Z105" s="33">
        <f t="shared" si="55"/>
        <v>0.3463549713062215</v>
      </c>
    </row>
    <row r="106" spans="1:26" ht="16.5" customHeight="1" x14ac:dyDescent="0.25">
      <c r="A106" s="24" t="s">
        <v>134</v>
      </c>
      <c r="B106" s="29">
        <f t="shared" si="42"/>
        <v>2957728.0000000005</v>
      </c>
      <c r="C106" s="30">
        <f t="shared" si="43"/>
        <v>4370.9484623187509</v>
      </c>
      <c r="D106" s="30">
        <f t="shared" si="44"/>
        <v>4.6547989149273263</v>
      </c>
      <c r="E106" s="30">
        <f t="shared" si="45"/>
        <v>0.95630230623432599</v>
      </c>
      <c r="F106" s="119" t="str">
        <f>IF($E106&lt;'SA_Model area size'!C$4,IF($D106&lt;'SA_Model area size'!C$3,"Beige","Red"),IF($D106&lt;'SA_Model area size'!C$3,"Green","Blue"))</f>
        <v>Blue</v>
      </c>
      <c r="G106" s="119" t="str">
        <f>IF($E106&lt;'SA_Model area size'!D$4,IF($D106&lt;'SA_Model area size'!D$3,"Beige","Red"),IF($D106&lt;'SA_Model area size'!D$3,"Green","Blue"))</f>
        <v>Blue</v>
      </c>
      <c r="H106" s="119" t="str">
        <f>IF($E106&lt;'SA_Model area size'!E$4,IF($D106&lt;'SA_Model area size'!E$3,"Beige","Red"),IF($D106&lt;'SA_Model area size'!E$3,"Green","Blue"))</f>
        <v>Blue</v>
      </c>
      <c r="I106" s="119" t="str">
        <f>IF($E106&lt;'SA_Model area size'!F$4,IF($D106&lt;'SA_Model area size'!F$3,"Beige","Red"),IF($D106&lt;'SA_Model area size'!F$3,"Green","Blue"))</f>
        <v>Blue</v>
      </c>
      <c r="J106" s="119" t="str">
        <f>IF($E106&lt;'SA_Model area size'!G$4,IF($D106&lt;'SA_Model area size'!G$3,"Beige","Red"),IF($D106&lt;'SA_Model area size'!G$3,"Green","Blue"))</f>
        <v>Blue</v>
      </c>
      <c r="K106" s="119" t="str">
        <f>IF($E106&lt;'SA_Model area size'!H$4,IF($D106&lt;'SA_Model area size'!H$3,"Beige","Red"),IF($D106&lt;'SA_Model area size'!H$3,"Green","Blue"))</f>
        <v>Blue</v>
      </c>
      <c r="L106" s="119" t="str">
        <f>IF($E106&lt;'SA_Model area size'!I$4,IF($D106&lt;'SA_Model area size'!I$3,"Beige","Red"),IF($D106&lt;'SA_Model area size'!I$3,"Green","Blue"))</f>
        <v>Blue</v>
      </c>
      <c r="M106" s="119" t="str">
        <f>IF($E106&lt;'SA_Model area size'!J$4,IF($D106&lt;'SA_Model area size'!J$3,"Beige","Red"),IF($D106&lt;'SA_Model area size'!J$3,"Green","Blue"))</f>
        <v>Blue</v>
      </c>
      <c r="N106" s="119" t="str">
        <f>IF($E106&lt;'SA_Model area size'!K$4,IF($D106&lt;'SA_Model area size'!K$3,"Beige","Red"),IF($D106&lt;'SA_Model area size'!K$3,"Green","Blue"))</f>
        <v>Blue</v>
      </c>
      <c r="O106" s="119" t="str">
        <f>IF($E106&lt;'SA_Model area size'!L$4,IF($D106&lt;'SA_Model area size'!L$3,"Beige","Red"),IF($D106&lt;'SA_Model area size'!L$3,"Green","Blue"))</f>
        <v>Blue</v>
      </c>
      <c r="P106" s="119" t="str">
        <f>IF($E106&lt;'SA_Model area size'!M$4,IF($D106&lt;'SA_Model area size'!M$3,"Beige","Red"),IF($D106&lt;'SA_Model area size'!M$3,"Green","Blue"))</f>
        <v>Blue</v>
      </c>
      <c r="Q106" s="33">
        <f t="shared" si="46"/>
        <v>0.21329929382407534</v>
      </c>
      <c r="R106" s="33">
        <f t="shared" si="47"/>
        <v>9.3132527014569783E-2</v>
      </c>
      <c r="S106" s="33">
        <f t="shared" si="48"/>
        <v>0.29569846770622937</v>
      </c>
      <c r="T106" s="33">
        <f t="shared" si="49"/>
        <v>0.27262277410681779</v>
      </c>
      <c r="U106" s="33">
        <f t="shared" si="50"/>
        <v>0.12524693734830794</v>
      </c>
      <c r="V106" s="33">
        <f t="shared" si="51"/>
        <v>7.7561453792213936E-2</v>
      </c>
      <c r="W106" s="33">
        <f t="shared" si="52"/>
        <v>8.6219316333705956E-2</v>
      </c>
      <c r="X106" s="33">
        <f t="shared" si="53"/>
        <v>0.17050947446521977</v>
      </c>
      <c r="Y106" s="33">
        <f t="shared" si="54"/>
        <v>0.22110722011077272</v>
      </c>
      <c r="Z106" s="33">
        <f t="shared" si="55"/>
        <v>0.44460253529808891</v>
      </c>
    </row>
    <row r="107" spans="1:26" ht="16.5" customHeight="1" x14ac:dyDescent="0.25">
      <c r="A107" s="24" t="s">
        <v>188</v>
      </c>
      <c r="B107" s="29">
        <f t="shared" si="42"/>
        <v>270625567</v>
      </c>
      <c r="C107" s="30">
        <f t="shared" si="43"/>
        <v>4023.6687813336785</v>
      </c>
      <c r="D107" s="30">
        <f t="shared" si="44"/>
        <v>4.6089556012232533</v>
      </c>
      <c r="E107" s="30">
        <f t="shared" si="45"/>
        <v>0.92262577371270205</v>
      </c>
      <c r="F107" s="119" t="str">
        <f>IF($E107&lt;'SA_Model area size'!C$4,IF($D107&lt;'SA_Model area size'!C$3,"Beige","Red"),IF($D107&lt;'SA_Model area size'!C$3,"Green","Blue"))</f>
        <v>Blue</v>
      </c>
      <c r="G107" s="119" t="str">
        <f>IF($E107&lt;'SA_Model area size'!D$4,IF($D107&lt;'SA_Model area size'!D$3,"Beige","Red"),IF($D107&lt;'SA_Model area size'!D$3,"Green","Blue"))</f>
        <v>Blue</v>
      </c>
      <c r="H107" s="119" t="str">
        <f>IF($E107&lt;'SA_Model area size'!E$4,IF($D107&lt;'SA_Model area size'!E$3,"Beige","Red"),IF($D107&lt;'SA_Model area size'!E$3,"Green","Blue"))</f>
        <v>Blue</v>
      </c>
      <c r="I107" s="119" t="str">
        <f>IF($E107&lt;'SA_Model area size'!F$4,IF($D107&lt;'SA_Model area size'!F$3,"Beige","Red"),IF($D107&lt;'SA_Model area size'!F$3,"Green","Blue"))</f>
        <v>Blue</v>
      </c>
      <c r="J107" s="119" t="str">
        <f>IF($E107&lt;'SA_Model area size'!G$4,IF($D107&lt;'SA_Model area size'!G$3,"Beige","Red"),IF($D107&lt;'SA_Model area size'!G$3,"Green","Blue"))</f>
        <v>Blue</v>
      </c>
      <c r="K107" s="119" t="str">
        <f>IF($E107&lt;'SA_Model area size'!H$4,IF($D107&lt;'SA_Model area size'!H$3,"Beige","Red"),IF($D107&lt;'SA_Model area size'!H$3,"Green","Blue"))</f>
        <v>Blue</v>
      </c>
      <c r="L107" s="119" t="str">
        <f>IF($E107&lt;'SA_Model area size'!I$4,IF($D107&lt;'SA_Model area size'!I$3,"Beige","Red"),IF($D107&lt;'SA_Model area size'!I$3,"Green","Blue"))</f>
        <v>Blue</v>
      </c>
      <c r="M107" s="119" t="str">
        <f>IF($E107&lt;'SA_Model area size'!J$4,IF($D107&lt;'SA_Model area size'!J$3,"Beige","Red"),IF($D107&lt;'SA_Model area size'!J$3,"Green","Blue"))</f>
        <v>Blue</v>
      </c>
      <c r="N107" s="119" t="str">
        <f>IF($E107&lt;'SA_Model area size'!K$4,IF($D107&lt;'SA_Model area size'!K$3,"Beige","Red"),IF($D107&lt;'SA_Model area size'!K$3,"Green","Blue"))</f>
        <v>Blue</v>
      </c>
      <c r="O107" s="119" t="str">
        <f>IF($E107&lt;'SA_Model area size'!L$4,IF($D107&lt;'SA_Model area size'!L$3,"Beige","Red"),IF($D107&lt;'SA_Model area size'!L$3,"Green","Blue"))</f>
        <v>Blue</v>
      </c>
      <c r="P107" s="119" t="str">
        <f>IF($E107&lt;'SA_Model area size'!M$4,IF($D107&lt;'SA_Model area size'!M$3,"Beige","Red"),IF($D107&lt;'SA_Model area size'!M$3,"Green","Blue"))</f>
        <v>Blue</v>
      </c>
      <c r="Q107" s="33">
        <f t="shared" si="46"/>
        <v>0.1502242791271042</v>
      </c>
      <c r="R107" s="33">
        <f t="shared" si="47"/>
        <v>8.5757497075181932E-2</v>
      </c>
      <c r="S107" s="33">
        <f t="shared" si="48"/>
        <v>0.39622963647689874</v>
      </c>
      <c r="T107" s="33">
        <f t="shared" si="49"/>
        <v>0.21600562041677296</v>
      </c>
      <c r="U107" s="33">
        <f t="shared" si="50"/>
        <v>0.15178296690404253</v>
      </c>
      <c r="V107" s="33">
        <f t="shared" si="51"/>
        <v>0.16047822330442119</v>
      </c>
      <c r="W107" s="33">
        <f t="shared" si="52"/>
        <v>0.10093939173704736</v>
      </c>
      <c r="X107" s="33">
        <f t="shared" si="53"/>
        <v>0.30502583224745983</v>
      </c>
      <c r="Y107" s="33">
        <f t="shared" si="54"/>
        <v>0.15963389552028201</v>
      </c>
      <c r="Z107" s="33">
        <f t="shared" si="55"/>
        <v>0.27392265719078951</v>
      </c>
    </row>
    <row r="108" spans="1:26" ht="16.5" customHeight="1" x14ac:dyDescent="0.25">
      <c r="A108" s="24" t="s">
        <v>167</v>
      </c>
      <c r="B108" s="29">
        <f t="shared" si="42"/>
        <v>10738957</v>
      </c>
      <c r="C108" s="30">
        <f t="shared" si="43"/>
        <v>8295.9909823955404</v>
      </c>
      <c r="D108" s="30">
        <f t="shared" si="44"/>
        <v>4.5997044216153808</v>
      </c>
      <c r="E108" s="30">
        <f t="shared" si="45"/>
        <v>0.94474363760836699</v>
      </c>
      <c r="F108" s="119" t="str">
        <f>IF($E108&lt;'SA_Model area size'!C$4,IF($D108&lt;'SA_Model area size'!C$3,"Beige","Red"),IF($D108&lt;'SA_Model area size'!C$3,"Green","Blue"))</f>
        <v>Blue</v>
      </c>
      <c r="G108" s="119" t="str">
        <f>IF($E108&lt;'SA_Model area size'!D$4,IF($D108&lt;'SA_Model area size'!D$3,"Beige","Red"),IF($D108&lt;'SA_Model area size'!D$3,"Green","Blue"))</f>
        <v>Blue</v>
      </c>
      <c r="H108" s="119" t="str">
        <f>IF($E108&lt;'SA_Model area size'!E$4,IF($D108&lt;'SA_Model area size'!E$3,"Beige","Red"),IF($D108&lt;'SA_Model area size'!E$3,"Green","Blue"))</f>
        <v>Blue</v>
      </c>
      <c r="I108" s="119" t="str">
        <f>IF($E108&lt;'SA_Model area size'!F$4,IF($D108&lt;'SA_Model area size'!F$3,"Beige","Red"),IF($D108&lt;'SA_Model area size'!F$3,"Green","Blue"))</f>
        <v>Blue</v>
      </c>
      <c r="J108" s="119" t="str">
        <f>IF($E108&lt;'SA_Model area size'!G$4,IF($D108&lt;'SA_Model area size'!G$3,"Beige","Red"),IF($D108&lt;'SA_Model area size'!G$3,"Green","Blue"))</f>
        <v>Blue</v>
      </c>
      <c r="K108" s="119" t="str">
        <f>IF($E108&lt;'SA_Model area size'!H$4,IF($D108&lt;'SA_Model area size'!H$3,"Beige","Red"),IF($D108&lt;'SA_Model area size'!H$3,"Green","Blue"))</f>
        <v>Blue</v>
      </c>
      <c r="L108" s="119" t="str">
        <f>IF($E108&lt;'SA_Model area size'!I$4,IF($D108&lt;'SA_Model area size'!I$3,"Beige","Red"),IF($D108&lt;'SA_Model area size'!I$3,"Green","Blue"))</f>
        <v>Blue</v>
      </c>
      <c r="M108" s="119" t="str">
        <f>IF($E108&lt;'SA_Model area size'!J$4,IF($D108&lt;'SA_Model area size'!J$3,"Beige","Red"),IF($D108&lt;'SA_Model area size'!J$3,"Green","Blue"))</f>
        <v>Blue</v>
      </c>
      <c r="N108" s="119" t="str">
        <f>IF($E108&lt;'SA_Model area size'!K$4,IF($D108&lt;'SA_Model area size'!K$3,"Beige","Red"),IF($D108&lt;'SA_Model area size'!K$3,"Green","Blue"))</f>
        <v>Blue</v>
      </c>
      <c r="O108" s="119" t="str">
        <f>IF($E108&lt;'SA_Model area size'!L$4,IF($D108&lt;'SA_Model area size'!L$3,"Beige","Red"),IF($D108&lt;'SA_Model area size'!L$3,"Green","Blue"))</f>
        <v>Blue</v>
      </c>
      <c r="P108" s="119" t="str">
        <f>IF($E108&lt;'SA_Model area size'!M$4,IF($D108&lt;'SA_Model area size'!M$3,"Beige","Red"),IF($D108&lt;'SA_Model area size'!M$3,"Green","Blue"))</f>
        <v>Blue</v>
      </c>
      <c r="Q108" s="33">
        <f t="shared" si="46"/>
        <v>0.31450293098809612</v>
      </c>
      <c r="R108" s="33">
        <f t="shared" si="47"/>
        <v>0.20605350850708087</v>
      </c>
      <c r="S108" s="33">
        <f t="shared" si="48"/>
        <v>0.11839951631980693</v>
      </c>
      <c r="T108" s="33">
        <f t="shared" si="49"/>
        <v>0.27086043754317646</v>
      </c>
      <c r="U108" s="33">
        <f t="shared" si="50"/>
        <v>9.0183606641839636E-2</v>
      </c>
      <c r="V108" s="33">
        <f t="shared" si="51"/>
        <v>0.29250798960902141</v>
      </c>
      <c r="W108" s="33">
        <f t="shared" si="52"/>
        <v>0.13536582156134505</v>
      </c>
      <c r="X108" s="33">
        <f t="shared" si="53"/>
        <v>0.17919314645145595</v>
      </c>
      <c r="Y108" s="33">
        <f t="shared" si="54"/>
        <v>8.8015350036432724E-2</v>
      </c>
      <c r="Z108" s="33">
        <f t="shared" si="55"/>
        <v>0.30491769234174487</v>
      </c>
    </row>
    <row r="109" spans="1:26" ht="16.5" customHeight="1" x14ac:dyDescent="0.25">
      <c r="A109" s="24" t="s">
        <v>197</v>
      </c>
      <c r="B109" s="29">
        <f t="shared" si="42"/>
        <v>10101697</v>
      </c>
      <c r="C109" s="30">
        <f t="shared" si="43"/>
        <v>4631.8875352569084</v>
      </c>
      <c r="D109" s="30">
        <f t="shared" si="44"/>
        <v>4.5452443555973563</v>
      </c>
      <c r="E109" s="30">
        <f t="shared" si="45"/>
        <v>0.89312236028560299</v>
      </c>
      <c r="F109" s="119" t="str">
        <f>IF($E109&lt;'SA_Model area size'!C$4,IF($D109&lt;'SA_Model area size'!C$3,"Beige","Red"),IF($D109&lt;'SA_Model area size'!C$3,"Green","Blue"))</f>
        <v>Red</v>
      </c>
      <c r="G109" s="119" t="str">
        <f>IF($E109&lt;'SA_Model area size'!D$4,IF($D109&lt;'SA_Model area size'!D$3,"Beige","Red"),IF($D109&lt;'SA_Model area size'!D$3,"Green","Blue"))</f>
        <v>Blue</v>
      </c>
      <c r="H109" s="119" t="str">
        <f>IF($E109&lt;'SA_Model area size'!E$4,IF($D109&lt;'SA_Model area size'!E$3,"Beige","Red"),IF($D109&lt;'SA_Model area size'!E$3,"Green","Blue"))</f>
        <v>Blue</v>
      </c>
      <c r="I109" s="119" t="str">
        <f>IF($E109&lt;'SA_Model area size'!F$4,IF($D109&lt;'SA_Model area size'!F$3,"Beige","Red"),IF($D109&lt;'SA_Model area size'!F$3,"Green","Blue"))</f>
        <v>Blue</v>
      </c>
      <c r="J109" s="119" t="str">
        <f>IF($E109&lt;'SA_Model area size'!G$4,IF($D109&lt;'SA_Model area size'!G$3,"Beige","Red"),IF($D109&lt;'SA_Model area size'!G$3,"Green","Blue"))</f>
        <v>Blue</v>
      </c>
      <c r="K109" s="119" t="str">
        <f>IF($E109&lt;'SA_Model area size'!H$4,IF($D109&lt;'SA_Model area size'!H$3,"Beige","Red"),IF($D109&lt;'SA_Model area size'!H$3,"Green","Blue"))</f>
        <v>Blue</v>
      </c>
      <c r="L109" s="119" t="str">
        <f>IF($E109&lt;'SA_Model area size'!I$4,IF($D109&lt;'SA_Model area size'!I$3,"Beige","Red"),IF($D109&lt;'SA_Model area size'!I$3,"Green","Blue"))</f>
        <v>Blue</v>
      </c>
      <c r="M109" s="119" t="str">
        <f>IF($E109&lt;'SA_Model area size'!J$4,IF($D109&lt;'SA_Model area size'!J$3,"Beige","Red"),IF($D109&lt;'SA_Model area size'!J$3,"Green","Blue"))</f>
        <v>Blue</v>
      </c>
      <c r="N109" s="119" t="str">
        <f>IF($E109&lt;'SA_Model area size'!K$4,IF($D109&lt;'SA_Model area size'!K$3,"Beige","Red"),IF($D109&lt;'SA_Model area size'!K$3,"Green","Blue"))</f>
        <v>Blue</v>
      </c>
      <c r="O109" s="119" t="str">
        <f>IF($E109&lt;'SA_Model area size'!L$4,IF($D109&lt;'SA_Model area size'!L$3,"Beige","Red"),IF($D109&lt;'SA_Model area size'!L$3,"Green","Blue"))</f>
        <v>Blue</v>
      </c>
      <c r="P109" s="119" t="str">
        <f>IF($E109&lt;'SA_Model area size'!M$4,IF($D109&lt;'SA_Model area size'!M$3,"Beige","Red"),IF($D109&lt;'SA_Model area size'!M$3,"Green","Blue"))</f>
        <v>Blue</v>
      </c>
      <c r="Q109" s="33">
        <f t="shared" si="46"/>
        <v>0.21686156533048367</v>
      </c>
      <c r="R109" s="33">
        <f t="shared" si="47"/>
        <v>0.18399427167880827</v>
      </c>
      <c r="S109" s="33">
        <f t="shared" si="48"/>
        <v>0.32595175619474442</v>
      </c>
      <c r="T109" s="33">
        <f t="shared" si="49"/>
        <v>0.15377061584804874</v>
      </c>
      <c r="U109" s="33">
        <f t="shared" si="50"/>
        <v>0.11942179094791489</v>
      </c>
      <c r="V109" s="33">
        <f t="shared" si="51"/>
        <v>0.11446449590100459</v>
      </c>
      <c r="W109" s="33">
        <f t="shared" si="52"/>
        <v>0.10404473070372905</v>
      </c>
      <c r="X109" s="33">
        <f t="shared" si="53"/>
        <v>0.28796253038154301</v>
      </c>
      <c r="Y109" s="33">
        <f t="shared" si="54"/>
        <v>0.11595097547661065</v>
      </c>
      <c r="Z109" s="33">
        <f t="shared" si="55"/>
        <v>0.37757726753711218</v>
      </c>
    </row>
    <row r="110" spans="1:26" ht="16.5" customHeight="1" x14ac:dyDescent="0.25">
      <c r="A110" s="24" t="s">
        <v>178</v>
      </c>
      <c r="B110" s="29">
        <f t="shared" si="42"/>
        <v>3996761.9999999995</v>
      </c>
      <c r="C110" s="30">
        <f t="shared" si="43"/>
        <v>4349.3178318896589</v>
      </c>
      <c r="D110" s="30">
        <f t="shared" si="44"/>
        <v>4.5216259798841794</v>
      </c>
      <c r="E110" s="30">
        <f t="shared" si="45"/>
        <v>0.91227791686956905</v>
      </c>
      <c r="F110" s="119" t="str">
        <f>IF($E110&lt;'SA_Model area size'!C$4,IF($D110&lt;'SA_Model area size'!C$3,"Beige","Red"),IF($D110&lt;'SA_Model area size'!C$3,"Green","Blue"))</f>
        <v>Blue</v>
      </c>
      <c r="G110" s="119" t="str">
        <f>IF($E110&lt;'SA_Model area size'!D$4,IF($D110&lt;'SA_Model area size'!D$3,"Beige","Red"),IF($D110&lt;'SA_Model area size'!D$3,"Green","Blue"))</f>
        <v>Blue</v>
      </c>
      <c r="H110" s="119" t="str">
        <f>IF($E110&lt;'SA_Model area size'!E$4,IF($D110&lt;'SA_Model area size'!E$3,"Beige","Red"),IF($D110&lt;'SA_Model area size'!E$3,"Green","Blue"))</f>
        <v>Blue</v>
      </c>
      <c r="I110" s="119" t="str">
        <f>IF($E110&lt;'SA_Model area size'!F$4,IF($D110&lt;'SA_Model area size'!F$3,"Beige","Red"),IF($D110&lt;'SA_Model area size'!F$3,"Green","Blue"))</f>
        <v>Blue</v>
      </c>
      <c r="J110" s="119" t="str">
        <f>IF($E110&lt;'SA_Model area size'!G$4,IF($D110&lt;'SA_Model area size'!G$3,"Beige","Red"),IF($D110&lt;'SA_Model area size'!G$3,"Green","Blue"))</f>
        <v>Blue</v>
      </c>
      <c r="K110" s="119" t="str">
        <f>IF($E110&lt;'SA_Model area size'!H$4,IF($D110&lt;'SA_Model area size'!H$3,"Beige","Red"),IF($D110&lt;'SA_Model area size'!H$3,"Green","Blue"))</f>
        <v>Blue</v>
      </c>
      <c r="L110" s="119" t="str">
        <f>IF($E110&lt;'SA_Model area size'!I$4,IF($D110&lt;'SA_Model area size'!I$3,"Beige","Red"),IF($D110&lt;'SA_Model area size'!I$3,"Green","Blue"))</f>
        <v>Blue</v>
      </c>
      <c r="M110" s="119" t="str">
        <f>IF($E110&lt;'SA_Model area size'!J$4,IF($D110&lt;'SA_Model area size'!J$3,"Beige","Red"),IF($D110&lt;'SA_Model area size'!J$3,"Green","Blue"))</f>
        <v>Blue</v>
      </c>
      <c r="N110" s="119" t="str">
        <f>IF($E110&lt;'SA_Model area size'!K$4,IF($D110&lt;'SA_Model area size'!K$3,"Beige","Red"),IF($D110&lt;'SA_Model area size'!K$3,"Green","Blue"))</f>
        <v>Blue</v>
      </c>
      <c r="O110" s="119" t="str">
        <f>IF($E110&lt;'SA_Model area size'!L$4,IF($D110&lt;'SA_Model area size'!L$3,"Beige","Red"),IF($D110&lt;'SA_Model area size'!L$3,"Green","Blue"))</f>
        <v>Blue</v>
      </c>
      <c r="P110" s="119" t="str">
        <f>IF($E110&lt;'SA_Model area size'!M$4,IF($D110&lt;'SA_Model area size'!M$3,"Beige","Red"),IF($D110&lt;'SA_Model area size'!M$3,"Green","Blue"))</f>
        <v>Blue</v>
      </c>
      <c r="Q110" s="33">
        <f t="shared" si="46"/>
        <v>0.20485906955677885</v>
      </c>
      <c r="R110" s="33">
        <f t="shared" si="47"/>
        <v>9.9369829360271833E-2</v>
      </c>
      <c r="S110" s="33">
        <f t="shared" si="48"/>
        <v>0.36324738921365002</v>
      </c>
      <c r="T110" s="33">
        <f t="shared" si="49"/>
        <v>0.24196063058741354</v>
      </c>
      <c r="U110" s="33">
        <f t="shared" si="50"/>
        <v>9.0563081281885671E-2</v>
      </c>
      <c r="V110" s="33">
        <f t="shared" si="51"/>
        <v>0.20235494397596521</v>
      </c>
      <c r="W110" s="33">
        <f t="shared" si="52"/>
        <v>0.13712213593764189</v>
      </c>
      <c r="X110" s="33">
        <f t="shared" si="53"/>
        <v>0.1806241804045233</v>
      </c>
      <c r="Y110" s="33">
        <f t="shared" si="54"/>
        <v>8.7905271914386032E-2</v>
      </c>
      <c r="Z110" s="33">
        <f t="shared" si="55"/>
        <v>0.39199346776748306</v>
      </c>
    </row>
    <row r="111" spans="1:26" ht="16.5" customHeight="1" x14ac:dyDescent="0.25">
      <c r="A111" s="24" t="s">
        <v>169</v>
      </c>
      <c r="B111" s="29">
        <f t="shared" si="42"/>
        <v>17373657</v>
      </c>
      <c r="C111" s="30">
        <f t="shared" si="43"/>
        <v>5875.0544016698541</v>
      </c>
      <c r="D111" s="30">
        <f t="shared" si="44"/>
        <v>4.4888523769439796</v>
      </c>
      <c r="E111" s="30">
        <f t="shared" si="45"/>
        <v>0.94241298858585998</v>
      </c>
      <c r="F111" s="119" t="str">
        <f>IF($E111&lt;'SA_Model area size'!C$4,IF($D111&lt;'SA_Model area size'!C$3,"Beige","Red"),IF($D111&lt;'SA_Model area size'!C$3,"Green","Blue"))</f>
        <v>Blue</v>
      </c>
      <c r="G111" s="119" t="str">
        <f>IF($E111&lt;'SA_Model area size'!D$4,IF($D111&lt;'SA_Model area size'!D$3,"Beige","Red"),IF($D111&lt;'SA_Model area size'!D$3,"Green","Blue"))</f>
        <v>Blue</v>
      </c>
      <c r="H111" s="119" t="str">
        <f>IF($E111&lt;'SA_Model area size'!E$4,IF($D111&lt;'SA_Model area size'!E$3,"Beige","Red"),IF($D111&lt;'SA_Model area size'!E$3,"Green","Blue"))</f>
        <v>Blue</v>
      </c>
      <c r="I111" s="119" t="str">
        <f>IF($E111&lt;'SA_Model area size'!F$4,IF($D111&lt;'SA_Model area size'!F$3,"Beige","Red"),IF($D111&lt;'SA_Model area size'!F$3,"Green","Blue"))</f>
        <v>Blue</v>
      </c>
      <c r="J111" s="119" t="str">
        <f>IF($E111&lt;'SA_Model area size'!G$4,IF($D111&lt;'SA_Model area size'!G$3,"Beige","Red"),IF($D111&lt;'SA_Model area size'!G$3,"Green","Blue"))</f>
        <v>Blue</v>
      </c>
      <c r="K111" s="119" t="str">
        <f>IF($E111&lt;'SA_Model area size'!H$4,IF($D111&lt;'SA_Model area size'!H$3,"Beige","Red"),IF($D111&lt;'SA_Model area size'!H$3,"Green","Blue"))</f>
        <v>Blue</v>
      </c>
      <c r="L111" s="119" t="str">
        <f>IF($E111&lt;'SA_Model area size'!I$4,IF($D111&lt;'SA_Model area size'!I$3,"Beige","Red"),IF($D111&lt;'SA_Model area size'!I$3,"Green","Blue"))</f>
        <v>Blue</v>
      </c>
      <c r="M111" s="119" t="str">
        <f>IF($E111&lt;'SA_Model area size'!J$4,IF($D111&lt;'SA_Model area size'!J$3,"Beige","Red"),IF($D111&lt;'SA_Model area size'!J$3,"Green","Blue"))</f>
        <v>Blue</v>
      </c>
      <c r="N111" s="119" t="str">
        <f>IF($E111&lt;'SA_Model area size'!K$4,IF($D111&lt;'SA_Model area size'!K$3,"Beige","Red"),IF($D111&lt;'SA_Model area size'!K$3,"Green","Blue"))</f>
        <v>Blue</v>
      </c>
      <c r="O111" s="119" t="str">
        <f>IF($E111&lt;'SA_Model area size'!L$4,IF($D111&lt;'SA_Model area size'!L$3,"Beige","Red"),IF($D111&lt;'SA_Model area size'!L$3,"Green","Blue"))</f>
        <v>Blue</v>
      </c>
      <c r="P111" s="119" t="str">
        <f>IF($E111&lt;'SA_Model area size'!M$4,IF($D111&lt;'SA_Model area size'!M$3,"Beige","Red"),IF($D111&lt;'SA_Model area size'!M$3,"Green","Blue"))</f>
        <v>Blue</v>
      </c>
      <c r="Q111" s="33">
        <f t="shared" si="46"/>
        <v>0.16332166456260286</v>
      </c>
      <c r="R111" s="33">
        <f t="shared" si="47"/>
        <v>0.12584283770028909</v>
      </c>
      <c r="S111" s="33">
        <f t="shared" si="48"/>
        <v>0.19743762370906714</v>
      </c>
      <c r="T111" s="33">
        <f t="shared" si="49"/>
        <v>0.21079398725420764</v>
      </c>
      <c r="U111" s="33">
        <f t="shared" si="50"/>
        <v>0.30260388677383299</v>
      </c>
      <c r="V111" s="33">
        <f t="shared" si="51"/>
        <v>7.8430640005299729E-2</v>
      </c>
      <c r="W111" s="33">
        <f t="shared" si="52"/>
        <v>0.12888629340183799</v>
      </c>
      <c r="X111" s="33">
        <f t="shared" si="53"/>
        <v>0.15732909813362608</v>
      </c>
      <c r="Y111" s="33">
        <f t="shared" si="54"/>
        <v>8.878707927603223E-2</v>
      </c>
      <c r="Z111" s="33">
        <f t="shared" si="55"/>
        <v>0.54656688918320373</v>
      </c>
    </row>
    <row r="112" spans="1:26" ht="16.5" customHeight="1" x14ac:dyDescent="0.25">
      <c r="A112" s="24" t="s">
        <v>196</v>
      </c>
      <c r="B112" s="29">
        <f t="shared" si="42"/>
        <v>2948277</v>
      </c>
      <c r="C112" s="30">
        <f t="shared" si="43"/>
        <v>5508.8631026040475</v>
      </c>
      <c r="D112" s="30">
        <f t="shared" si="44"/>
        <v>4.416563892759009</v>
      </c>
      <c r="E112" s="30">
        <f t="shared" si="45"/>
        <v>0.96720576661769098</v>
      </c>
      <c r="F112" s="119" t="str">
        <f>IF($E112&lt;'SA_Model area size'!C$4,IF($D112&lt;'SA_Model area size'!C$3,"Beige","Red"),IF($D112&lt;'SA_Model area size'!C$3,"Green","Blue"))</f>
        <v>Blue</v>
      </c>
      <c r="G112" s="119" t="str">
        <f>IF($E112&lt;'SA_Model area size'!D$4,IF($D112&lt;'SA_Model area size'!D$3,"Beige","Red"),IF($D112&lt;'SA_Model area size'!D$3,"Green","Blue"))</f>
        <v>Blue</v>
      </c>
      <c r="H112" s="119" t="str">
        <f>IF($E112&lt;'SA_Model area size'!E$4,IF($D112&lt;'SA_Model area size'!E$3,"Beige","Red"),IF($D112&lt;'SA_Model area size'!E$3,"Green","Blue"))</f>
        <v>Blue</v>
      </c>
      <c r="I112" s="119" t="str">
        <f>IF($E112&lt;'SA_Model area size'!F$4,IF($D112&lt;'SA_Model area size'!F$3,"Beige","Red"),IF($D112&lt;'SA_Model area size'!F$3,"Green","Blue"))</f>
        <v>Blue</v>
      </c>
      <c r="J112" s="119" t="str">
        <f>IF($E112&lt;'SA_Model area size'!G$4,IF($D112&lt;'SA_Model area size'!G$3,"Beige","Red"),IF($D112&lt;'SA_Model area size'!G$3,"Green","Blue"))</f>
        <v>Blue</v>
      </c>
      <c r="K112" s="119" t="str">
        <f>IF($E112&lt;'SA_Model area size'!H$4,IF($D112&lt;'SA_Model area size'!H$3,"Beige","Red"),IF($D112&lt;'SA_Model area size'!H$3,"Green","Blue"))</f>
        <v>Blue</v>
      </c>
      <c r="L112" s="119" t="str">
        <f>IF($E112&lt;'SA_Model area size'!I$4,IF($D112&lt;'SA_Model area size'!I$3,"Beige","Red"),IF($D112&lt;'SA_Model area size'!I$3,"Green","Blue"))</f>
        <v>Blue</v>
      </c>
      <c r="M112" s="119" t="str">
        <f>IF($E112&lt;'SA_Model area size'!J$4,IF($D112&lt;'SA_Model area size'!J$3,"Beige","Red"),IF($D112&lt;'SA_Model area size'!J$3,"Green","Blue"))</f>
        <v>Blue</v>
      </c>
      <c r="N112" s="119" t="str">
        <f>IF($E112&lt;'SA_Model area size'!K$4,IF($D112&lt;'SA_Model area size'!K$3,"Beige","Red"),IF($D112&lt;'SA_Model area size'!K$3,"Green","Blue"))</f>
        <v>Blue</v>
      </c>
      <c r="O112" s="119" t="str">
        <f>IF($E112&lt;'SA_Model area size'!L$4,IF($D112&lt;'SA_Model area size'!L$3,"Beige","Red"),IF($D112&lt;'SA_Model area size'!L$3,"Green","Blue"))</f>
        <v>Blue</v>
      </c>
      <c r="P112" s="119" t="str">
        <f>IF($E112&lt;'SA_Model area size'!M$4,IF($D112&lt;'SA_Model area size'!M$3,"Beige","Red"),IF($D112&lt;'SA_Model area size'!M$3,"Green","Blue"))</f>
        <v>Blue</v>
      </c>
      <c r="Q112" s="33">
        <f t="shared" si="46"/>
        <v>0.29569289496273715</v>
      </c>
      <c r="R112" s="33">
        <f t="shared" si="47"/>
        <v>0.13018297563353684</v>
      </c>
      <c r="S112" s="33">
        <f t="shared" si="48"/>
        <v>0.37483286565614415</v>
      </c>
      <c r="T112" s="33">
        <f t="shared" si="49"/>
        <v>0.12756289183818217</v>
      </c>
      <c r="U112" s="33">
        <f t="shared" si="50"/>
        <v>7.1728371909399444E-2</v>
      </c>
      <c r="V112" s="33">
        <f t="shared" si="51"/>
        <v>0.17960810627732632</v>
      </c>
      <c r="W112" s="33">
        <f t="shared" si="52"/>
        <v>0.12946061909616785</v>
      </c>
      <c r="X112" s="33">
        <f t="shared" si="53"/>
        <v>0.25588008252527239</v>
      </c>
      <c r="Y112" s="33">
        <f t="shared" si="54"/>
        <v>9.8057544284801498E-2</v>
      </c>
      <c r="Z112" s="33">
        <f t="shared" si="55"/>
        <v>0.33699364781643176</v>
      </c>
    </row>
    <row r="113" spans="1:26" ht="16.5" customHeight="1" x14ac:dyDescent="0.25">
      <c r="A113" s="24" t="s">
        <v>131</v>
      </c>
      <c r="B113" s="29">
        <f t="shared" si="42"/>
        <v>2880912.9999999995</v>
      </c>
      <c r="C113" s="30">
        <f t="shared" si="43"/>
        <v>5495.5439809490308</v>
      </c>
      <c r="D113" s="30">
        <f t="shared" si="44"/>
        <v>4.3035779716558702</v>
      </c>
      <c r="E113" s="30">
        <f t="shared" si="45"/>
        <v>0.92255110405572305</v>
      </c>
      <c r="F113" s="119" t="str">
        <f>IF($E113&lt;'SA_Model area size'!C$4,IF($D113&lt;'SA_Model area size'!C$3,"Beige","Red"),IF($D113&lt;'SA_Model area size'!C$3,"Green","Blue"))</f>
        <v>Blue</v>
      </c>
      <c r="G113" s="119" t="str">
        <f>IF($E113&lt;'SA_Model area size'!D$4,IF($D113&lt;'SA_Model area size'!D$3,"Beige","Red"),IF($D113&lt;'SA_Model area size'!D$3,"Green","Blue"))</f>
        <v>Blue</v>
      </c>
      <c r="H113" s="119" t="str">
        <f>IF($E113&lt;'SA_Model area size'!E$4,IF($D113&lt;'SA_Model area size'!E$3,"Beige","Red"),IF($D113&lt;'SA_Model area size'!E$3,"Green","Blue"))</f>
        <v>Blue</v>
      </c>
      <c r="I113" s="119" t="str">
        <f>IF($E113&lt;'SA_Model area size'!F$4,IF($D113&lt;'SA_Model area size'!F$3,"Beige","Red"),IF($D113&lt;'SA_Model area size'!F$3,"Green","Blue"))</f>
        <v>Blue</v>
      </c>
      <c r="J113" s="119" t="str">
        <f>IF($E113&lt;'SA_Model area size'!G$4,IF($D113&lt;'SA_Model area size'!G$3,"Beige","Red"),IF($D113&lt;'SA_Model area size'!G$3,"Green","Blue"))</f>
        <v>Blue</v>
      </c>
      <c r="K113" s="119" t="str">
        <f>IF($E113&lt;'SA_Model area size'!H$4,IF($D113&lt;'SA_Model area size'!H$3,"Beige","Red"),IF($D113&lt;'SA_Model area size'!H$3,"Green","Blue"))</f>
        <v>Blue</v>
      </c>
      <c r="L113" s="119" t="str">
        <f>IF($E113&lt;'SA_Model area size'!I$4,IF($D113&lt;'SA_Model area size'!I$3,"Beige","Red"),IF($D113&lt;'SA_Model area size'!I$3,"Green","Blue"))</f>
        <v>Blue</v>
      </c>
      <c r="M113" s="119" t="str">
        <f>IF($E113&lt;'SA_Model area size'!J$4,IF($D113&lt;'SA_Model area size'!J$3,"Beige","Red"),IF($D113&lt;'SA_Model area size'!J$3,"Green","Blue"))</f>
        <v>Blue</v>
      </c>
      <c r="N113" s="119" t="str">
        <f>IF($E113&lt;'SA_Model area size'!K$4,IF($D113&lt;'SA_Model area size'!K$3,"Beige","Red"),IF($D113&lt;'SA_Model area size'!K$3,"Green","Blue"))</f>
        <v>Blue</v>
      </c>
      <c r="O113" s="119" t="str">
        <f>IF($E113&lt;'SA_Model area size'!L$4,IF($D113&lt;'SA_Model area size'!L$3,"Beige","Red"),IF($D113&lt;'SA_Model area size'!L$3,"Green","Blue"))</f>
        <v>Blue</v>
      </c>
      <c r="P113" s="119" t="str">
        <f>IF($E113&lt;'SA_Model area size'!M$4,IF($D113&lt;'SA_Model area size'!M$3,"Beige","Red"),IF($D113&lt;'SA_Model area size'!M$3,"Green","Blue"))</f>
        <v>Green</v>
      </c>
      <c r="Q113" s="33">
        <f t="shared" si="46"/>
        <v>0.18434767251250828</v>
      </c>
      <c r="R113" s="33">
        <f t="shared" si="47"/>
        <v>0.11565275064076989</v>
      </c>
      <c r="S113" s="33">
        <f t="shared" si="48"/>
        <v>0.34320005234027784</v>
      </c>
      <c r="T113" s="33">
        <f t="shared" si="49"/>
        <v>0.25843389568826325</v>
      </c>
      <c r="U113" s="33">
        <f t="shared" si="50"/>
        <v>9.8365628818180714E-2</v>
      </c>
      <c r="V113" s="33">
        <f t="shared" si="51"/>
        <v>5.5440778729103329E-2</v>
      </c>
      <c r="W113" s="33">
        <f t="shared" si="52"/>
        <v>0.12827861311622415</v>
      </c>
      <c r="X113" s="33">
        <f t="shared" si="53"/>
        <v>0.25136261502189094</v>
      </c>
      <c r="Y113" s="33">
        <f t="shared" si="54"/>
        <v>0.19164862393112955</v>
      </c>
      <c r="Z113" s="33">
        <f t="shared" si="55"/>
        <v>0.37326936920165177</v>
      </c>
    </row>
    <row r="114" spans="1:26" ht="16.5" customHeight="1" x14ac:dyDescent="0.25">
      <c r="A114" s="24" t="s">
        <v>233</v>
      </c>
      <c r="B114" s="29">
        <f t="shared" si="42"/>
        <v>32510462</v>
      </c>
      <c r="C114" s="30">
        <f t="shared" si="43"/>
        <v>6517.7472655999709</v>
      </c>
      <c r="D114" s="30">
        <f t="shared" si="44"/>
        <v>4.2216071553898447</v>
      </c>
      <c r="E114" s="30">
        <f t="shared" si="45"/>
        <v>0.91028252807924204</v>
      </c>
      <c r="F114" s="119" t="str">
        <f>IF($E114&lt;'SA_Model area size'!C$4,IF($D114&lt;'SA_Model area size'!C$3,"Beige","Red"),IF($D114&lt;'SA_Model area size'!C$3,"Green","Blue"))</f>
        <v>Blue</v>
      </c>
      <c r="G114" s="119" t="str">
        <f>IF($E114&lt;'SA_Model area size'!D$4,IF($D114&lt;'SA_Model area size'!D$3,"Beige","Red"),IF($D114&lt;'SA_Model area size'!D$3,"Green","Blue"))</f>
        <v>Blue</v>
      </c>
      <c r="H114" s="119" t="str">
        <f>IF($E114&lt;'SA_Model area size'!E$4,IF($D114&lt;'SA_Model area size'!E$3,"Beige","Red"),IF($D114&lt;'SA_Model area size'!E$3,"Green","Blue"))</f>
        <v>Blue</v>
      </c>
      <c r="I114" s="119" t="str">
        <f>IF($E114&lt;'SA_Model area size'!F$4,IF($D114&lt;'SA_Model area size'!F$3,"Beige","Red"),IF($D114&lt;'SA_Model area size'!F$3,"Green","Blue"))</f>
        <v>Blue</v>
      </c>
      <c r="J114" s="119" t="str">
        <f>IF($E114&lt;'SA_Model area size'!G$4,IF($D114&lt;'SA_Model area size'!G$3,"Beige","Red"),IF($D114&lt;'SA_Model area size'!G$3,"Green","Blue"))</f>
        <v>Blue</v>
      </c>
      <c r="K114" s="119" t="str">
        <f>IF($E114&lt;'SA_Model area size'!H$4,IF($D114&lt;'SA_Model area size'!H$3,"Beige","Red"),IF($D114&lt;'SA_Model area size'!H$3,"Green","Blue"))</f>
        <v>Blue</v>
      </c>
      <c r="L114" s="119" t="str">
        <f>IF($E114&lt;'SA_Model area size'!I$4,IF($D114&lt;'SA_Model area size'!I$3,"Beige","Red"),IF($D114&lt;'SA_Model area size'!I$3,"Green","Blue"))</f>
        <v>Blue</v>
      </c>
      <c r="M114" s="119" t="str">
        <f>IF($E114&lt;'SA_Model area size'!J$4,IF($D114&lt;'SA_Model area size'!J$3,"Beige","Red"),IF($D114&lt;'SA_Model area size'!J$3,"Green","Blue"))</f>
        <v>Blue</v>
      </c>
      <c r="N114" s="119" t="str">
        <f>IF($E114&lt;'SA_Model area size'!K$4,IF($D114&lt;'SA_Model area size'!K$3,"Beige","Red"),IF($D114&lt;'SA_Model area size'!K$3,"Green","Blue"))</f>
        <v>Blue</v>
      </c>
      <c r="O114" s="119" t="str">
        <f>IF($E114&lt;'SA_Model area size'!L$4,IF($D114&lt;'SA_Model area size'!L$3,"Beige","Red"),IF($D114&lt;'SA_Model area size'!L$3,"Green","Blue"))</f>
        <v>Blue</v>
      </c>
      <c r="P114" s="119" t="str">
        <f>IF($E114&lt;'SA_Model area size'!M$4,IF($D114&lt;'SA_Model area size'!M$3,"Beige","Red"),IF($D114&lt;'SA_Model area size'!M$3,"Green","Blue"))</f>
        <v>Green</v>
      </c>
      <c r="Q114" s="33">
        <f t="shared" si="46"/>
        <v>0.23725300447876435</v>
      </c>
      <c r="R114" s="33">
        <f t="shared" si="47"/>
        <v>0.17351843328141472</v>
      </c>
      <c r="S114" s="33">
        <f t="shared" si="48"/>
        <v>0.26213054872599179</v>
      </c>
      <c r="T114" s="33">
        <f t="shared" si="49"/>
        <v>0.21955598024543638</v>
      </c>
      <c r="U114" s="33">
        <f t="shared" si="50"/>
        <v>0.10754203326839296</v>
      </c>
      <c r="V114" s="33">
        <f t="shared" si="51"/>
        <v>0.1394434267261678</v>
      </c>
      <c r="W114" s="33">
        <f t="shared" si="52"/>
        <v>0.13949973049081762</v>
      </c>
      <c r="X114" s="33">
        <f t="shared" si="53"/>
        <v>0.21957751484218746</v>
      </c>
      <c r="Y114" s="33">
        <f t="shared" si="54"/>
        <v>0.11969262810077809</v>
      </c>
      <c r="Z114" s="33">
        <f t="shared" si="55"/>
        <v>0.38178669984004926</v>
      </c>
    </row>
    <row r="115" spans="1:26" ht="16.5" customHeight="1" x14ac:dyDescent="0.25">
      <c r="A115" s="24" t="s">
        <v>229</v>
      </c>
      <c r="B115" s="29">
        <f t="shared" si="42"/>
        <v>28608714.999999996</v>
      </c>
      <c r="C115" s="30">
        <f t="shared" si="43"/>
        <v>1472.0216747194518</v>
      </c>
      <c r="D115" s="30">
        <f t="shared" si="44"/>
        <v>4.1978561369879728</v>
      </c>
      <c r="E115" s="30">
        <f t="shared" si="45"/>
        <v>0.86240290778806195</v>
      </c>
      <c r="F115" s="119" t="str">
        <f>IF($E115&lt;'SA_Model area size'!C$4,IF($D115&lt;'SA_Model area size'!C$3,"Beige","Red"),IF($D115&lt;'SA_Model area size'!C$3,"Green","Blue"))</f>
        <v>Red</v>
      </c>
      <c r="G115" s="119" t="str">
        <f>IF($E115&lt;'SA_Model area size'!D$4,IF($D115&lt;'SA_Model area size'!D$3,"Beige","Red"),IF($D115&lt;'SA_Model area size'!D$3,"Green","Blue"))</f>
        <v>Red</v>
      </c>
      <c r="H115" s="119" t="str">
        <f>IF($E115&lt;'SA_Model area size'!E$4,IF($D115&lt;'SA_Model area size'!E$3,"Beige","Red"),IF($D115&lt;'SA_Model area size'!E$3,"Green","Blue"))</f>
        <v>Blue</v>
      </c>
      <c r="I115" s="119" t="str">
        <f>IF($E115&lt;'SA_Model area size'!F$4,IF($D115&lt;'SA_Model area size'!F$3,"Beige","Red"),IF($D115&lt;'SA_Model area size'!F$3,"Green","Blue"))</f>
        <v>Blue</v>
      </c>
      <c r="J115" s="119" t="str">
        <f>IF($E115&lt;'SA_Model area size'!G$4,IF($D115&lt;'SA_Model area size'!G$3,"Beige","Red"),IF($D115&lt;'SA_Model area size'!G$3,"Green","Blue"))</f>
        <v>Blue</v>
      </c>
      <c r="K115" s="119" t="str">
        <f>IF($E115&lt;'SA_Model area size'!H$4,IF($D115&lt;'SA_Model area size'!H$3,"Beige","Red"),IF($D115&lt;'SA_Model area size'!H$3,"Green","Blue"))</f>
        <v>Blue</v>
      </c>
      <c r="L115" s="119" t="str">
        <f>IF($E115&lt;'SA_Model area size'!I$4,IF($D115&lt;'SA_Model area size'!I$3,"Beige","Red"),IF($D115&lt;'SA_Model area size'!I$3,"Green","Blue"))</f>
        <v>Blue</v>
      </c>
      <c r="M115" s="119" t="str">
        <f>IF($E115&lt;'SA_Model area size'!J$4,IF($D115&lt;'SA_Model area size'!J$3,"Beige","Red"),IF($D115&lt;'SA_Model area size'!J$3,"Green","Blue"))</f>
        <v>Blue</v>
      </c>
      <c r="N115" s="119" t="str">
        <f>IF($E115&lt;'SA_Model area size'!K$4,IF($D115&lt;'SA_Model area size'!K$3,"Beige","Red"),IF($D115&lt;'SA_Model area size'!K$3,"Green","Blue"))</f>
        <v>Blue</v>
      </c>
      <c r="O115" s="119" t="str">
        <f>IF($E115&lt;'SA_Model area size'!L$4,IF($D115&lt;'SA_Model area size'!L$3,"Beige","Red"),IF($D115&lt;'SA_Model area size'!L$3,"Green","Blue"))</f>
        <v>Blue</v>
      </c>
      <c r="P115" s="119" t="str">
        <f>IF($E115&lt;'SA_Model area size'!M$4,IF($D115&lt;'SA_Model area size'!M$3,"Beige","Red"),IF($D115&lt;'SA_Model area size'!M$3,"Green","Blue"))</f>
        <v>Green</v>
      </c>
      <c r="Q115" s="33">
        <f t="shared" si="46"/>
        <v>0.19723737693406007</v>
      </c>
      <c r="R115" s="33">
        <f t="shared" si="47"/>
        <v>0.12384675896017772</v>
      </c>
      <c r="S115" s="33">
        <f t="shared" si="48"/>
        <v>0.33926381465808975</v>
      </c>
      <c r="T115" s="33">
        <f t="shared" si="49"/>
        <v>0.28842872291692345</v>
      </c>
      <c r="U115" s="33">
        <f t="shared" si="50"/>
        <v>5.1223326530748889E-2</v>
      </c>
      <c r="V115" s="33">
        <f t="shared" si="51"/>
        <v>5.3222147943500282E-2</v>
      </c>
      <c r="W115" s="33">
        <f t="shared" si="52"/>
        <v>0.22803071847464498</v>
      </c>
      <c r="X115" s="33">
        <f t="shared" si="53"/>
        <v>0.22454700650513573</v>
      </c>
      <c r="Y115" s="33">
        <f t="shared" si="54"/>
        <v>0.25992606955421405</v>
      </c>
      <c r="Z115" s="33">
        <f t="shared" si="55"/>
        <v>0.23427405752250502</v>
      </c>
    </row>
    <row r="116" spans="1:26" ht="16.5" customHeight="1" x14ac:dyDescent="0.25">
      <c r="A116" s="24" t="s">
        <v>243</v>
      </c>
      <c r="B116" s="29">
        <f t="shared" si="42"/>
        <v>6453550</v>
      </c>
      <c r="C116" s="30">
        <f t="shared" si="43"/>
        <v>4535.5517624921558</v>
      </c>
      <c r="D116" s="30">
        <f t="shared" si="44"/>
        <v>4.1377206008272474</v>
      </c>
      <c r="E116" s="30">
        <f t="shared" si="45"/>
        <v>0.92316559179864899</v>
      </c>
      <c r="F116" s="119" t="str">
        <f>IF($E116&lt;'SA_Model area size'!C$4,IF($D116&lt;'SA_Model area size'!C$3,"Beige","Red"),IF($D116&lt;'SA_Model area size'!C$3,"Green","Blue"))</f>
        <v>Blue</v>
      </c>
      <c r="G116" s="119" t="str">
        <f>IF($E116&lt;'SA_Model area size'!D$4,IF($D116&lt;'SA_Model area size'!D$3,"Beige","Red"),IF($D116&lt;'SA_Model area size'!D$3,"Green","Blue"))</f>
        <v>Blue</v>
      </c>
      <c r="H116" s="119" t="str">
        <f>IF($E116&lt;'SA_Model area size'!E$4,IF($D116&lt;'SA_Model area size'!E$3,"Beige","Red"),IF($D116&lt;'SA_Model area size'!E$3,"Green","Blue"))</f>
        <v>Blue</v>
      </c>
      <c r="I116" s="119" t="str">
        <f>IF($E116&lt;'SA_Model area size'!F$4,IF($D116&lt;'SA_Model area size'!F$3,"Beige","Red"),IF($D116&lt;'SA_Model area size'!F$3,"Green","Blue"))</f>
        <v>Blue</v>
      </c>
      <c r="J116" s="119" t="str">
        <f>IF($E116&lt;'SA_Model area size'!G$4,IF($D116&lt;'SA_Model area size'!G$3,"Beige","Red"),IF($D116&lt;'SA_Model area size'!G$3,"Green","Blue"))</f>
        <v>Blue</v>
      </c>
      <c r="K116" s="119" t="str">
        <f>IF($E116&lt;'SA_Model area size'!H$4,IF($D116&lt;'SA_Model area size'!H$3,"Beige","Red"),IF($D116&lt;'SA_Model area size'!H$3,"Green","Blue"))</f>
        <v>Blue</v>
      </c>
      <c r="L116" s="119" t="str">
        <f>IF($E116&lt;'SA_Model area size'!I$4,IF($D116&lt;'SA_Model area size'!I$3,"Beige","Red"),IF($D116&lt;'SA_Model area size'!I$3,"Green","Blue"))</f>
        <v>Blue</v>
      </c>
      <c r="M116" s="119" t="str">
        <f>IF($E116&lt;'SA_Model area size'!J$4,IF($D116&lt;'SA_Model area size'!J$3,"Beige","Red"),IF($D116&lt;'SA_Model area size'!J$3,"Green","Blue"))</f>
        <v>Blue</v>
      </c>
      <c r="N116" s="119" t="str">
        <f>IF($E116&lt;'SA_Model area size'!K$4,IF($D116&lt;'SA_Model area size'!K$3,"Beige","Red"),IF($D116&lt;'SA_Model area size'!K$3,"Green","Blue"))</f>
        <v>Blue</v>
      </c>
      <c r="O116" s="119" t="str">
        <f>IF($E116&lt;'SA_Model area size'!L$4,IF($D116&lt;'SA_Model area size'!L$3,"Beige","Red"),IF($D116&lt;'SA_Model area size'!L$3,"Green","Blue"))</f>
        <v>Blue</v>
      </c>
      <c r="P116" s="119" t="str">
        <f>IF($E116&lt;'SA_Model area size'!M$4,IF($D116&lt;'SA_Model area size'!M$3,"Beige","Red"),IF($D116&lt;'SA_Model area size'!M$3,"Green","Blue"))</f>
        <v>Green</v>
      </c>
      <c r="Q116" s="33">
        <f t="shared" si="46"/>
        <v>0.20503847510862414</v>
      </c>
      <c r="R116" s="33">
        <f t="shared" si="47"/>
        <v>0.13584519423631305</v>
      </c>
      <c r="S116" s="33">
        <f t="shared" si="48"/>
        <v>0.33023643684607418</v>
      </c>
      <c r="T116" s="33">
        <f t="shared" si="49"/>
        <v>0.28579816668016461</v>
      </c>
      <c r="U116" s="33">
        <f t="shared" si="50"/>
        <v>4.3081727128824396E-2</v>
      </c>
      <c r="V116" s="33">
        <f t="shared" si="51"/>
        <v>9.129111377192102E-2</v>
      </c>
      <c r="W116" s="33">
        <f t="shared" si="52"/>
        <v>0.14827206338129073</v>
      </c>
      <c r="X116" s="33">
        <f t="shared" si="53"/>
        <v>0.20753260141536181</v>
      </c>
      <c r="Y116" s="33">
        <f t="shared" si="54"/>
        <v>0.20346936558862019</v>
      </c>
      <c r="Z116" s="33">
        <f t="shared" si="55"/>
        <v>0.3494348558428067</v>
      </c>
    </row>
    <row r="117" spans="1:26" ht="16.5" customHeight="1" x14ac:dyDescent="0.25">
      <c r="A117" s="24" t="s">
        <v>254</v>
      </c>
      <c r="B117" s="29">
        <f t="shared" si="42"/>
        <v>11694721.000000002</v>
      </c>
      <c r="C117" s="30">
        <f t="shared" si="43"/>
        <v>3848.225584858435</v>
      </c>
      <c r="D117" s="30">
        <f t="shared" si="44"/>
        <v>3.9428358866222744</v>
      </c>
      <c r="E117" s="30">
        <f t="shared" si="45"/>
        <v>0.90227801612780101</v>
      </c>
      <c r="F117" s="119" t="str">
        <f>IF($E117&lt;'SA_Model area size'!C$4,IF($D117&lt;'SA_Model area size'!C$3,"Beige","Red"),IF($D117&lt;'SA_Model area size'!C$3,"Green","Blue"))</f>
        <v>Blue</v>
      </c>
      <c r="G117" s="119" t="str">
        <f>IF($E117&lt;'SA_Model area size'!D$4,IF($D117&lt;'SA_Model area size'!D$3,"Beige","Red"),IF($D117&lt;'SA_Model area size'!D$3,"Green","Blue"))</f>
        <v>Blue</v>
      </c>
      <c r="H117" s="119" t="str">
        <f>IF($E117&lt;'SA_Model area size'!E$4,IF($D117&lt;'SA_Model area size'!E$3,"Beige","Red"),IF($D117&lt;'SA_Model area size'!E$3,"Green","Blue"))</f>
        <v>Blue</v>
      </c>
      <c r="I117" s="119" t="str">
        <f>IF($E117&lt;'SA_Model area size'!F$4,IF($D117&lt;'SA_Model area size'!F$3,"Beige","Red"),IF($D117&lt;'SA_Model area size'!F$3,"Green","Blue"))</f>
        <v>Blue</v>
      </c>
      <c r="J117" s="119" t="str">
        <f>IF($E117&lt;'SA_Model area size'!G$4,IF($D117&lt;'SA_Model area size'!G$3,"Beige","Red"),IF($D117&lt;'SA_Model area size'!G$3,"Green","Blue"))</f>
        <v>Blue</v>
      </c>
      <c r="K117" s="119" t="str">
        <f>IF($E117&lt;'SA_Model area size'!H$4,IF($D117&lt;'SA_Model area size'!H$3,"Beige","Red"),IF($D117&lt;'SA_Model area size'!H$3,"Green","Blue"))</f>
        <v>Blue</v>
      </c>
      <c r="L117" s="119" t="str">
        <f>IF($E117&lt;'SA_Model area size'!I$4,IF($D117&lt;'SA_Model area size'!I$3,"Beige","Red"),IF($D117&lt;'SA_Model area size'!I$3,"Green","Blue"))</f>
        <v>Blue</v>
      </c>
      <c r="M117" s="119" t="str">
        <f>IF($E117&lt;'SA_Model area size'!J$4,IF($D117&lt;'SA_Model area size'!J$3,"Beige","Red"),IF($D117&lt;'SA_Model area size'!J$3,"Green","Blue"))</f>
        <v>Blue</v>
      </c>
      <c r="N117" s="119" t="str">
        <f>IF($E117&lt;'SA_Model area size'!K$4,IF($D117&lt;'SA_Model area size'!K$3,"Beige","Red"),IF($D117&lt;'SA_Model area size'!K$3,"Green","Blue"))</f>
        <v>Blue</v>
      </c>
      <c r="O117" s="119" t="str">
        <f>IF($E117&lt;'SA_Model area size'!L$4,IF($D117&lt;'SA_Model area size'!L$3,"Beige","Red"),IF($D117&lt;'SA_Model area size'!L$3,"Green","Blue"))</f>
        <v>Green</v>
      </c>
      <c r="P117" s="119" t="str">
        <f>IF($E117&lt;'SA_Model area size'!M$4,IF($D117&lt;'SA_Model area size'!M$3,"Beige","Red"),IF($D117&lt;'SA_Model area size'!M$3,"Green","Blue"))</f>
        <v>Green</v>
      </c>
      <c r="Q117" s="33">
        <f t="shared" si="46"/>
        <v>0.26462423420314896</v>
      </c>
      <c r="R117" s="33">
        <f t="shared" si="47"/>
        <v>0.14804550921210796</v>
      </c>
      <c r="S117" s="33">
        <f t="shared" si="48"/>
        <v>0.32191399884245125</v>
      </c>
      <c r="T117" s="33">
        <f t="shared" si="49"/>
        <v>0.16825821447906003</v>
      </c>
      <c r="U117" s="33">
        <f t="shared" si="50"/>
        <v>9.7158043263231658E-2</v>
      </c>
      <c r="V117" s="33">
        <f t="shared" si="51"/>
        <v>0.12528845608871825</v>
      </c>
      <c r="W117" s="33">
        <f t="shared" si="52"/>
        <v>0.17357050211734218</v>
      </c>
      <c r="X117" s="33">
        <f t="shared" si="53"/>
        <v>0.21811801032681685</v>
      </c>
      <c r="Y117" s="33">
        <f t="shared" si="54"/>
        <v>0.12876623830438308</v>
      </c>
      <c r="Z117" s="33">
        <f t="shared" si="55"/>
        <v>0.35425679316274028</v>
      </c>
    </row>
    <row r="118" spans="1:26" ht="16.5" customHeight="1" x14ac:dyDescent="0.25">
      <c r="A118" s="24" t="s">
        <v>170</v>
      </c>
      <c r="B118" s="29">
        <f t="shared" si="42"/>
        <v>100388076</v>
      </c>
      <c r="C118" s="30">
        <f t="shared" si="43"/>
        <v>3346.390214602427</v>
      </c>
      <c r="D118" s="30">
        <f t="shared" si="44"/>
        <v>3.766257488545449</v>
      </c>
      <c r="E118" s="30">
        <f t="shared" si="45"/>
        <v>0.90163970152202499</v>
      </c>
      <c r="F118" s="119" t="str">
        <f>IF($E118&lt;'SA_Model area size'!C$4,IF($D118&lt;'SA_Model area size'!C$3,"Beige","Red"),IF($D118&lt;'SA_Model area size'!C$3,"Green","Blue"))</f>
        <v>Blue</v>
      </c>
      <c r="G118" s="119" t="str">
        <f>IF($E118&lt;'SA_Model area size'!D$4,IF($D118&lt;'SA_Model area size'!D$3,"Beige","Red"),IF($D118&lt;'SA_Model area size'!D$3,"Green","Blue"))</f>
        <v>Blue</v>
      </c>
      <c r="H118" s="119" t="str">
        <f>IF($E118&lt;'SA_Model area size'!E$4,IF($D118&lt;'SA_Model area size'!E$3,"Beige","Red"),IF($D118&lt;'SA_Model area size'!E$3,"Green","Blue"))</f>
        <v>Blue</v>
      </c>
      <c r="I118" s="119" t="str">
        <f>IF($E118&lt;'SA_Model area size'!F$4,IF($D118&lt;'SA_Model area size'!F$3,"Beige","Red"),IF($D118&lt;'SA_Model area size'!F$3,"Green","Blue"))</f>
        <v>Blue</v>
      </c>
      <c r="J118" s="119" t="str">
        <f>IF($E118&lt;'SA_Model area size'!G$4,IF($D118&lt;'SA_Model area size'!G$3,"Beige","Red"),IF($D118&lt;'SA_Model area size'!G$3,"Green","Blue"))</f>
        <v>Blue</v>
      </c>
      <c r="K118" s="119" t="str">
        <f>IF($E118&lt;'SA_Model area size'!H$4,IF($D118&lt;'SA_Model area size'!H$3,"Beige","Red"),IF($D118&lt;'SA_Model area size'!H$3,"Green","Blue"))</f>
        <v>Blue</v>
      </c>
      <c r="L118" s="119" t="str">
        <f>IF($E118&lt;'SA_Model area size'!I$4,IF($D118&lt;'SA_Model area size'!I$3,"Beige","Red"),IF($D118&lt;'SA_Model area size'!I$3,"Green","Blue"))</f>
        <v>Blue</v>
      </c>
      <c r="M118" s="119" t="str">
        <f>IF($E118&lt;'SA_Model area size'!J$4,IF($D118&lt;'SA_Model area size'!J$3,"Beige","Red"),IF($D118&lt;'SA_Model area size'!J$3,"Green","Blue"))</f>
        <v>Blue</v>
      </c>
      <c r="N118" s="119" t="str">
        <f>IF($E118&lt;'SA_Model area size'!K$4,IF($D118&lt;'SA_Model area size'!K$3,"Beige","Red"),IF($D118&lt;'SA_Model area size'!K$3,"Green","Blue"))</f>
        <v>Blue</v>
      </c>
      <c r="O118" s="119" t="str">
        <f>IF($E118&lt;'SA_Model area size'!L$4,IF($D118&lt;'SA_Model area size'!L$3,"Beige","Red"),IF($D118&lt;'SA_Model area size'!L$3,"Green","Blue"))</f>
        <v>Green</v>
      </c>
      <c r="P118" s="119" t="str">
        <f>IF($E118&lt;'SA_Model area size'!M$4,IF($D118&lt;'SA_Model area size'!M$3,"Beige","Red"),IF($D118&lt;'SA_Model area size'!M$3,"Green","Blue"))</f>
        <v>Green</v>
      </c>
      <c r="Q118" s="33">
        <f t="shared" si="46"/>
        <v>0.21784875777364282</v>
      </c>
      <c r="R118" s="33">
        <f t="shared" si="47"/>
        <v>0.14166245810733993</v>
      </c>
      <c r="S118" s="33">
        <f t="shared" si="48"/>
        <v>0.30691872145975446</v>
      </c>
      <c r="T118" s="33">
        <f t="shared" si="49"/>
        <v>0.18451415375951449</v>
      </c>
      <c r="U118" s="33">
        <f t="shared" si="50"/>
        <v>0.14905590889974785</v>
      </c>
      <c r="V118" s="33">
        <f t="shared" si="51"/>
        <v>0.1030931867669492</v>
      </c>
      <c r="W118" s="33">
        <f t="shared" si="52"/>
        <v>0.12764567066189753</v>
      </c>
      <c r="X118" s="33">
        <f t="shared" si="53"/>
        <v>0.25857855742935421</v>
      </c>
      <c r="Y118" s="33">
        <f t="shared" si="54"/>
        <v>0.18180834900189344</v>
      </c>
      <c r="Z118" s="33">
        <f t="shared" si="55"/>
        <v>0.32887423613990546</v>
      </c>
    </row>
    <row r="119" spans="1:26" ht="16.5" customHeight="1" x14ac:dyDescent="0.25">
      <c r="A119" s="24" t="s">
        <v>210</v>
      </c>
      <c r="B119" s="29">
        <f t="shared" si="42"/>
        <v>36471765.999999993</v>
      </c>
      <c r="C119" s="30">
        <f t="shared" si="43"/>
        <v>3515.3106251904405</v>
      </c>
      <c r="D119" s="30">
        <f t="shared" si="44"/>
        <v>3.6522089568805032</v>
      </c>
      <c r="E119" s="30">
        <f t="shared" si="45"/>
        <v>0.82748680087945903</v>
      </c>
      <c r="F119" s="119" t="str">
        <f>IF($E119&lt;'SA_Model area size'!C$4,IF($D119&lt;'SA_Model area size'!C$3,"Beige","Red"),IF($D119&lt;'SA_Model area size'!C$3,"Green","Blue"))</f>
        <v>Red</v>
      </c>
      <c r="G119" s="119" t="str">
        <f>IF($E119&lt;'SA_Model area size'!D$4,IF($D119&lt;'SA_Model area size'!D$3,"Beige","Red"),IF($D119&lt;'SA_Model area size'!D$3,"Green","Blue"))</f>
        <v>Red</v>
      </c>
      <c r="H119" s="119" t="str">
        <f>IF($E119&lt;'SA_Model area size'!E$4,IF($D119&lt;'SA_Model area size'!E$3,"Beige","Red"),IF($D119&lt;'SA_Model area size'!E$3,"Green","Blue"))</f>
        <v>Red</v>
      </c>
      <c r="I119" s="119" t="str">
        <f>IF($E119&lt;'SA_Model area size'!F$4,IF($D119&lt;'SA_Model area size'!F$3,"Beige","Red"),IF($D119&lt;'SA_Model area size'!F$3,"Green","Blue"))</f>
        <v>Red</v>
      </c>
      <c r="J119" s="119" t="str">
        <f>IF($E119&lt;'SA_Model area size'!G$4,IF($D119&lt;'SA_Model area size'!G$3,"Beige","Red"),IF($D119&lt;'SA_Model area size'!G$3,"Green","Blue"))</f>
        <v>Blue</v>
      </c>
      <c r="K119" s="119" t="str">
        <f>IF($E119&lt;'SA_Model area size'!H$4,IF($D119&lt;'SA_Model area size'!H$3,"Beige","Red"),IF($D119&lt;'SA_Model area size'!H$3,"Green","Blue"))</f>
        <v>Blue</v>
      </c>
      <c r="L119" s="119" t="str">
        <f>IF($E119&lt;'SA_Model area size'!I$4,IF($D119&lt;'SA_Model area size'!I$3,"Beige","Red"),IF($D119&lt;'SA_Model area size'!I$3,"Green","Blue"))</f>
        <v>Blue</v>
      </c>
      <c r="M119" s="119" t="str">
        <f>IF($E119&lt;'SA_Model area size'!J$4,IF($D119&lt;'SA_Model area size'!J$3,"Beige","Red"),IF($D119&lt;'SA_Model area size'!J$3,"Green","Blue"))</f>
        <v>Blue</v>
      </c>
      <c r="N119" s="119" t="str">
        <f>IF($E119&lt;'SA_Model area size'!K$4,IF($D119&lt;'SA_Model area size'!K$3,"Beige","Red"),IF($D119&lt;'SA_Model area size'!K$3,"Green","Blue"))</f>
        <v>Green</v>
      </c>
      <c r="O119" s="119" t="str">
        <f>IF($E119&lt;'SA_Model area size'!L$4,IF($D119&lt;'SA_Model area size'!L$3,"Beige","Red"),IF($D119&lt;'SA_Model area size'!L$3,"Green","Blue"))</f>
        <v>Green</v>
      </c>
      <c r="P119" s="119" t="str">
        <f>IF($E119&lt;'SA_Model area size'!M$4,IF($D119&lt;'SA_Model area size'!M$3,"Beige","Red"),IF($D119&lt;'SA_Model area size'!M$3,"Green","Blue"))</f>
        <v>Green</v>
      </c>
      <c r="Q119" s="33">
        <f t="shared" si="46"/>
        <v>0.21891524181652697</v>
      </c>
      <c r="R119" s="33">
        <f t="shared" si="47"/>
        <v>0.11452447483922239</v>
      </c>
      <c r="S119" s="33">
        <f t="shared" si="48"/>
        <v>0.31532362344981313</v>
      </c>
      <c r="T119" s="33">
        <f t="shared" si="49"/>
        <v>0.23332693552592304</v>
      </c>
      <c r="U119" s="33">
        <f t="shared" si="50"/>
        <v>0.11790972436851441</v>
      </c>
      <c r="V119" s="33">
        <f t="shared" si="51"/>
        <v>0.13045137409079022</v>
      </c>
      <c r="W119" s="33">
        <f t="shared" si="52"/>
        <v>0.13192723334667728</v>
      </c>
      <c r="X119" s="33">
        <f t="shared" si="53"/>
        <v>0.20182855678339481</v>
      </c>
      <c r="Y119" s="33">
        <f t="shared" si="54"/>
        <v>0.17189067816571368</v>
      </c>
      <c r="Z119" s="33">
        <f t="shared" si="55"/>
        <v>0.36390215761342376</v>
      </c>
    </row>
    <row r="120" spans="1:26" ht="16.5" customHeight="1" x14ac:dyDescent="0.25">
      <c r="A120" s="24" t="s">
        <v>234</v>
      </c>
      <c r="B120" s="29">
        <f t="shared" si="42"/>
        <v>108116621.99999999</v>
      </c>
      <c r="C120" s="30">
        <f t="shared" si="43"/>
        <v>3989.1634908181331</v>
      </c>
      <c r="D120" s="30">
        <f t="shared" si="44"/>
        <v>3.5461477951973936</v>
      </c>
      <c r="E120" s="30">
        <f t="shared" si="45"/>
        <v>0.89687966030347299</v>
      </c>
      <c r="F120" s="119" t="str">
        <f>IF($E120&lt;'SA_Model area size'!C$4,IF($D120&lt;'SA_Model area size'!C$3,"Beige","Red"),IF($D120&lt;'SA_Model area size'!C$3,"Green","Blue"))</f>
        <v>Red</v>
      </c>
      <c r="G120" s="119" t="str">
        <f>IF($E120&lt;'SA_Model area size'!D$4,IF($D120&lt;'SA_Model area size'!D$3,"Beige","Red"),IF($D120&lt;'SA_Model area size'!D$3,"Green","Blue"))</f>
        <v>Blue</v>
      </c>
      <c r="H120" s="119" t="str">
        <f>IF($E120&lt;'SA_Model area size'!E$4,IF($D120&lt;'SA_Model area size'!E$3,"Beige","Red"),IF($D120&lt;'SA_Model area size'!E$3,"Green","Blue"))</f>
        <v>Blue</v>
      </c>
      <c r="I120" s="119" t="str">
        <f>IF($E120&lt;'SA_Model area size'!F$4,IF($D120&lt;'SA_Model area size'!F$3,"Beige","Red"),IF($D120&lt;'SA_Model area size'!F$3,"Green","Blue"))</f>
        <v>Blue</v>
      </c>
      <c r="J120" s="119" t="str">
        <f>IF($E120&lt;'SA_Model area size'!G$4,IF($D120&lt;'SA_Model area size'!G$3,"Beige","Red"),IF($D120&lt;'SA_Model area size'!G$3,"Green","Blue"))</f>
        <v>Blue</v>
      </c>
      <c r="K120" s="119" t="str">
        <f>IF($E120&lt;'SA_Model area size'!H$4,IF($D120&lt;'SA_Model area size'!H$3,"Beige","Red"),IF($D120&lt;'SA_Model area size'!H$3,"Green","Blue"))</f>
        <v>Blue</v>
      </c>
      <c r="L120" s="119" t="str">
        <f>IF($E120&lt;'SA_Model area size'!I$4,IF($D120&lt;'SA_Model area size'!I$3,"Beige","Red"),IF($D120&lt;'SA_Model area size'!I$3,"Green","Blue"))</f>
        <v>Blue</v>
      </c>
      <c r="M120" s="119" t="str">
        <f>IF($E120&lt;'SA_Model area size'!J$4,IF($D120&lt;'SA_Model area size'!J$3,"Beige","Red"),IF($D120&lt;'SA_Model area size'!J$3,"Green","Blue"))</f>
        <v>Blue</v>
      </c>
      <c r="N120" s="119" t="str">
        <f>IF($E120&lt;'SA_Model area size'!K$4,IF($D120&lt;'SA_Model area size'!K$3,"Beige","Red"),IF($D120&lt;'SA_Model area size'!K$3,"Green","Blue"))</f>
        <v>Green</v>
      </c>
      <c r="O120" s="119" t="str">
        <f>IF($E120&lt;'SA_Model area size'!L$4,IF($D120&lt;'SA_Model area size'!L$3,"Beige","Red"),IF($D120&lt;'SA_Model area size'!L$3,"Green","Blue"))</f>
        <v>Green</v>
      </c>
      <c r="P120" s="119" t="str">
        <f>IF($E120&lt;'SA_Model area size'!M$4,IF($D120&lt;'SA_Model area size'!M$3,"Beige","Red"),IF($D120&lt;'SA_Model area size'!M$3,"Green","Blue"))</f>
        <v>Green</v>
      </c>
      <c r="Q120" s="33">
        <f t="shared" si="46"/>
        <v>0.16778345585276497</v>
      </c>
      <c r="R120" s="33">
        <f t="shared" si="47"/>
        <v>0.10897143452027651</v>
      </c>
      <c r="S120" s="33">
        <f t="shared" si="48"/>
        <v>0.2701097975133005</v>
      </c>
      <c r="T120" s="33">
        <f t="shared" si="49"/>
        <v>0.31454302699170822</v>
      </c>
      <c r="U120" s="33">
        <f t="shared" si="50"/>
        <v>0.13859228512194971</v>
      </c>
      <c r="V120" s="33">
        <f t="shared" si="51"/>
        <v>0.17240102435721469</v>
      </c>
      <c r="W120" s="33">
        <f t="shared" si="52"/>
        <v>0.13246627244679812</v>
      </c>
      <c r="X120" s="33">
        <f t="shared" si="53"/>
        <v>0.19757032800820373</v>
      </c>
      <c r="Y120" s="33">
        <f t="shared" si="54"/>
        <v>0.18800244228109989</v>
      </c>
      <c r="Z120" s="33">
        <f t="shared" si="55"/>
        <v>0.30955993290668327</v>
      </c>
    </row>
    <row r="121" spans="1:26" ht="16.5" customHeight="1" x14ac:dyDescent="0.25">
      <c r="A121" s="24" t="s">
        <v>206</v>
      </c>
      <c r="B121" s="29">
        <f t="shared" si="42"/>
        <v>21323734</v>
      </c>
      <c r="C121" s="30">
        <f t="shared" si="43"/>
        <v>3999.9974184412763</v>
      </c>
      <c r="D121" s="30">
        <f t="shared" si="44"/>
        <v>3.5255837186719892</v>
      </c>
      <c r="E121" s="30">
        <f t="shared" si="45"/>
        <v>0.93981337429381495</v>
      </c>
      <c r="F121" s="119" t="str">
        <f>IF($E121&lt;'SA_Model area size'!C$4,IF($D121&lt;'SA_Model area size'!C$3,"Beige","Red"),IF($D121&lt;'SA_Model area size'!C$3,"Green","Blue"))</f>
        <v>Blue</v>
      </c>
      <c r="G121" s="119" t="str">
        <f>IF($E121&lt;'SA_Model area size'!D$4,IF($D121&lt;'SA_Model area size'!D$3,"Beige","Red"),IF($D121&lt;'SA_Model area size'!D$3,"Green","Blue"))</f>
        <v>Blue</v>
      </c>
      <c r="H121" s="119" t="str">
        <f>IF($E121&lt;'SA_Model area size'!E$4,IF($D121&lt;'SA_Model area size'!E$3,"Beige","Red"),IF($D121&lt;'SA_Model area size'!E$3,"Green","Blue"))</f>
        <v>Blue</v>
      </c>
      <c r="I121" s="119" t="str">
        <f>IF($E121&lt;'SA_Model area size'!F$4,IF($D121&lt;'SA_Model area size'!F$3,"Beige","Red"),IF($D121&lt;'SA_Model area size'!F$3,"Green","Blue"))</f>
        <v>Blue</v>
      </c>
      <c r="J121" s="119" t="str">
        <f>IF($E121&lt;'SA_Model area size'!G$4,IF($D121&lt;'SA_Model area size'!G$3,"Beige","Red"),IF($D121&lt;'SA_Model area size'!G$3,"Green","Blue"))</f>
        <v>Blue</v>
      </c>
      <c r="K121" s="119" t="str">
        <f>IF($E121&lt;'SA_Model area size'!H$4,IF($D121&lt;'SA_Model area size'!H$3,"Beige","Red"),IF($D121&lt;'SA_Model area size'!H$3,"Green","Blue"))</f>
        <v>Blue</v>
      </c>
      <c r="L121" s="119" t="str">
        <f>IF($E121&lt;'SA_Model area size'!I$4,IF($D121&lt;'SA_Model area size'!I$3,"Beige","Red"),IF($D121&lt;'SA_Model area size'!I$3,"Green","Blue"))</f>
        <v>Blue</v>
      </c>
      <c r="M121" s="119" t="str">
        <f>IF($E121&lt;'SA_Model area size'!J$4,IF($D121&lt;'SA_Model area size'!J$3,"Beige","Red"),IF($D121&lt;'SA_Model area size'!J$3,"Green","Blue"))</f>
        <v>Blue</v>
      </c>
      <c r="N121" s="119" t="str">
        <f>IF($E121&lt;'SA_Model area size'!K$4,IF($D121&lt;'SA_Model area size'!K$3,"Beige","Red"),IF($D121&lt;'SA_Model area size'!K$3,"Green","Blue"))</f>
        <v>Green</v>
      </c>
      <c r="O121" s="119" t="str">
        <f>IF($E121&lt;'SA_Model area size'!L$4,IF($D121&lt;'SA_Model area size'!L$3,"Beige","Red"),IF($D121&lt;'SA_Model area size'!L$3,"Green","Blue"))</f>
        <v>Green</v>
      </c>
      <c r="P121" s="119" t="str">
        <f>IF($E121&lt;'SA_Model area size'!M$4,IF($D121&lt;'SA_Model area size'!M$3,"Beige","Red"),IF($D121&lt;'SA_Model area size'!M$3,"Green","Blue"))</f>
        <v>Green</v>
      </c>
      <c r="Q121" s="33">
        <f t="shared" si="46"/>
        <v>0.21076987429823318</v>
      </c>
      <c r="R121" s="33">
        <f t="shared" si="47"/>
        <v>7.5192082161749801E-2</v>
      </c>
      <c r="S121" s="33">
        <f t="shared" si="48"/>
        <v>0.31727878683193977</v>
      </c>
      <c r="T121" s="33">
        <f t="shared" si="49"/>
        <v>0.29480995280571071</v>
      </c>
      <c r="U121" s="33">
        <f t="shared" si="50"/>
        <v>0.1019493039023663</v>
      </c>
      <c r="V121" s="33">
        <f t="shared" si="51"/>
        <v>8.0626169158022773E-2</v>
      </c>
      <c r="W121" s="33">
        <f t="shared" si="52"/>
        <v>9.1596350644197758E-2</v>
      </c>
      <c r="X121" s="33">
        <f t="shared" si="53"/>
        <v>0.48042397406999676</v>
      </c>
      <c r="Y121" s="33">
        <f t="shared" si="54"/>
        <v>0.14684067142166904</v>
      </c>
      <c r="Z121" s="33">
        <f t="shared" si="55"/>
        <v>0.20051283470611378</v>
      </c>
    </row>
    <row r="122" spans="1:26" ht="16.5" customHeight="1" x14ac:dyDescent="0.25">
      <c r="A122" s="24" t="s">
        <v>201</v>
      </c>
      <c r="B122" s="29">
        <f t="shared" si="42"/>
        <v>6415851</v>
      </c>
      <c r="C122" s="30">
        <f t="shared" si="43"/>
        <v>1691.6480195651322</v>
      </c>
      <c r="D122" s="30">
        <f t="shared" si="44"/>
        <v>3.4234642593083149</v>
      </c>
      <c r="E122" s="30">
        <f t="shared" si="45"/>
        <v>0.96022377569289696</v>
      </c>
      <c r="F122" s="119" t="str">
        <f>IF($E122&lt;'SA_Model area size'!C$4,IF($D122&lt;'SA_Model area size'!C$3,"Beige","Red"),IF($D122&lt;'SA_Model area size'!C$3,"Green","Blue"))</f>
        <v>Blue</v>
      </c>
      <c r="G122" s="119" t="str">
        <f>IF($E122&lt;'SA_Model area size'!D$4,IF($D122&lt;'SA_Model area size'!D$3,"Beige","Red"),IF($D122&lt;'SA_Model area size'!D$3,"Green","Blue"))</f>
        <v>Blue</v>
      </c>
      <c r="H122" s="119" t="str">
        <f>IF($E122&lt;'SA_Model area size'!E$4,IF($D122&lt;'SA_Model area size'!E$3,"Beige","Red"),IF($D122&lt;'SA_Model area size'!E$3,"Green","Blue"))</f>
        <v>Blue</v>
      </c>
      <c r="I122" s="119" t="str">
        <f>IF($E122&lt;'SA_Model area size'!F$4,IF($D122&lt;'SA_Model area size'!F$3,"Beige","Red"),IF($D122&lt;'SA_Model area size'!F$3,"Green","Blue"))</f>
        <v>Blue</v>
      </c>
      <c r="J122" s="119" t="str">
        <f>IF($E122&lt;'SA_Model area size'!G$4,IF($D122&lt;'SA_Model area size'!G$3,"Beige","Red"),IF($D122&lt;'SA_Model area size'!G$3,"Green","Blue"))</f>
        <v>Blue</v>
      </c>
      <c r="K122" s="119" t="str">
        <f>IF($E122&lt;'SA_Model area size'!H$4,IF($D122&lt;'SA_Model area size'!H$3,"Beige","Red"),IF($D122&lt;'SA_Model area size'!H$3,"Green","Blue"))</f>
        <v>Blue</v>
      </c>
      <c r="L122" s="119" t="str">
        <f>IF($E122&lt;'SA_Model area size'!I$4,IF($D122&lt;'SA_Model area size'!I$3,"Beige","Red"),IF($D122&lt;'SA_Model area size'!I$3,"Green","Blue"))</f>
        <v>Blue</v>
      </c>
      <c r="M122" s="119" t="str">
        <f>IF($E122&lt;'SA_Model area size'!J$4,IF($D122&lt;'SA_Model area size'!J$3,"Beige","Red"),IF($D122&lt;'SA_Model area size'!J$3,"Green","Blue"))</f>
        <v>Green</v>
      </c>
      <c r="N122" s="119" t="str">
        <f>IF($E122&lt;'SA_Model area size'!K$4,IF($D122&lt;'SA_Model area size'!K$3,"Beige","Red"),IF($D122&lt;'SA_Model area size'!K$3,"Green","Blue"))</f>
        <v>Green</v>
      </c>
      <c r="O122" s="119" t="str">
        <f>IF($E122&lt;'SA_Model area size'!L$4,IF($D122&lt;'SA_Model area size'!L$3,"Beige","Red"),IF($D122&lt;'SA_Model area size'!L$3,"Green","Blue"))</f>
        <v>Green</v>
      </c>
      <c r="P122" s="119" t="str">
        <f>IF($E122&lt;'SA_Model area size'!M$4,IF($D122&lt;'SA_Model area size'!M$3,"Beige","Red"),IF($D122&lt;'SA_Model area size'!M$3,"Green","Blue"))</f>
        <v>Green</v>
      </c>
      <c r="Q122" s="33">
        <f t="shared" si="46"/>
        <v>0.19001712448598035</v>
      </c>
      <c r="R122" s="33">
        <f t="shared" si="47"/>
        <v>4.6514439717209609E-2</v>
      </c>
      <c r="S122" s="33">
        <f t="shared" si="48"/>
        <v>0.24151988346828293</v>
      </c>
      <c r="T122" s="33">
        <f t="shared" si="49"/>
        <v>0.38350952205172828</v>
      </c>
      <c r="U122" s="33">
        <f t="shared" si="50"/>
        <v>0.1384390302767988</v>
      </c>
      <c r="V122" s="33">
        <f t="shared" si="51"/>
        <v>0.18952761744834029</v>
      </c>
      <c r="W122" s="33">
        <f t="shared" si="52"/>
        <v>4.4997260479109208E-2</v>
      </c>
      <c r="X122" s="33">
        <f t="shared" si="53"/>
        <v>0.14498336885129301</v>
      </c>
      <c r="Y122" s="33">
        <f t="shared" si="54"/>
        <v>0.28265747497663468</v>
      </c>
      <c r="Z122" s="33">
        <f t="shared" si="55"/>
        <v>0.33783427824462253</v>
      </c>
    </row>
    <row r="123" spans="1:26" ht="16.5" customHeight="1" x14ac:dyDescent="0.25">
      <c r="A123" s="24" t="s">
        <v>184</v>
      </c>
      <c r="B123" s="29">
        <f t="shared" si="42"/>
        <v>9746115.0000000019</v>
      </c>
      <c r="C123" s="30">
        <f t="shared" si="43"/>
        <v>3021.7479653393398</v>
      </c>
      <c r="D123" s="30">
        <f t="shared" si="44"/>
        <v>3.3246713818122577</v>
      </c>
      <c r="E123" s="30">
        <f t="shared" si="45"/>
        <v>0.86294546252197502</v>
      </c>
      <c r="F123" s="119" t="str">
        <f>IF($E123&lt;'SA_Model area size'!C$4,IF($D123&lt;'SA_Model area size'!C$3,"Beige","Red"),IF($D123&lt;'SA_Model area size'!C$3,"Green","Blue"))</f>
        <v>Red</v>
      </c>
      <c r="G123" s="119" t="str">
        <f>IF($E123&lt;'SA_Model area size'!D$4,IF($D123&lt;'SA_Model area size'!D$3,"Beige","Red"),IF($D123&lt;'SA_Model area size'!D$3,"Green","Blue"))</f>
        <v>Red</v>
      </c>
      <c r="H123" s="119" t="str">
        <f>IF($E123&lt;'SA_Model area size'!E$4,IF($D123&lt;'SA_Model area size'!E$3,"Beige","Red"),IF($D123&lt;'SA_Model area size'!E$3,"Green","Blue"))</f>
        <v>Blue</v>
      </c>
      <c r="I123" s="119" t="str">
        <f>IF($E123&lt;'SA_Model area size'!F$4,IF($D123&lt;'SA_Model area size'!F$3,"Beige","Red"),IF($D123&lt;'SA_Model area size'!F$3,"Green","Blue"))</f>
        <v>Blue</v>
      </c>
      <c r="J123" s="119" t="str">
        <f>IF($E123&lt;'SA_Model area size'!G$4,IF($D123&lt;'SA_Model area size'!G$3,"Beige","Red"),IF($D123&lt;'SA_Model area size'!G$3,"Green","Blue"))</f>
        <v>Blue</v>
      </c>
      <c r="K123" s="119" t="str">
        <f>IF($E123&lt;'SA_Model area size'!H$4,IF($D123&lt;'SA_Model area size'!H$3,"Beige","Red"),IF($D123&lt;'SA_Model area size'!H$3,"Green","Blue"))</f>
        <v>Blue</v>
      </c>
      <c r="L123" s="119" t="str">
        <f>IF($E123&lt;'SA_Model area size'!I$4,IF($D123&lt;'SA_Model area size'!I$3,"Beige","Red"),IF($D123&lt;'SA_Model area size'!I$3,"Green","Blue"))</f>
        <v>Blue</v>
      </c>
      <c r="M123" s="119" t="str">
        <f>IF($E123&lt;'SA_Model area size'!J$4,IF($D123&lt;'SA_Model area size'!J$3,"Beige","Red"),IF($D123&lt;'SA_Model area size'!J$3,"Green","Blue"))</f>
        <v>Green</v>
      </c>
      <c r="N123" s="119" t="str">
        <f>IF($E123&lt;'SA_Model area size'!K$4,IF($D123&lt;'SA_Model area size'!K$3,"Beige","Red"),IF($D123&lt;'SA_Model area size'!K$3,"Green","Blue"))</f>
        <v>Green</v>
      </c>
      <c r="O123" s="119" t="str">
        <f>IF($E123&lt;'SA_Model area size'!L$4,IF($D123&lt;'SA_Model area size'!L$3,"Beige","Red"),IF($D123&lt;'SA_Model area size'!L$3,"Green","Blue"))</f>
        <v>Green</v>
      </c>
      <c r="P123" s="119" t="str">
        <f>IF($E123&lt;'SA_Model area size'!M$4,IF($D123&lt;'SA_Model area size'!M$3,"Beige","Red"),IF($D123&lt;'SA_Model area size'!M$3,"Green","Blue"))</f>
        <v>Green</v>
      </c>
      <c r="Q123" s="33">
        <f t="shared" si="46"/>
        <v>0.36416151306214495</v>
      </c>
      <c r="R123" s="33">
        <f t="shared" si="47"/>
        <v>0.13699660627525079</v>
      </c>
      <c r="S123" s="33">
        <f t="shared" si="48"/>
        <v>0.1648060349420537</v>
      </c>
      <c r="T123" s="33">
        <f t="shared" si="49"/>
        <v>0.2099554466745277</v>
      </c>
      <c r="U123" s="33">
        <f t="shared" si="50"/>
        <v>0.12408039904602301</v>
      </c>
      <c r="V123" s="33">
        <f t="shared" si="51"/>
        <v>0.18972387017227282</v>
      </c>
      <c r="W123" s="33">
        <f t="shared" si="52"/>
        <v>0.17192238553187983</v>
      </c>
      <c r="X123" s="33">
        <f t="shared" si="53"/>
        <v>0.18120939938842887</v>
      </c>
      <c r="Y123" s="33">
        <f t="shared" si="54"/>
        <v>0.17549835171933792</v>
      </c>
      <c r="Z123" s="33">
        <f t="shared" si="55"/>
        <v>0.28164599318808076</v>
      </c>
    </row>
    <row r="124" spans="1:26" ht="16.5" customHeight="1" x14ac:dyDescent="0.25">
      <c r="A124" s="24" t="s">
        <v>150</v>
      </c>
      <c r="B124" s="29">
        <f t="shared" si="42"/>
        <v>2303703</v>
      </c>
      <c r="C124" s="30">
        <f t="shared" si="43"/>
        <v>7690.6219625533049</v>
      </c>
      <c r="D124" s="30">
        <f t="shared" si="44"/>
        <v>8.6191004487601273</v>
      </c>
      <c r="E124" s="30">
        <f t="shared" si="45"/>
        <v>0.79702917693425401</v>
      </c>
      <c r="F124" s="119" t="str">
        <f>IF($E124&lt;'SA_Model area size'!C$4,IF($D124&lt;'SA_Model area size'!C$3,"Beige","Red"),IF($D124&lt;'SA_Model area size'!C$3,"Green","Blue"))</f>
        <v>Red</v>
      </c>
      <c r="G124" s="119" t="str">
        <f>IF($E124&lt;'SA_Model area size'!D$4,IF($D124&lt;'SA_Model area size'!D$3,"Beige","Red"),IF($D124&lt;'SA_Model area size'!D$3,"Green","Blue"))</f>
        <v>Red</v>
      </c>
      <c r="H124" s="119" t="str">
        <f>IF($E124&lt;'SA_Model area size'!E$4,IF($D124&lt;'SA_Model area size'!E$3,"Beige","Red"),IF($D124&lt;'SA_Model area size'!E$3,"Green","Blue"))</f>
        <v>Red</v>
      </c>
      <c r="I124" s="119" t="str">
        <f>IF($E124&lt;'SA_Model area size'!F$4,IF($D124&lt;'SA_Model area size'!F$3,"Beige","Red"),IF($D124&lt;'SA_Model area size'!F$3,"Green","Blue"))</f>
        <v>Red</v>
      </c>
      <c r="J124" s="119" t="str">
        <f>IF($E124&lt;'SA_Model area size'!G$4,IF($D124&lt;'SA_Model area size'!G$3,"Beige","Red"),IF($D124&lt;'SA_Model area size'!G$3,"Green","Blue"))</f>
        <v>Red</v>
      </c>
      <c r="K124" s="119" t="str">
        <f>IF($E124&lt;'SA_Model area size'!H$4,IF($D124&lt;'SA_Model area size'!H$3,"Beige","Red"),IF($D124&lt;'SA_Model area size'!H$3,"Green","Blue"))</f>
        <v>Red</v>
      </c>
      <c r="L124" s="119" t="str">
        <f>IF($E124&lt;'SA_Model area size'!I$4,IF($D124&lt;'SA_Model area size'!I$3,"Beige","Red"),IF($D124&lt;'SA_Model area size'!I$3,"Green","Blue"))</f>
        <v>Blue</v>
      </c>
      <c r="M124" s="119" t="str">
        <f>IF($E124&lt;'SA_Model area size'!J$4,IF($D124&lt;'SA_Model area size'!J$3,"Beige","Red"),IF($D124&lt;'SA_Model area size'!J$3,"Green","Blue"))</f>
        <v>Blue</v>
      </c>
      <c r="N124" s="119" t="str">
        <f>IF($E124&lt;'SA_Model area size'!K$4,IF($D124&lt;'SA_Model area size'!K$3,"Beige","Red"),IF($D124&lt;'SA_Model area size'!K$3,"Green","Blue"))</f>
        <v>Blue</v>
      </c>
      <c r="O124" s="119" t="str">
        <f>IF($E124&lt;'SA_Model area size'!L$4,IF($D124&lt;'SA_Model area size'!L$3,"Beige","Red"),IF($D124&lt;'SA_Model area size'!L$3,"Green","Blue"))</f>
        <v>Blue</v>
      </c>
      <c r="P124" s="119" t="str">
        <f>IF($E124&lt;'SA_Model area size'!M$4,IF($D124&lt;'SA_Model area size'!M$3,"Beige","Red"),IF($D124&lt;'SA_Model area size'!M$3,"Green","Blue"))</f>
        <v>Blue</v>
      </c>
      <c r="Q124" s="33">
        <f t="shared" si="46"/>
        <v>0.35676966376355135</v>
      </c>
      <c r="R124" s="33">
        <f t="shared" si="47"/>
        <v>0.11730890996525029</v>
      </c>
      <c r="S124" s="33">
        <f t="shared" si="48"/>
        <v>0.25168752929240557</v>
      </c>
      <c r="T124" s="33">
        <f t="shared" si="49"/>
        <v>0.16054470803672011</v>
      </c>
      <c r="U124" s="33">
        <f t="shared" si="50"/>
        <v>0.11368918894207232</v>
      </c>
      <c r="V124" s="33">
        <f t="shared" si="51"/>
        <v>0.21277791527068499</v>
      </c>
      <c r="W124" s="33">
        <f t="shared" si="52"/>
        <v>0.10577003408068616</v>
      </c>
      <c r="X124" s="33">
        <f t="shared" si="53"/>
        <v>0.21581014543851948</v>
      </c>
      <c r="Y124" s="33">
        <f t="shared" si="54"/>
        <v>8.3033170229488237E-2</v>
      </c>
      <c r="Z124" s="33">
        <f t="shared" si="55"/>
        <v>0.38260873498062098</v>
      </c>
    </row>
    <row r="125" spans="1:26" ht="16.5" customHeight="1" x14ac:dyDescent="0.25">
      <c r="A125" s="24" t="s">
        <v>223</v>
      </c>
      <c r="B125" s="29">
        <f t="shared" si="42"/>
        <v>2494524</v>
      </c>
      <c r="C125" s="30">
        <f t="shared" si="43"/>
        <v>5433.6854206454318</v>
      </c>
      <c r="D125" s="30">
        <f t="shared" si="44"/>
        <v>6.880676552581015</v>
      </c>
      <c r="E125" s="30">
        <f t="shared" si="45"/>
        <v>0.78317452857956604</v>
      </c>
      <c r="F125" s="119" t="str">
        <f>IF($E125&lt;'SA_Model area size'!C$4,IF($D125&lt;'SA_Model area size'!C$3,"Beige","Red"),IF($D125&lt;'SA_Model area size'!C$3,"Green","Blue"))</f>
        <v>Red</v>
      </c>
      <c r="G125" s="119" t="str">
        <f>IF($E125&lt;'SA_Model area size'!D$4,IF($D125&lt;'SA_Model area size'!D$3,"Beige","Red"),IF($D125&lt;'SA_Model area size'!D$3,"Green","Blue"))</f>
        <v>Red</v>
      </c>
      <c r="H125" s="119" t="str">
        <f>IF($E125&lt;'SA_Model area size'!E$4,IF($D125&lt;'SA_Model area size'!E$3,"Beige","Red"),IF($D125&lt;'SA_Model area size'!E$3,"Green","Blue"))</f>
        <v>Red</v>
      </c>
      <c r="I125" s="119" t="str">
        <f>IF($E125&lt;'SA_Model area size'!F$4,IF($D125&lt;'SA_Model area size'!F$3,"Beige","Red"),IF($D125&lt;'SA_Model area size'!F$3,"Green","Blue"))</f>
        <v>Red</v>
      </c>
      <c r="J125" s="119" t="str">
        <f>IF($E125&lt;'SA_Model area size'!G$4,IF($D125&lt;'SA_Model area size'!G$3,"Beige","Red"),IF($D125&lt;'SA_Model area size'!G$3,"Green","Blue"))</f>
        <v>Red</v>
      </c>
      <c r="K125" s="119" t="str">
        <f>IF($E125&lt;'SA_Model area size'!H$4,IF($D125&lt;'SA_Model area size'!H$3,"Beige","Red"),IF($D125&lt;'SA_Model area size'!H$3,"Green","Blue"))</f>
        <v>Red</v>
      </c>
      <c r="L125" s="119" t="str">
        <f>IF($E125&lt;'SA_Model area size'!I$4,IF($D125&lt;'SA_Model area size'!I$3,"Beige","Red"),IF($D125&lt;'SA_Model area size'!I$3,"Green","Blue"))</f>
        <v>Blue</v>
      </c>
      <c r="M125" s="119" t="str">
        <f>IF($E125&lt;'SA_Model area size'!J$4,IF($D125&lt;'SA_Model area size'!J$3,"Beige","Red"),IF($D125&lt;'SA_Model area size'!J$3,"Green","Blue"))</f>
        <v>Blue</v>
      </c>
      <c r="N125" s="119" t="str">
        <f>IF($E125&lt;'SA_Model area size'!K$4,IF($D125&lt;'SA_Model area size'!K$3,"Beige","Red"),IF($D125&lt;'SA_Model area size'!K$3,"Green","Blue"))</f>
        <v>Blue</v>
      </c>
      <c r="O125" s="119" t="str">
        <f>IF($E125&lt;'SA_Model area size'!L$4,IF($D125&lt;'SA_Model area size'!L$3,"Beige","Red"),IF($D125&lt;'SA_Model area size'!L$3,"Green","Blue"))</f>
        <v>Blue</v>
      </c>
      <c r="P125" s="119" t="str">
        <f>IF($E125&lt;'SA_Model area size'!M$4,IF($D125&lt;'SA_Model area size'!M$3,"Beige","Red"),IF($D125&lt;'SA_Model area size'!M$3,"Green","Blue"))</f>
        <v>Blue</v>
      </c>
      <c r="Q125" s="33">
        <f t="shared" si="46"/>
        <v>0.1998463647464904</v>
      </c>
      <c r="R125" s="33">
        <f t="shared" si="47"/>
        <v>0.16576248908910171</v>
      </c>
      <c r="S125" s="33">
        <f t="shared" si="48"/>
        <v>0.17791332092362933</v>
      </c>
      <c r="T125" s="33">
        <f t="shared" si="49"/>
        <v>0.34769090530825664</v>
      </c>
      <c r="U125" s="33">
        <f t="shared" si="50"/>
        <v>0.10878691993252187</v>
      </c>
      <c r="V125" s="33">
        <f t="shared" si="51"/>
        <v>7.7962734566638187E-2</v>
      </c>
      <c r="W125" s="33">
        <f t="shared" si="52"/>
        <v>0.14058838125238032</v>
      </c>
      <c r="X125" s="33">
        <f t="shared" si="53"/>
        <v>0.27159324977167698</v>
      </c>
      <c r="Y125" s="33">
        <f t="shared" si="54"/>
        <v>0.13190896550734746</v>
      </c>
      <c r="Z125" s="33">
        <f t="shared" si="55"/>
        <v>0.37794666890195749</v>
      </c>
    </row>
    <row r="126" spans="1:26" ht="16.5" customHeight="1" x14ac:dyDescent="0.25">
      <c r="A126" s="24" t="s">
        <v>249</v>
      </c>
      <c r="B126" s="29">
        <f t="shared" si="42"/>
        <v>15946882</v>
      </c>
      <c r="C126" s="30">
        <f t="shared" si="43"/>
        <v>894.04958635946082</v>
      </c>
      <c r="D126" s="30">
        <f t="shared" si="44"/>
        <v>5.4250753610506868</v>
      </c>
      <c r="E126" s="30">
        <f t="shared" si="45"/>
        <v>0.44086435292367598</v>
      </c>
      <c r="F126" s="119" t="str">
        <f>IF($E126&lt;'SA_Model area size'!C$4,IF($D126&lt;'SA_Model area size'!C$3,"Beige","Red"),IF($D126&lt;'SA_Model area size'!C$3,"Green","Blue"))</f>
        <v>Red</v>
      </c>
      <c r="G126" s="119" t="str">
        <f>IF($E126&lt;'SA_Model area size'!D$4,IF($D126&lt;'SA_Model area size'!D$3,"Beige","Red"),IF($D126&lt;'SA_Model area size'!D$3,"Green","Blue"))</f>
        <v>Red</v>
      </c>
      <c r="H126" s="119" t="str">
        <f>IF($E126&lt;'SA_Model area size'!E$4,IF($D126&lt;'SA_Model area size'!E$3,"Beige","Red"),IF($D126&lt;'SA_Model area size'!E$3,"Green","Blue"))</f>
        <v>Red</v>
      </c>
      <c r="I126" s="119" t="str">
        <f>IF($E126&lt;'SA_Model area size'!F$4,IF($D126&lt;'SA_Model area size'!F$3,"Beige","Red"),IF($D126&lt;'SA_Model area size'!F$3,"Green","Blue"))</f>
        <v>Red</v>
      </c>
      <c r="J126" s="119" t="str">
        <f>IF($E126&lt;'SA_Model area size'!G$4,IF($D126&lt;'SA_Model area size'!G$3,"Beige","Red"),IF($D126&lt;'SA_Model area size'!G$3,"Green","Blue"))</f>
        <v>Red</v>
      </c>
      <c r="K126" s="119" t="str">
        <f>IF($E126&lt;'SA_Model area size'!H$4,IF($D126&lt;'SA_Model area size'!H$3,"Beige","Red"),IF($D126&lt;'SA_Model area size'!H$3,"Green","Blue"))</f>
        <v>Red</v>
      </c>
      <c r="L126" s="119" t="str">
        <f>IF($E126&lt;'SA_Model area size'!I$4,IF($D126&lt;'SA_Model area size'!I$3,"Beige","Red"),IF($D126&lt;'SA_Model area size'!I$3,"Green","Blue"))</f>
        <v>Red</v>
      </c>
      <c r="M126" s="119" t="str">
        <f>IF($E126&lt;'SA_Model area size'!J$4,IF($D126&lt;'SA_Model area size'!J$3,"Beige","Red"),IF($D126&lt;'SA_Model area size'!J$3,"Green","Blue"))</f>
        <v>Red</v>
      </c>
      <c r="N126" s="119" t="str">
        <f>IF($E126&lt;'SA_Model area size'!K$4,IF($D126&lt;'SA_Model area size'!K$3,"Beige","Red"),IF($D126&lt;'SA_Model area size'!K$3,"Green","Blue"))</f>
        <v>Red</v>
      </c>
      <c r="O126" s="119" t="str">
        <f>IF($E126&lt;'SA_Model area size'!L$4,IF($D126&lt;'SA_Model area size'!L$3,"Beige","Red"),IF($D126&lt;'SA_Model area size'!L$3,"Green","Blue"))</f>
        <v>Red</v>
      </c>
      <c r="P126" s="119" t="str">
        <f>IF($E126&lt;'SA_Model area size'!M$4,IF($D126&lt;'SA_Model area size'!M$3,"Beige","Red"),IF($D126&lt;'SA_Model area size'!M$3,"Green","Blue"))</f>
        <v>Red</v>
      </c>
      <c r="Q126" s="33">
        <f t="shared" si="46"/>
        <v>0.12301625496918285</v>
      </c>
      <c r="R126" s="33">
        <f t="shared" si="47"/>
        <v>5.1005156032252356E-2</v>
      </c>
      <c r="S126" s="33">
        <f t="shared" si="48"/>
        <v>6.5537138204606035E-2</v>
      </c>
      <c r="T126" s="33">
        <f t="shared" si="49"/>
        <v>0.70829124298505031</v>
      </c>
      <c r="U126" s="33">
        <f t="shared" si="50"/>
        <v>5.2150207808908666E-2</v>
      </c>
      <c r="V126" s="33">
        <f t="shared" si="51"/>
        <v>4.8293481901970865E-2</v>
      </c>
      <c r="W126" s="33">
        <f t="shared" si="52"/>
        <v>0.18609468270204835</v>
      </c>
      <c r="X126" s="33">
        <f t="shared" si="53"/>
        <v>0.1495421967644332</v>
      </c>
      <c r="Y126" s="33">
        <f t="shared" si="54"/>
        <v>0.43888965268495372</v>
      </c>
      <c r="Z126" s="33">
        <f t="shared" si="55"/>
        <v>0.17717998594659398</v>
      </c>
    </row>
    <row r="127" spans="1:26" ht="16.5" customHeight="1" x14ac:dyDescent="0.25">
      <c r="A127" s="24" t="s">
        <v>165</v>
      </c>
      <c r="B127" s="29">
        <f t="shared" si="42"/>
        <v>973557</v>
      </c>
      <c r="C127" s="30">
        <f t="shared" si="43"/>
        <v>4095.2533096554512</v>
      </c>
      <c r="D127" s="30">
        <f t="shared" si="44"/>
        <v>5.2541373059907723</v>
      </c>
      <c r="E127" s="30">
        <f t="shared" si="45"/>
        <v>0.75330394527536704</v>
      </c>
      <c r="F127" s="119" t="str">
        <f>IF($E127&lt;'SA_Model area size'!C$4,IF($D127&lt;'SA_Model area size'!C$3,"Beige","Red"),IF($D127&lt;'SA_Model area size'!C$3,"Green","Blue"))</f>
        <v>Red</v>
      </c>
      <c r="G127" s="119" t="str">
        <f>IF($E127&lt;'SA_Model area size'!D$4,IF($D127&lt;'SA_Model area size'!D$3,"Beige","Red"),IF($D127&lt;'SA_Model area size'!D$3,"Green","Blue"))</f>
        <v>Red</v>
      </c>
      <c r="H127" s="119" t="str">
        <f>IF($E127&lt;'SA_Model area size'!E$4,IF($D127&lt;'SA_Model area size'!E$3,"Beige","Red"),IF($D127&lt;'SA_Model area size'!E$3,"Green","Blue"))</f>
        <v>Red</v>
      </c>
      <c r="I127" s="119" t="str">
        <f>IF($E127&lt;'SA_Model area size'!F$4,IF($D127&lt;'SA_Model area size'!F$3,"Beige","Red"),IF($D127&lt;'SA_Model area size'!F$3,"Green","Blue"))</f>
        <v>Red</v>
      </c>
      <c r="J127" s="119" t="str">
        <f>IF($E127&lt;'SA_Model area size'!G$4,IF($D127&lt;'SA_Model area size'!G$3,"Beige","Red"),IF($D127&lt;'SA_Model area size'!G$3,"Green","Blue"))</f>
        <v>Red</v>
      </c>
      <c r="K127" s="119" t="str">
        <f>IF($E127&lt;'SA_Model area size'!H$4,IF($D127&lt;'SA_Model area size'!H$3,"Beige","Red"),IF($D127&lt;'SA_Model area size'!H$3,"Green","Blue"))</f>
        <v>Red</v>
      </c>
      <c r="L127" s="119" t="str">
        <f>IF($E127&lt;'SA_Model area size'!I$4,IF($D127&lt;'SA_Model area size'!I$3,"Beige","Red"),IF($D127&lt;'SA_Model area size'!I$3,"Green","Blue"))</f>
        <v>Red</v>
      </c>
      <c r="M127" s="119" t="str">
        <f>IF($E127&lt;'SA_Model area size'!J$4,IF($D127&lt;'SA_Model area size'!J$3,"Beige","Red"),IF($D127&lt;'SA_Model area size'!J$3,"Green","Blue"))</f>
        <v>Red</v>
      </c>
      <c r="N127" s="119" t="str">
        <f>IF($E127&lt;'SA_Model area size'!K$4,IF($D127&lt;'SA_Model area size'!K$3,"Beige","Red"),IF($D127&lt;'SA_Model area size'!K$3,"Green","Blue"))</f>
        <v>Blue</v>
      </c>
      <c r="O127" s="119" t="str">
        <f>IF($E127&lt;'SA_Model area size'!L$4,IF($D127&lt;'SA_Model area size'!L$3,"Beige","Red"),IF($D127&lt;'SA_Model area size'!L$3,"Green","Blue"))</f>
        <v>Blue</v>
      </c>
      <c r="P127" s="119" t="str">
        <f>IF($E127&lt;'SA_Model area size'!M$4,IF($D127&lt;'SA_Model area size'!M$3,"Beige","Red"),IF($D127&lt;'SA_Model area size'!M$3,"Green","Blue"))</f>
        <v>Blue</v>
      </c>
      <c r="Q127" s="33">
        <f t="shared" si="46"/>
        <v>0.17001833420768561</v>
      </c>
      <c r="R127" s="33">
        <f t="shared" si="47"/>
        <v>0.19837952358021985</v>
      </c>
      <c r="S127" s="33">
        <f t="shared" si="48"/>
        <v>0.18071999579225601</v>
      </c>
      <c r="T127" s="33">
        <f t="shared" si="49"/>
        <v>0.32812033541181751</v>
      </c>
      <c r="U127" s="33">
        <f t="shared" si="50"/>
        <v>0.12276181100802111</v>
      </c>
      <c r="V127" s="33">
        <f t="shared" si="51"/>
        <v>4.8355904119431727E-2</v>
      </c>
      <c r="W127" s="33">
        <f t="shared" si="52"/>
        <v>0.26675091570112441</v>
      </c>
      <c r="X127" s="33">
        <f t="shared" si="53"/>
        <v>0.20535163448683949</v>
      </c>
      <c r="Y127" s="33">
        <f t="shared" si="54"/>
        <v>0.23725639872058113</v>
      </c>
      <c r="Z127" s="33">
        <f t="shared" si="55"/>
        <v>0.24228514697202305</v>
      </c>
    </row>
    <row r="128" spans="1:26" ht="16.5" customHeight="1" x14ac:dyDescent="0.25">
      <c r="A128" s="24" t="s">
        <v>225</v>
      </c>
      <c r="B128" s="29">
        <f t="shared" si="42"/>
        <v>200963603</v>
      </c>
      <c r="C128" s="30">
        <f t="shared" si="43"/>
        <v>2481.6622930643466</v>
      </c>
      <c r="D128" s="30">
        <f t="shared" si="44"/>
        <v>4.4851985570936428</v>
      </c>
      <c r="E128" s="30">
        <f t="shared" si="45"/>
        <v>0.73201792566231005</v>
      </c>
      <c r="F128" s="119" t="str">
        <f>IF($E128&lt;'SA_Model area size'!C$4,IF($D128&lt;'SA_Model area size'!C$3,"Beige","Red"),IF($D128&lt;'SA_Model area size'!C$3,"Green","Blue"))</f>
        <v>Red</v>
      </c>
      <c r="G128" s="119" t="str">
        <f>IF($E128&lt;'SA_Model area size'!D$4,IF($D128&lt;'SA_Model area size'!D$3,"Beige","Red"),IF($D128&lt;'SA_Model area size'!D$3,"Green","Blue"))</f>
        <v>Red</v>
      </c>
      <c r="H128" s="119" t="str">
        <f>IF($E128&lt;'SA_Model area size'!E$4,IF($D128&lt;'SA_Model area size'!E$3,"Beige","Red"),IF($D128&lt;'SA_Model area size'!E$3,"Green","Blue"))</f>
        <v>Red</v>
      </c>
      <c r="I128" s="119" t="str">
        <f>IF($E128&lt;'SA_Model area size'!F$4,IF($D128&lt;'SA_Model area size'!F$3,"Beige","Red"),IF($D128&lt;'SA_Model area size'!F$3,"Green","Blue"))</f>
        <v>Red</v>
      </c>
      <c r="J128" s="119" t="str">
        <f>IF($E128&lt;'SA_Model area size'!G$4,IF($D128&lt;'SA_Model area size'!G$3,"Beige","Red"),IF($D128&lt;'SA_Model area size'!G$3,"Green","Blue"))</f>
        <v>Red</v>
      </c>
      <c r="K128" s="119" t="str">
        <f>IF($E128&lt;'SA_Model area size'!H$4,IF($D128&lt;'SA_Model area size'!H$3,"Beige","Red"),IF($D128&lt;'SA_Model area size'!H$3,"Green","Blue"))</f>
        <v>Red</v>
      </c>
      <c r="L128" s="119" t="str">
        <f>IF($E128&lt;'SA_Model area size'!I$4,IF($D128&lt;'SA_Model area size'!I$3,"Beige","Red"),IF($D128&lt;'SA_Model area size'!I$3,"Green","Blue"))</f>
        <v>Red</v>
      </c>
      <c r="M128" s="119" t="str">
        <f>IF($E128&lt;'SA_Model area size'!J$4,IF($D128&lt;'SA_Model area size'!J$3,"Beige","Red"),IF($D128&lt;'SA_Model area size'!J$3,"Green","Blue"))</f>
        <v>Red</v>
      </c>
      <c r="N128" s="119" t="str">
        <f>IF($E128&lt;'SA_Model area size'!K$4,IF($D128&lt;'SA_Model area size'!K$3,"Beige","Red"),IF($D128&lt;'SA_Model area size'!K$3,"Green","Blue"))</f>
        <v>Red</v>
      </c>
      <c r="O128" s="119" t="str">
        <f>IF($E128&lt;'SA_Model area size'!L$4,IF($D128&lt;'SA_Model area size'!L$3,"Beige","Red"),IF($D128&lt;'SA_Model area size'!L$3,"Green","Blue"))</f>
        <v>Blue</v>
      </c>
      <c r="P128" s="119" t="str">
        <f>IF($E128&lt;'SA_Model area size'!M$4,IF($D128&lt;'SA_Model area size'!M$3,"Beige","Red"),IF($D128&lt;'SA_Model area size'!M$3,"Green","Blue"))</f>
        <v>Blue</v>
      </c>
      <c r="Q128" s="33">
        <f t="shared" si="46"/>
        <v>0.43698917301709733</v>
      </c>
      <c r="R128" s="33">
        <f t="shared" si="47"/>
        <v>7.3511372437246966E-2</v>
      </c>
      <c r="S128" s="33">
        <f t="shared" si="48"/>
        <v>0.29194477607706887</v>
      </c>
      <c r="T128" s="33">
        <f t="shared" si="49"/>
        <v>0.13578637467777946</v>
      </c>
      <c r="U128" s="33">
        <f t="shared" si="50"/>
        <v>6.1768303790807368E-2</v>
      </c>
      <c r="V128" s="33">
        <f t="shared" si="51"/>
        <v>7.763651179652345E-2</v>
      </c>
      <c r="W128" s="33">
        <f t="shared" si="52"/>
        <v>0.16258025832904274</v>
      </c>
      <c r="X128" s="33">
        <f t="shared" si="53"/>
        <v>0.28473589970080931</v>
      </c>
      <c r="Y128" s="33">
        <f t="shared" si="54"/>
        <v>0.24539236196328115</v>
      </c>
      <c r="Z128" s="33">
        <f t="shared" si="55"/>
        <v>0.22965496821034298</v>
      </c>
    </row>
    <row r="129" spans="1:26" ht="16.5" customHeight="1" x14ac:dyDescent="0.25">
      <c r="A129" s="24" t="s">
        <v>267</v>
      </c>
      <c r="B129" s="29">
        <f t="shared" si="42"/>
        <v>14645473.000000002</v>
      </c>
      <c r="C129" s="30">
        <f t="shared" si="43"/>
        <v>1456.6240553557068</v>
      </c>
      <c r="D129" s="30">
        <f t="shared" si="44"/>
        <v>4.2768765991538835</v>
      </c>
      <c r="E129" s="30">
        <f t="shared" si="45"/>
        <v>0.70392313457305999</v>
      </c>
      <c r="F129" s="119" t="str">
        <f>IF($E129&lt;'SA_Model area size'!C$4,IF($D129&lt;'SA_Model area size'!C$3,"Beige","Red"),IF($D129&lt;'SA_Model area size'!C$3,"Green","Blue"))</f>
        <v>Red</v>
      </c>
      <c r="G129" s="119" t="str">
        <f>IF($E129&lt;'SA_Model area size'!D$4,IF($D129&lt;'SA_Model area size'!D$3,"Beige","Red"),IF($D129&lt;'SA_Model area size'!D$3,"Green","Blue"))</f>
        <v>Red</v>
      </c>
      <c r="H129" s="119" t="str">
        <f>IF($E129&lt;'SA_Model area size'!E$4,IF($D129&lt;'SA_Model area size'!E$3,"Beige","Red"),IF($D129&lt;'SA_Model area size'!E$3,"Green","Blue"))</f>
        <v>Red</v>
      </c>
      <c r="I129" s="119" t="str">
        <f>IF($E129&lt;'SA_Model area size'!F$4,IF($D129&lt;'SA_Model area size'!F$3,"Beige","Red"),IF($D129&lt;'SA_Model area size'!F$3,"Green","Blue"))</f>
        <v>Red</v>
      </c>
      <c r="J129" s="119" t="str">
        <f>IF($E129&lt;'SA_Model area size'!G$4,IF($D129&lt;'SA_Model area size'!G$3,"Beige","Red"),IF($D129&lt;'SA_Model area size'!G$3,"Green","Blue"))</f>
        <v>Red</v>
      </c>
      <c r="K129" s="119" t="str">
        <f>IF($E129&lt;'SA_Model area size'!H$4,IF($D129&lt;'SA_Model area size'!H$3,"Beige","Red"),IF($D129&lt;'SA_Model area size'!H$3,"Green","Blue"))</f>
        <v>Red</v>
      </c>
      <c r="L129" s="119" t="str">
        <f>IF($E129&lt;'SA_Model area size'!I$4,IF($D129&lt;'SA_Model area size'!I$3,"Beige","Red"),IF($D129&lt;'SA_Model area size'!I$3,"Green","Blue"))</f>
        <v>Red</v>
      </c>
      <c r="M129" s="119" t="str">
        <f>IF($E129&lt;'SA_Model area size'!J$4,IF($D129&lt;'SA_Model area size'!J$3,"Beige","Red"),IF($D129&lt;'SA_Model area size'!J$3,"Green","Blue"))</f>
        <v>Red</v>
      </c>
      <c r="N129" s="119" t="str">
        <f>IF($E129&lt;'SA_Model area size'!K$4,IF($D129&lt;'SA_Model area size'!K$3,"Beige","Red"),IF($D129&lt;'SA_Model area size'!K$3,"Green","Blue"))</f>
        <v>Red</v>
      </c>
      <c r="O129" s="119" t="str">
        <f>IF($E129&lt;'SA_Model area size'!L$4,IF($D129&lt;'SA_Model area size'!L$3,"Beige","Red"),IF($D129&lt;'SA_Model area size'!L$3,"Green","Blue"))</f>
        <v>Red</v>
      </c>
      <c r="P129" s="119" t="str">
        <f>IF($E129&lt;'SA_Model area size'!M$4,IF($D129&lt;'SA_Model area size'!M$3,"Beige","Red"),IF($D129&lt;'SA_Model area size'!M$3,"Green","Blue"))</f>
        <v>Green</v>
      </c>
      <c r="Q129" s="33">
        <f t="shared" si="46"/>
        <v>0.45526350753800982</v>
      </c>
      <c r="R129" s="33">
        <f t="shared" si="47"/>
        <v>5.7584395404189949E-2</v>
      </c>
      <c r="S129" s="33">
        <f t="shared" si="48"/>
        <v>0.28130199610797507</v>
      </c>
      <c r="T129" s="33">
        <f t="shared" si="49"/>
        <v>0.16207567514920626</v>
      </c>
      <c r="U129" s="33">
        <f t="shared" si="50"/>
        <v>4.3774425800618709E-2</v>
      </c>
      <c r="V129" s="33">
        <f t="shared" si="51"/>
        <v>0.25275688367269367</v>
      </c>
      <c r="W129" s="33">
        <f t="shared" si="52"/>
        <v>0.14619928505072202</v>
      </c>
      <c r="X129" s="33">
        <f t="shared" si="53"/>
        <v>0.11025395735225249</v>
      </c>
      <c r="Y129" s="33">
        <f t="shared" si="54"/>
        <v>0.17614610337298631</v>
      </c>
      <c r="Z129" s="33">
        <f t="shared" si="55"/>
        <v>0.31464377055134507</v>
      </c>
    </row>
    <row r="130" spans="1:26" ht="16.5" customHeight="1" x14ac:dyDescent="0.25">
      <c r="A130" s="24" t="s">
        <v>220</v>
      </c>
      <c r="B130" s="29">
        <f t="shared" si="42"/>
        <v>4525697.9999999991</v>
      </c>
      <c r="C130" s="30">
        <f t="shared" si="43"/>
        <v>1907.7620137730687</v>
      </c>
      <c r="D130" s="30">
        <f t="shared" si="44"/>
        <v>3.9765009986285715</v>
      </c>
      <c r="E130" s="30">
        <f t="shared" si="45"/>
        <v>0.71572612039099903</v>
      </c>
      <c r="F130" s="119" t="str">
        <f>IF($E130&lt;'SA_Model area size'!C$4,IF($D130&lt;'SA_Model area size'!C$3,"Beige","Red"),IF($D130&lt;'SA_Model area size'!C$3,"Green","Blue"))</f>
        <v>Red</v>
      </c>
      <c r="G130" s="119" t="str">
        <f>IF($E130&lt;'SA_Model area size'!D$4,IF($D130&lt;'SA_Model area size'!D$3,"Beige","Red"),IF($D130&lt;'SA_Model area size'!D$3,"Green","Blue"))</f>
        <v>Red</v>
      </c>
      <c r="H130" s="119" t="str">
        <f>IF($E130&lt;'SA_Model area size'!E$4,IF($D130&lt;'SA_Model area size'!E$3,"Beige","Red"),IF($D130&lt;'SA_Model area size'!E$3,"Green","Blue"))</f>
        <v>Red</v>
      </c>
      <c r="I130" s="119" t="str">
        <f>IF($E130&lt;'SA_Model area size'!F$4,IF($D130&lt;'SA_Model area size'!F$3,"Beige","Red"),IF($D130&lt;'SA_Model area size'!F$3,"Green","Blue"))</f>
        <v>Red</v>
      </c>
      <c r="J130" s="119" t="str">
        <f>IF($E130&lt;'SA_Model area size'!G$4,IF($D130&lt;'SA_Model area size'!G$3,"Beige","Red"),IF($D130&lt;'SA_Model area size'!G$3,"Green","Blue"))</f>
        <v>Red</v>
      </c>
      <c r="K130" s="119" t="str">
        <f>IF($E130&lt;'SA_Model area size'!H$4,IF($D130&lt;'SA_Model area size'!H$3,"Beige","Red"),IF($D130&lt;'SA_Model area size'!H$3,"Green","Blue"))</f>
        <v>Red</v>
      </c>
      <c r="L130" s="119" t="str">
        <f>IF($E130&lt;'SA_Model area size'!I$4,IF($D130&lt;'SA_Model area size'!I$3,"Beige","Red"),IF($D130&lt;'SA_Model area size'!I$3,"Green","Blue"))</f>
        <v>Red</v>
      </c>
      <c r="M130" s="119" t="str">
        <f>IF($E130&lt;'SA_Model area size'!J$4,IF($D130&lt;'SA_Model area size'!J$3,"Beige","Red"),IF($D130&lt;'SA_Model area size'!J$3,"Green","Blue"))</f>
        <v>Red</v>
      </c>
      <c r="N130" s="119" t="str">
        <f>IF($E130&lt;'SA_Model area size'!K$4,IF($D130&lt;'SA_Model area size'!K$3,"Beige","Red"),IF($D130&lt;'SA_Model area size'!K$3,"Green","Blue"))</f>
        <v>Red</v>
      </c>
      <c r="O130" s="119" t="str">
        <f>IF($E130&lt;'SA_Model area size'!L$4,IF($D130&lt;'SA_Model area size'!L$3,"Beige","Red"),IF($D130&lt;'SA_Model area size'!L$3,"Green","Blue"))</f>
        <v>Beige</v>
      </c>
      <c r="P130" s="119" t="str">
        <f>IF($E130&lt;'SA_Model area size'!M$4,IF($D130&lt;'SA_Model area size'!M$3,"Beige","Red"),IF($D130&lt;'SA_Model area size'!M$3,"Green","Blue"))</f>
        <v>Green</v>
      </c>
      <c r="Q130" s="33">
        <f t="shared" si="46"/>
        <v>0.24203139052546413</v>
      </c>
      <c r="R130" s="33">
        <f t="shared" si="47"/>
        <v>0.19773809209654911</v>
      </c>
      <c r="S130" s="33">
        <f t="shared" si="48"/>
        <v>0.20473720846384105</v>
      </c>
      <c r="T130" s="33">
        <f t="shared" si="49"/>
        <v>0.26780648604316615</v>
      </c>
      <c r="U130" s="33">
        <f t="shared" si="50"/>
        <v>8.7686822870979245E-2</v>
      </c>
      <c r="V130" s="33">
        <f t="shared" si="51"/>
        <v>0.11759587296102582</v>
      </c>
      <c r="W130" s="33">
        <f t="shared" si="52"/>
        <v>0.25192397828629998</v>
      </c>
      <c r="X130" s="33">
        <f t="shared" si="53"/>
        <v>0.22277916710309514</v>
      </c>
      <c r="Y130" s="33">
        <f t="shared" si="54"/>
        <v>0.18305708815991698</v>
      </c>
      <c r="Z130" s="33">
        <f t="shared" si="55"/>
        <v>0.22464389348966216</v>
      </c>
    </row>
    <row r="131" spans="1:26" ht="16.5" customHeight="1" x14ac:dyDescent="0.25">
      <c r="A131" s="24" t="s">
        <v>159</v>
      </c>
      <c r="B131" s="29">
        <f t="shared" ref="B131:B141" si="56">VLOOKUP(A131,pop,2,0)</f>
        <v>5380504.0000000009</v>
      </c>
      <c r="C131" s="30">
        <f t="shared" ref="C131:C141" si="57">VLOOKUP(A131,Y,130,0)</f>
        <v>1903.8661006942243</v>
      </c>
      <c r="D131" s="30">
        <f t="shared" ref="D131:D141" si="58">VLOOKUP(A131,gloria,123,0)/B131*1000</f>
        <v>3.9006728594953612</v>
      </c>
      <c r="E131" s="30">
        <f t="shared" ref="E131:E141" si="59">VLOOKUP(A131,nsi,14,0)</f>
        <v>0.66187917293487797</v>
      </c>
      <c r="F131" s="119" t="str">
        <f>IF($E131&lt;'SA_Model area size'!C$4,IF($D131&lt;'SA_Model area size'!C$3,"Beige","Red"),IF($D131&lt;'SA_Model area size'!C$3,"Green","Blue"))</f>
        <v>Red</v>
      </c>
      <c r="G131" s="119" t="str">
        <f>IF($E131&lt;'SA_Model area size'!D$4,IF($D131&lt;'SA_Model area size'!D$3,"Beige","Red"),IF($D131&lt;'SA_Model area size'!D$3,"Green","Blue"))</f>
        <v>Red</v>
      </c>
      <c r="H131" s="119" t="str">
        <f>IF($E131&lt;'SA_Model area size'!E$4,IF($D131&lt;'SA_Model area size'!E$3,"Beige","Red"),IF($D131&lt;'SA_Model area size'!E$3,"Green","Blue"))</f>
        <v>Red</v>
      </c>
      <c r="I131" s="119" t="str">
        <f>IF($E131&lt;'SA_Model area size'!F$4,IF($D131&lt;'SA_Model area size'!F$3,"Beige","Red"),IF($D131&lt;'SA_Model area size'!F$3,"Green","Blue"))</f>
        <v>Red</v>
      </c>
      <c r="J131" s="119" t="str">
        <f>IF($E131&lt;'SA_Model area size'!G$4,IF($D131&lt;'SA_Model area size'!G$3,"Beige","Red"),IF($D131&lt;'SA_Model area size'!G$3,"Green","Blue"))</f>
        <v>Red</v>
      </c>
      <c r="K131" s="119" t="str">
        <f>IF($E131&lt;'SA_Model area size'!H$4,IF($D131&lt;'SA_Model area size'!H$3,"Beige","Red"),IF($D131&lt;'SA_Model area size'!H$3,"Green","Blue"))</f>
        <v>Red</v>
      </c>
      <c r="L131" s="119" t="str">
        <f>IF($E131&lt;'SA_Model area size'!I$4,IF($D131&lt;'SA_Model area size'!I$3,"Beige","Red"),IF($D131&lt;'SA_Model area size'!I$3,"Green","Blue"))</f>
        <v>Red</v>
      </c>
      <c r="M131" s="119" t="str">
        <f>IF($E131&lt;'SA_Model area size'!J$4,IF($D131&lt;'SA_Model area size'!J$3,"Beige","Red"),IF($D131&lt;'SA_Model area size'!J$3,"Green","Blue"))</f>
        <v>Red</v>
      </c>
      <c r="N131" s="119" t="str">
        <f>IF($E131&lt;'SA_Model area size'!K$4,IF($D131&lt;'SA_Model area size'!K$3,"Beige","Red"),IF($D131&lt;'SA_Model area size'!K$3,"Green","Blue"))</f>
        <v>Red</v>
      </c>
      <c r="O131" s="119" t="str">
        <f>IF($E131&lt;'SA_Model area size'!L$4,IF($D131&lt;'SA_Model area size'!L$3,"Beige","Red"),IF($D131&lt;'SA_Model area size'!L$3,"Green","Blue"))</f>
        <v>Beige</v>
      </c>
      <c r="P131" s="119" t="str">
        <f>IF($E131&lt;'SA_Model area size'!M$4,IF($D131&lt;'SA_Model area size'!M$3,"Beige","Red"),IF($D131&lt;'SA_Model area size'!M$3,"Green","Blue"))</f>
        <v>Beige</v>
      </c>
      <c r="Q131" s="33">
        <f t="shared" ref="Q131:Q141" si="60">VLOOKUP($A131,gloria,131,0)/VLOOKUP($A131,gloria,123,0)</f>
        <v>0.31103107119707357</v>
      </c>
      <c r="R131" s="33">
        <f t="shared" ref="R131:R141" si="61">VLOOKUP($A131,gloria,132,0)/VLOOKUP($A131,gloria,123,0)</f>
        <v>7.3178628649320177E-2</v>
      </c>
      <c r="S131" s="33">
        <f t="shared" ref="S131:S141" si="62">VLOOKUP($A131,gloria,133,0)/VLOOKUP($A131,gloria,123,0)</f>
        <v>0.25788183614039367</v>
      </c>
      <c r="T131" s="33">
        <f t="shared" ref="T131:T141" si="63">VLOOKUP($A131,gloria,134,0)/VLOOKUP($A131,gloria,123,0)</f>
        <v>0.18755146446298115</v>
      </c>
      <c r="U131" s="33">
        <f t="shared" ref="U131:U141" si="64">VLOOKUP($A131,gloria,135,0)/VLOOKUP($A131,gloria,123,0)</f>
        <v>0.17035699955023162</v>
      </c>
      <c r="V131" s="33">
        <f t="shared" ref="V131:V141" si="65">VLOOKUP($A131,Y,123,0)/VLOOKUP($A131,Y,122,0)</f>
        <v>0.15249950683262495</v>
      </c>
      <c r="W131" s="33">
        <f t="shared" ref="W131:W141" si="66">VLOOKUP($A131,Y,124,0)/VLOOKUP($A131,Y,122,0)</f>
        <v>0.12642302658462676</v>
      </c>
      <c r="X131" s="33">
        <f t="shared" ref="X131:X141" si="67">VLOOKUP($A131,Y,125,0)/VLOOKUP($A131,Y,122,0)</f>
        <v>0.18076689268808663</v>
      </c>
      <c r="Y131" s="33">
        <f t="shared" ref="Y131:Y141" si="68">VLOOKUP($A131,Y,126,0)/VLOOKUP($A131,Y,122,0)</f>
        <v>0.22996511177701021</v>
      </c>
      <c r="Z131" s="33">
        <f t="shared" ref="Z131:Z141" si="69">VLOOKUP($A131,Y,127,0)/VLOOKUP($A131,Y,122,0)</f>
        <v>0.31034546211765163</v>
      </c>
    </row>
    <row r="132" spans="1:26" ht="16.5" customHeight="1" x14ac:dyDescent="0.25">
      <c r="A132" s="24" t="s">
        <v>217</v>
      </c>
      <c r="B132" s="29">
        <f t="shared" si="56"/>
        <v>54045422</v>
      </c>
      <c r="C132" s="30">
        <f t="shared" si="57"/>
        <v>1410.0460378665127</v>
      </c>
      <c r="D132" s="30">
        <f t="shared" si="58"/>
        <v>3.8548364884981412</v>
      </c>
      <c r="E132" s="30">
        <f t="shared" si="59"/>
        <v>0.76841468827085202</v>
      </c>
      <c r="F132" s="119" t="str">
        <f>IF($E132&lt;'SA_Model area size'!C$4,IF($D132&lt;'SA_Model area size'!C$3,"Beige","Red"),IF($D132&lt;'SA_Model area size'!C$3,"Green","Blue"))</f>
        <v>Red</v>
      </c>
      <c r="G132" s="119" t="str">
        <f>IF($E132&lt;'SA_Model area size'!D$4,IF($D132&lt;'SA_Model area size'!D$3,"Beige","Red"),IF($D132&lt;'SA_Model area size'!D$3,"Green","Blue"))</f>
        <v>Red</v>
      </c>
      <c r="H132" s="119" t="str">
        <f>IF($E132&lt;'SA_Model area size'!E$4,IF($D132&lt;'SA_Model area size'!E$3,"Beige","Red"),IF($D132&lt;'SA_Model area size'!E$3,"Green","Blue"))</f>
        <v>Red</v>
      </c>
      <c r="I132" s="119" t="str">
        <f>IF($E132&lt;'SA_Model area size'!F$4,IF($D132&lt;'SA_Model area size'!F$3,"Beige","Red"),IF($D132&lt;'SA_Model area size'!F$3,"Green","Blue"))</f>
        <v>Red</v>
      </c>
      <c r="J132" s="119" t="str">
        <f>IF($E132&lt;'SA_Model area size'!G$4,IF($D132&lt;'SA_Model area size'!G$3,"Beige","Red"),IF($D132&lt;'SA_Model area size'!G$3,"Green","Blue"))</f>
        <v>Red</v>
      </c>
      <c r="K132" s="119" t="str">
        <f>IF($E132&lt;'SA_Model area size'!H$4,IF($D132&lt;'SA_Model area size'!H$3,"Beige","Red"),IF($D132&lt;'SA_Model area size'!H$3,"Green","Blue"))</f>
        <v>Red</v>
      </c>
      <c r="L132" s="119" t="str">
        <f>IF($E132&lt;'SA_Model area size'!I$4,IF($D132&lt;'SA_Model area size'!I$3,"Beige","Red"),IF($D132&lt;'SA_Model area size'!I$3,"Green","Blue"))</f>
        <v>Red</v>
      </c>
      <c r="M132" s="119" t="str">
        <f>IF($E132&lt;'SA_Model area size'!J$4,IF($D132&lt;'SA_Model area size'!J$3,"Beige","Red"),IF($D132&lt;'SA_Model area size'!J$3,"Green","Blue"))</f>
        <v>Blue</v>
      </c>
      <c r="N132" s="119" t="str">
        <f>IF($E132&lt;'SA_Model area size'!K$4,IF($D132&lt;'SA_Model area size'!K$3,"Beige","Red"),IF($D132&lt;'SA_Model area size'!K$3,"Green","Blue"))</f>
        <v>Blue</v>
      </c>
      <c r="O132" s="119" t="str">
        <f>IF($E132&lt;'SA_Model area size'!L$4,IF($D132&lt;'SA_Model area size'!L$3,"Beige","Red"),IF($D132&lt;'SA_Model area size'!L$3,"Green","Blue"))</f>
        <v>Green</v>
      </c>
      <c r="P132" s="119" t="str">
        <f>IF($E132&lt;'SA_Model area size'!M$4,IF($D132&lt;'SA_Model area size'!M$3,"Beige","Red"),IF($D132&lt;'SA_Model area size'!M$3,"Green","Blue"))</f>
        <v>Green</v>
      </c>
      <c r="Q132" s="33">
        <f t="shared" si="60"/>
        <v>0.14962306030400729</v>
      </c>
      <c r="R132" s="33">
        <f t="shared" si="61"/>
        <v>7.6958085360151959E-2</v>
      </c>
      <c r="S132" s="33">
        <f t="shared" si="62"/>
        <v>0.2877952302844215</v>
      </c>
      <c r="T132" s="33">
        <f t="shared" si="63"/>
        <v>0.27199533148272509</v>
      </c>
      <c r="U132" s="33">
        <f t="shared" si="64"/>
        <v>0.21362829256869351</v>
      </c>
      <c r="V132" s="33">
        <f t="shared" si="65"/>
        <v>0.13838321106718496</v>
      </c>
      <c r="W132" s="33">
        <f t="shared" si="66"/>
        <v>0.15660213269591053</v>
      </c>
      <c r="X132" s="33">
        <f t="shared" si="67"/>
        <v>0.22153541152848988</v>
      </c>
      <c r="Y132" s="33">
        <f t="shared" si="68"/>
        <v>0.16394566905679833</v>
      </c>
      <c r="Z132" s="33">
        <f t="shared" si="69"/>
        <v>0.3195335756516165</v>
      </c>
    </row>
    <row r="133" spans="1:26" ht="16.5" customHeight="1" x14ac:dyDescent="0.25">
      <c r="A133" s="24" t="s">
        <v>226</v>
      </c>
      <c r="B133" s="29">
        <f t="shared" si="56"/>
        <v>6545503.0000000009</v>
      </c>
      <c r="C133" s="30">
        <f t="shared" si="57"/>
        <v>1866.6417928841954</v>
      </c>
      <c r="D133" s="30">
        <f t="shared" si="58"/>
        <v>3.756925807979711</v>
      </c>
      <c r="E133" s="30">
        <f t="shared" si="59"/>
        <v>0.76356689556768098</v>
      </c>
      <c r="F133" s="119" t="str">
        <f>IF($E133&lt;'SA_Model area size'!C$4,IF($D133&lt;'SA_Model area size'!C$3,"Beige","Red"),IF($D133&lt;'SA_Model area size'!C$3,"Green","Blue"))</f>
        <v>Red</v>
      </c>
      <c r="G133" s="119" t="str">
        <f>IF($E133&lt;'SA_Model area size'!D$4,IF($D133&lt;'SA_Model area size'!D$3,"Beige","Red"),IF($D133&lt;'SA_Model area size'!D$3,"Green","Blue"))</f>
        <v>Red</v>
      </c>
      <c r="H133" s="119" t="str">
        <f>IF($E133&lt;'SA_Model area size'!E$4,IF($D133&lt;'SA_Model area size'!E$3,"Beige","Red"),IF($D133&lt;'SA_Model area size'!E$3,"Green","Blue"))</f>
        <v>Red</v>
      </c>
      <c r="I133" s="119" t="str">
        <f>IF($E133&lt;'SA_Model area size'!F$4,IF($D133&lt;'SA_Model area size'!F$3,"Beige","Red"),IF($D133&lt;'SA_Model area size'!F$3,"Green","Blue"))</f>
        <v>Red</v>
      </c>
      <c r="J133" s="119" t="str">
        <f>IF($E133&lt;'SA_Model area size'!G$4,IF($D133&lt;'SA_Model area size'!G$3,"Beige","Red"),IF($D133&lt;'SA_Model area size'!G$3,"Green","Blue"))</f>
        <v>Red</v>
      </c>
      <c r="K133" s="119" t="str">
        <f>IF($E133&lt;'SA_Model area size'!H$4,IF($D133&lt;'SA_Model area size'!H$3,"Beige","Red"),IF($D133&lt;'SA_Model area size'!H$3,"Green","Blue"))</f>
        <v>Red</v>
      </c>
      <c r="L133" s="119" t="str">
        <f>IF($E133&lt;'SA_Model area size'!I$4,IF($D133&lt;'SA_Model area size'!I$3,"Beige","Red"),IF($D133&lt;'SA_Model area size'!I$3,"Green","Blue"))</f>
        <v>Red</v>
      </c>
      <c r="M133" s="119" t="str">
        <f>IF($E133&lt;'SA_Model area size'!J$4,IF($D133&lt;'SA_Model area size'!J$3,"Beige","Red"),IF($D133&lt;'SA_Model area size'!J$3,"Green","Blue"))</f>
        <v>Blue</v>
      </c>
      <c r="N133" s="119" t="str">
        <f>IF($E133&lt;'SA_Model area size'!K$4,IF($D133&lt;'SA_Model area size'!K$3,"Beige","Red"),IF($D133&lt;'SA_Model area size'!K$3,"Green","Blue"))</f>
        <v>Green</v>
      </c>
      <c r="O133" s="119" t="str">
        <f>IF($E133&lt;'SA_Model area size'!L$4,IF($D133&lt;'SA_Model area size'!L$3,"Beige","Red"),IF($D133&lt;'SA_Model area size'!L$3,"Green","Blue"))</f>
        <v>Green</v>
      </c>
      <c r="P133" s="119" t="str">
        <f>IF($E133&lt;'SA_Model area size'!M$4,IF($D133&lt;'SA_Model area size'!M$3,"Beige","Red"),IF($D133&lt;'SA_Model area size'!M$3,"Green","Blue"))</f>
        <v>Green</v>
      </c>
      <c r="Q133" s="33">
        <f t="shared" si="60"/>
        <v>0.29439582218416782</v>
      </c>
      <c r="R133" s="33">
        <f t="shared" si="61"/>
        <v>4.1432844106840928E-2</v>
      </c>
      <c r="S133" s="33">
        <f t="shared" si="62"/>
        <v>0.26175609562090885</v>
      </c>
      <c r="T133" s="33">
        <f t="shared" si="63"/>
        <v>0.31120718077318871</v>
      </c>
      <c r="U133" s="33">
        <f t="shared" si="64"/>
        <v>9.1208057314893759E-2</v>
      </c>
      <c r="V133" s="33">
        <f t="shared" si="65"/>
        <v>0.10772388645820141</v>
      </c>
      <c r="W133" s="33">
        <f t="shared" si="66"/>
        <v>0.14138925244671549</v>
      </c>
      <c r="X133" s="33">
        <f t="shared" si="67"/>
        <v>0.21868544844807974</v>
      </c>
      <c r="Y133" s="33">
        <f t="shared" si="68"/>
        <v>0.19416480363059249</v>
      </c>
      <c r="Z133" s="33">
        <f t="shared" si="69"/>
        <v>0.33803660901641064</v>
      </c>
    </row>
    <row r="134" spans="1:26" ht="16.5" customHeight="1" x14ac:dyDescent="0.25">
      <c r="A134" s="24" t="s">
        <v>180</v>
      </c>
      <c r="B134" s="29">
        <f t="shared" si="56"/>
        <v>12771246.000000002</v>
      </c>
      <c r="C134" s="30">
        <f t="shared" si="57"/>
        <v>1078.8527528567572</v>
      </c>
      <c r="D134" s="30">
        <f t="shared" si="58"/>
        <v>3.7202598144425094</v>
      </c>
      <c r="E134" s="30">
        <f t="shared" si="59"/>
        <v>0.66823929332659304</v>
      </c>
      <c r="F134" s="119" t="str">
        <f>IF($E134&lt;'SA_Model area size'!C$4,IF($D134&lt;'SA_Model area size'!C$3,"Beige","Red"),IF($D134&lt;'SA_Model area size'!C$3,"Green","Blue"))</f>
        <v>Red</v>
      </c>
      <c r="G134" s="119" t="str">
        <f>IF($E134&lt;'SA_Model area size'!D$4,IF($D134&lt;'SA_Model area size'!D$3,"Beige","Red"),IF($D134&lt;'SA_Model area size'!D$3,"Green","Blue"))</f>
        <v>Red</v>
      </c>
      <c r="H134" s="119" t="str">
        <f>IF($E134&lt;'SA_Model area size'!E$4,IF($D134&lt;'SA_Model area size'!E$3,"Beige","Red"),IF($D134&lt;'SA_Model area size'!E$3,"Green","Blue"))</f>
        <v>Red</v>
      </c>
      <c r="I134" s="119" t="str">
        <f>IF($E134&lt;'SA_Model area size'!F$4,IF($D134&lt;'SA_Model area size'!F$3,"Beige","Red"),IF($D134&lt;'SA_Model area size'!F$3,"Green","Blue"))</f>
        <v>Red</v>
      </c>
      <c r="J134" s="119" t="str">
        <f>IF($E134&lt;'SA_Model area size'!G$4,IF($D134&lt;'SA_Model area size'!G$3,"Beige","Red"),IF($D134&lt;'SA_Model area size'!G$3,"Green","Blue"))</f>
        <v>Red</v>
      </c>
      <c r="K134" s="119" t="str">
        <f>IF($E134&lt;'SA_Model area size'!H$4,IF($D134&lt;'SA_Model area size'!H$3,"Beige","Red"),IF($D134&lt;'SA_Model area size'!H$3,"Green","Blue"))</f>
        <v>Red</v>
      </c>
      <c r="L134" s="119" t="str">
        <f>IF($E134&lt;'SA_Model area size'!I$4,IF($D134&lt;'SA_Model area size'!I$3,"Beige","Red"),IF($D134&lt;'SA_Model area size'!I$3,"Green","Blue"))</f>
        <v>Red</v>
      </c>
      <c r="M134" s="119" t="str">
        <f>IF($E134&lt;'SA_Model area size'!J$4,IF($D134&lt;'SA_Model area size'!J$3,"Beige","Red"),IF($D134&lt;'SA_Model area size'!J$3,"Green","Blue"))</f>
        <v>Red</v>
      </c>
      <c r="N134" s="119" t="str">
        <f>IF($E134&lt;'SA_Model area size'!K$4,IF($D134&lt;'SA_Model area size'!K$3,"Beige","Red"),IF($D134&lt;'SA_Model area size'!K$3,"Green","Blue"))</f>
        <v>Beige</v>
      </c>
      <c r="O134" s="119" t="str">
        <f>IF($E134&lt;'SA_Model area size'!L$4,IF($D134&lt;'SA_Model area size'!L$3,"Beige","Red"),IF($D134&lt;'SA_Model area size'!L$3,"Green","Blue"))</f>
        <v>Beige</v>
      </c>
      <c r="P134" s="119" t="str">
        <f>IF($E134&lt;'SA_Model area size'!M$4,IF($D134&lt;'SA_Model area size'!M$3,"Beige","Red"),IF($D134&lt;'SA_Model area size'!M$3,"Green","Blue"))</f>
        <v>Beige</v>
      </c>
      <c r="Q134" s="33">
        <f t="shared" si="60"/>
        <v>0.32475606169369153</v>
      </c>
      <c r="R134" s="33">
        <f t="shared" si="61"/>
        <v>8.4947389990154262E-2</v>
      </c>
      <c r="S134" s="33">
        <f t="shared" si="62"/>
        <v>0.16887961667115522</v>
      </c>
      <c r="T134" s="33">
        <f t="shared" si="63"/>
        <v>0.3540895279727061</v>
      </c>
      <c r="U134" s="33">
        <f t="shared" si="64"/>
        <v>6.7327403672292979E-2</v>
      </c>
      <c r="V134" s="33">
        <f t="shared" si="65"/>
        <v>8.4932341378790299E-2</v>
      </c>
      <c r="W134" s="33">
        <f t="shared" si="66"/>
        <v>0.25634556465715219</v>
      </c>
      <c r="X134" s="33">
        <f t="shared" si="67"/>
        <v>0.1018720631442379</v>
      </c>
      <c r="Y134" s="33">
        <f t="shared" si="68"/>
        <v>0.31985032392329626</v>
      </c>
      <c r="Z134" s="33">
        <f t="shared" si="69"/>
        <v>0.23699970689652308</v>
      </c>
    </row>
    <row r="135" spans="1:26" ht="16.5" customHeight="1" x14ac:dyDescent="0.25">
      <c r="A135" s="24" t="s">
        <v>205</v>
      </c>
      <c r="B135" s="29">
        <f t="shared" si="56"/>
        <v>4937374</v>
      </c>
      <c r="C135" s="30">
        <f t="shared" si="57"/>
        <v>586.8684480800606</v>
      </c>
      <c r="D135" s="30">
        <f t="shared" si="58"/>
        <v>3.6605146767487176</v>
      </c>
      <c r="E135" s="30">
        <f t="shared" si="59"/>
        <v>0.61666930749886495</v>
      </c>
      <c r="F135" s="119" t="str">
        <f>IF($E135&lt;'SA_Model area size'!C$4,IF($D135&lt;'SA_Model area size'!C$3,"Beige","Red"),IF($D135&lt;'SA_Model area size'!C$3,"Green","Blue"))</f>
        <v>Red</v>
      </c>
      <c r="G135" s="119" t="str">
        <f>IF($E135&lt;'SA_Model area size'!D$4,IF($D135&lt;'SA_Model area size'!D$3,"Beige","Red"),IF($D135&lt;'SA_Model area size'!D$3,"Green","Blue"))</f>
        <v>Red</v>
      </c>
      <c r="H135" s="119" t="str">
        <f>IF($E135&lt;'SA_Model area size'!E$4,IF($D135&lt;'SA_Model area size'!E$3,"Beige","Red"),IF($D135&lt;'SA_Model area size'!E$3,"Green","Blue"))</f>
        <v>Red</v>
      </c>
      <c r="I135" s="119" t="str">
        <f>IF($E135&lt;'SA_Model area size'!F$4,IF($D135&lt;'SA_Model area size'!F$3,"Beige","Red"),IF($D135&lt;'SA_Model area size'!F$3,"Green","Blue"))</f>
        <v>Red</v>
      </c>
      <c r="J135" s="119" t="str">
        <f>IF($E135&lt;'SA_Model area size'!G$4,IF($D135&lt;'SA_Model area size'!G$3,"Beige","Red"),IF($D135&lt;'SA_Model area size'!G$3,"Green","Blue"))</f>
        <v>Red</v>
      </c>
      <c r="K135" s="119" t="str">
        <f>IF($E135&lt;'SA_Model area size'!H$4,IF($D135&lt;'SA_Model area size'!H$3,"Beige","Red"),IF($D135&lt;'SA_Model area size'!H$3,"Green","Blue"))</f>
        <v>Red</v>
      </c>
      <c r="L135" s="119" t="str">
        <f>IF($E135&lt;'SA_Model area size'!I$4,IF($D135&lt;'SA_Model area size'!I$3,"Beige","Red"),IF($D135&lt;'SA_Model area size'!I$3,"Green","Blue"))</f>
        <v>Red</v>
      </c>
      <c r="M135" s="119" t="str">
        <f>IF($E135&lt;'SA_Model area size'!J$4,IF($D135&lt;'SA_Model area size'!J$3,"Beige","Red"),IF($D135&lt;'SA_Model area size'!J$3,"Green","Blue"))</f>
        <v>Red</v>
      </c>
      <c r="N135" s="119" t="str">
        <f>IF($E135&lt;'SA_Model area size'!K$4,IF($D135&lt;'SA_Model area size'!K$3,"Beige","Red"),IF($D135&lt;'SA_Model area size'!K$3,"Green","Blue"))</f>
        <v>Beige</v>
      </c>
      <c r="O135" s="119" t="str">
        <f>IF($E135&lt;'SA_Model area size'!L$4,IF($D135&lt;'SA_Model area size'!L$3,"Beige","Red"),IF($D135&lt;'SA_Model area size'!L$3,"Green","Blue"))</f>
        <v>Beige</v>
      </c>
      <c r="P135" s="119" t="str">
        <f>IF($E135&lt;'SA_Model area size'!M$4,IF($D135&lt;'SA_Model area size'!M$3,"Beige","Red"),IF($D135&lt;'SA_Model area size'!M$3,"Green","Blue"))</f>
        <v>Beige</v>
      </c>
      <c r="Q135" s="33">
        <f t="shared" si="60"/>
        <v>0.6212322893287674</v>
      </c>
      <c r="R135" s="33">
        <f t="shared" si="61"/>
        <v>1.6769874907441529E-2</v>
      </c>
      <c r="S135" s="33">
        <f t="shared" si="62"/>
        <v>0.24880822838811159</v>
      </c>
      <c r="T135" s="33">
        <f t="shared" si="63"/>
        <v>3.3974324039646904E-2</v>
      </c>
      <c r="U135" s="33">
        <f t="shared" si="64"/>
        <v>7.9215283336032422E-2</v>
      </c>
      <c r="V135" s="33">
        <f t="shared" si="65"/>
        <v>0.23403266929924627</v>
      </c>
      <c r="W135" s="33">
        <f t="shared" si="66"/>
        <v>5.5517438499689244E-2</v>
      </c>
      <c r="X135" s="33">
        <f t="shared" si="67"/>
        <v>0.35909942371683445</v>
      </c>
      <c r="Y135" s="33">
        <f t="shared" si="68"/>
        <v>7.7231398094405115E-2</v>
      </c>
      <c r="Z135" s="33">
        <f t="shared" si="69"/>
        <v>0.27411907038982453</v>
      </c>
    </row>
    <row r="136" spans="1:26" ht="16.5" customHeight="1" x14ac:dyDescent="0.25">
      <c r="A136" s="24" t="s">
        <v>244</v>
      </c>
      <c r="B136" s="29">
        <f t="shared" si="56"/>
        <v>15442906</v>
      </c>
      <c r="C136" s="30">
        <f t="shared" si="57"/>
        <v>657.22129411581068</v>
      </c>
      <c r="D136" s="30">
        <f t="shared" si="58"/>
        <v>3.4284888287463371</v>
      </c>
      <c r="E136" s="30">
        <f t="shared" si="59"/>
        <v>0.57585251546584904</v>
      </c>
      <c r="F136" s="119" t="str">
        <f>IF($E136&lt;'SA_Model area size'!C$4,IF($D136&lt;'SA_Model area size'!C$3,"Beige","Red"),IF($D136&lt;'SA_Model area size'!C$3,"Green","Blue"))</f>
        <v>Red</v>
      </c>
      <c r="G136" s="119" t="str">
        <f>IF($E136&lt;'SA_Model area size'!D$4,IF($D136&lt;'SA_Model area size'!D$3,"Beige","Red"),IF($D136&lt;'SA_Model area size'!D$3,"Green","Blue"))</f>
        <v>Red</v>
      </c>
      <c r="H136" s="119" t="str">
        <f>IF($E136&lt;'SA_Model area size'!E$4,IF($D136&lt;'SA_Model area size'!E$3,"Beige","Red"),IF($D136&lt;'SA_Model area size'!E$3,"Green","Blue"))</f>
        <v>Red</v>
      </c>
      <c r="I136" s="119" t="str">
        <f>IF($E136&lt;'SA_Model area size'!F$4,IF($D136&lt;'SA_Model area size'!F$3,"Beige","Red"),IF($D136&lt;'SA_Model area size'!F$3,"Green","Blue"))</f>
        <v>Red</v>
      </c>
      <c r="J136" s="119" t="str">
        <f>IF($E136&lt;'SA_Model area size'!G$4,IF($D136&lt;'SA_Model area size'!G$3,"Beige","Red"),IF($D136&lt;'SA_Model area size'!G$3,"Green","Blue"))</f>
        <v>Red</v>
      </c>
      <c r="K136" s="119" t="str">
        <f>IF($E136&lt;'SA_Model area size'!H$4,IF($D136&lt;'SA_Model area size'!H$3,"Beige","Red"),IF($D136&lt;'SA_Model area size'!H$3,"Green","Blue"))</f>
        <v>Red</v>
      </c>
      <c r="L136" s="119" t="str">
        <f>IF($E136&lt;'SA_Model area size'!I$4,IF($D136&lt;'SA_Model area size'!I$3,"Beige","Red"),IF($D136&lt;'SA_Model area size'!I$3,"Green","Blue"))</f>
        <v>Red</v>
      </c>
      <c r="M136" s="119" t="str">
        <f>IF($E136&lt;'SA_Model area size'!J$4,IF($D136&lt;'SA_Model area size'!J$3,"Beige","Red"),IF($D136&lt;'SA_Model area size'!J$3,"Green","Blue"))</f>
        <v>Beige</v>
      </c>
      <c r="N136" s="119" t="str">
        <f>IF($E136&lt;'SA_Model area size'!K$4,IF($D136&lt;'SA_Model area size'!K$3,"Beige","Red"),IF($D136&lt;'SA_Model area size'!K$3,"Green","Blue"))</f>
        <v>Beige</v>
      </c>
      <c r="O136" s="119" t="str">
        <f>IF($E136&lt;'SA_Model area size'!L$4,IF($D136&lt;'SA_Model area size'!L$3,"Beige","Red"),IF($D136&lt;'SA_Model area size'!L$3,"Green","Blue"))</f>
        <v>Beige</v>
      </c>
      <c r="P136" s="119" t="str">
        <f>IF($E136&lt;'SA_Model area size'!M$4,IF($D136&lt;'SA_Model area size'!M$3,"Beige","Red"),IF($D136&lt;'SA_Model area size'!M$3,"Green","Blue"))</f>
        <v>Beige</v>
      </c>
      <c r="Q136" s="33">
        <f t="shared" si="60"/>
        <v>0.40894764863376709</v>
      </c>
      <c r="R136" s="33">
        <f t="shared" si="61"/>
        <v>2.9203500978257409E-2</v>
      </c>
      <c r="S136" s="33">
        <f t="shared" si="62"/>
        <v>0.17831494722494554</v>
      </c>
      <c r="T136" s="33">
        <f t="shared" si="63"/>
        <v>0.30489449237018751</v>
      </c>
      <c r="U136" s="33">
        <f t="shared" si="64"/>
        <v>7.863941079284241E-2</v>
      </c>
      <c r="V136" s="33">
        <f t="shared" si="65"/>
        <v>0.16777404656507963</v>
      </c>
      <c r="W136" s="33">
        <f t="shared" si="66"/>
        <v>6.4655701528182674E-2</v>
      </c>
      <c r="X136" s="33">
        <f t="shared" si="67"/>
        <v>0.35859197208913801</v>
      </c>
      <c r="Y136" s="33">
        <f t="shared" si="68"/>
        <v>0.19962916533385858</v>
      </c>
      <c r="Z136" s="33">
        <f t="shared" si="69"/>
        <v>0.20934911448374097</v>
      </c>
    </row>
    <row r="137" spans="1:26" ht="16.5" customHeight="1" x14ac:dyDescent="0.25">
      <c r="A137" s="24" t="s">
        <v>200</v>
      </c>
      <c r="B137" s="29">
        <f t="shared" si="56"/>
        <v>52573967</v>
      </c>
      <c r="C137" s="30">
        <f t="shared" si="57"/>
        <v>1979.6659504841475</v>
      </c>
      <c r="D137" s="30">
        <f t="shared" si="58"/>
        <v>3.2133949603430119</v>
      </c>
      <c r="E137" s="30">
        <f t="shared" si="59"/>
        <v>0.70736497319042102</v>
      </c>
      <c r="F137" s="119" t="str">
        <f>IF($E137&lt;'SA_Model area size'!C$4,IF($D137&lt;'SA_Model area size'!C$3,"Beige","Red"),IF($D137&lt;'SA_Model area size'!C$3,"Green","Blue"))</f>
        <v>Red</v>
      </c>
      <c r="G137" s="119" t="str">
        <f>IF($E137&lt;'SA_Model area size'!D$4,IF($D137&lt;'SA_Model area size'!D$3,"Beige","Red"),IF($D137&lt;'SA_Model area size'!D$3,"Green","Blue"))</f>
        <v>Red</v>
      </c>
      <c r="H137" s="119" t="str">
        <f>IF($E137&lt;'SA_Model area size'!E$4,IF($D137&lt;'SA_Model area size'!E$3,"Beige","Red"),IF($D137&lt;'SA_Model area size'!E$3,"Green","Blue"))</f>
        <v>Red</v>
      </c>
      <c r="I137" s="119" t="str">
        <f>IF($E137&lt;'SA_Model area size'!F$4,IF($D137&lt;'SA_Model area size'!F$3,"Beige","Red"),IF($D137&lt;'SA_Model area size'!F$3,"Green","Blue"))</f>
        <v>Red</v>
      </c>
      <c r="J137" s="119" t="str">
        <f>IF($E137&lt;'SA_Model area size'!G$4,IF($D137&lt;'SA_Model area size'!G$3,"Beige","Red"),IF($D137&lt;'SA_Model area size'!G$3,"Green","Blue"))</f>
        <v>Red</v>
      </c>
      <c r="K137" s="119" t="str">
        <f>IF($E137&lt;'SA_Model area size'!H$4,IF($D137&lt;'SA_Model area size'!H$3,"Beige","Red"),IF($D137&lt;'SA_Model area size'!H$3,"Green","Blue"))</f>
        <v>Red</v>
      </c>
      <c r="L137" s="119" t="str">
        <f>IF($E137&lt;'SA_Model area size'!I$4,IF($D137&lt;'SA_Model area size'!I$3,"Beige","Red"),IF($D137&lt;'SA_Model area size'!I$3,"Green","Blue"))</f>
        <v>Red</v>
      </c>
      <c r="M137" s="119" t="str">
        <f>IF($E137&lt;'SA_Model area size'!J$4,IF($D137&lt;'SA_Model area size'!J$3,"Beige","Red"),IF($D137&lt;'SA_Model area size'!J$3,"Green","Blue"))</f>
        <v>Beige</v>
      </c>
      <c r="N137" s="119" t="str">
        <f>IF($E137&lt;'SA_Model area size'!K$4,IF($D137&lt;'SA_Model area size'!K$3,"Beige","Red"),IF($D137&lt;'SA_Model area size'!K$3,"Green","Blue"))</f>
        <v>Beige</v>
      </c>
      <c r="O137" s="119" t="str">
        <f>IF($E137&lt;'SA_Model area size'!L$4,IF($D137&lt;'SA_Model area size'!L$3,"Beige","Red"),IF($D137&lt;'SA_Model area size'!L$3,"Green","Blue"))</f>
        <v>Beige</v>
      </c>
      <c r="P137" s="119" t="str">
        <f>IF($E137&lt;'SA_Model area size'!M$4,IF($D137&lt;'SA_Model area size'!M$3,"Beige","Red"),IF($D137&lt;'SA_Model area size'!M$3,"Green","Blue"))</f>
        <v>Green</v>
      </c>
      <c r="Q137" s="33">
        <f t="shared" si="60"/>
        <v>0.28920455436991521</v>
      </c>
      <c r="R137" s="33">
        <f t="shared" si="61"/>
        <v>6.9172107659508819E-2</v>
      </c>
      <c r="S137" s="33">
        <f t="shared" si="62"/>
        <v>0.17891534005989451</v>
      </c>
      <c r="T137" s="33">
        <f t="shared" si="63"/>
        <v>0.39990434281671844</v>
      </c>
      <c r="U137" s="33">
        <f t="shared" si="64"/>
        <v>6.2803655093962962E-2</v>
      </c>
      <c r="V137" s="33">
        <f t="shared" si="65"/>
        <v>3.8972850770293138E-2</v>
      </c>
      <c r="W137" s="33">
        <f t="shared" si="66"/>
        <v>8.2979742110529359E-2</v>
      </c>
      <c r="X137" s="33">
        <f t="shared" si="67"/>
        <v>0.22705403241750163</v>
      </c>
      <c r="Y137" s="33">
        <f t="shared" si="68"/>
        <v>0.27580696528190685</v>
      </c>
      <c r="Z137" s="33">
        <f t="shared" si="69"/>
        <v>0.37518640941976866</v>
      </c>
    </row>
    <row r="138" spans="1:26" ht="16.5" customHeight="1" x14ac:dyDescent="0.25">
      <c r="A138" s="24" t="s">
        <v>231</v>
      </c>
      <c r="B138" s="29">
        <f t="shared" si="56"/>
        <v>216565317.00000003</v>
      </c>
      <c r="C138" s="30">
        <f t="shared" si="57"/>
        <v>1415.8665406143532</v>
      </c>
      <c r="D138" s="30">
        <f t="shared" si="58"/>
        <v>3.2119906131088372</v>
      </c>
      <c r="E138" s="30">
        <f t="shared" si="59"/>
        <v>0.73015419538133797</v>
      </c>
      <c r="F138" s="119" t="str">
        <f>IF($E138&lt;'SA_Model area size'!C$4,IF($D138&lt;'SA_Model area size'!C$3,"Beige","Red"),IF($D138&lt;'SA_Model area size'!C$3,"Green","Blue"))</f>
        <v>Red</v>
      </c>
      <c r="G138" s="119" t="str">
        <f>IF($E138&lt;'SA_Model area size'!D$4,IF($D138&lt;'SA_Model area size'!D$3,"Beige","Red"),IF($D138&lt;'SA_Model area size'!D$3,"Green","Blue"))</f>
        <v>Red</v>
      </c>
      <c r="H138" s="119" t="str">
        <f>IF($E138&lt;'SA_Model area size'!E$4,IF($D138&lt;'SA_Model area size'!E$3,"Beige","Red"),IF($D138&lt;'SA_Model area size'!E$3,"Green","Blue"))</f>
        <v>Red</v>
      </c>
      <c r="I138" s="119" t="str">
        <f>IF($E138&lt;'SA_Model area size'!F$4,IF($D138&lt;'SA_Model area size'!F$3,"Beige","Red"),IF($D138&lt;'SA_Model area size'!F$3,"Green","Blue"))</f>
        <v>Red</v>
      </c>
      <c r="J138" s="119" t="str">
        <f>IF($E138&lt;'SA_Model area size'!G$4,IF($D138&lt;'SA_Model area size'!G$3,"Beige","Red"),IF($D138&lt;'SA_Model area size'!G$3,"Green","Blue"))</f>
        <v>Red</v>
      </c>
      <c r="K138" s="119" t="str">
        <f>IF($E138&lt;'SA_Model area size'!H$4,IF($D138&lt;'SA_Model area size'!H$3,"Beige","Red"),IF($D138&lt;'SA_Model area size'!H$3,"Green","Blue"))</f>
        <v>Red</v>
      </c>
      <c r="L138" s="119" t="str">
        <f>IF($E138&lt;'SA_Model area size'!I$4,IF($D138&lt;'SA_Model area size'!I$3,"Beige","Red"),IF($D138&lt;'SA_Model area size'!I$3,"Green","Blue"))</f>
        <v>Red</v>
      </c>
      <c r="M138" s="119" t="str">
        <f>IF($E138&lt;'SA_Model area size'!J$4,IF($D138&lt;'SA_Model area size'!J$3,"Beige","Red"),IF($D138&lt;'SA_Model area size'!J$3,"Green","Blue"))</f>
        <v>Beige</v>
      </c>
      <c r="N138" s="119" t="str">
        <f>IF($E138&lt;'SA_Model area size'!K$4,IF($D138&lt;'SA_Model area size'!K$3,"Beige","Red"),IF($D138&lt;'SA_Model area size'!K$3,"Green","Blue"))</f>
        <v>Beige</v>
      </c>
      <c r="O138" s="119" t="str">
        <f>IF($E138&lt;'SA_Model area size'!L$4,IF($D138&lt;'SA_Model area size'!L$3,"Beige","Red"),IF($D138&lt;'SA_Model area size'!L$3,"Green","Blue"))</f>
        <v>Green</v>
      </c>
      <c r="P138" s="119" t="str">
        <f>IF($E138&lt;'SA_Model area size'!M$4,IF($D138&lt;'SA_Model area size'!M$3,"Beige","Red"),IF($D138&lt;'SA_Model area size'!M$3,"Green","Blue"))</f>
        <v>Green</v>
      </c>
      <c r="Q138" s="33">
        <f t="shared" si="60"/>
        <v>0.16910581981332051</v>
      </c>
      <c r="R138" s="33">
        <f t="shared" si="61"/>
        <v>0.13778878245749682</v>
      </c>
      <c r="S138" s="33">
        <f t="shared" si="62"/>
        <v>0.34568250110641086</v>
      </c>
      <c r="T138" s="33">
        <f t="shared" si="63"/>
        <v>0.30301498889628442</v>
      </c>
      <c r="U138" s="33">
        <f t="shared" si="64"/>
        <v>4.4407907726486992E-2</v>
      </c>
      <c r="V138" s="33">
        <f t="shared" si="65"/>
        <v>7.4476414388529394E-2</v>
      </c>
      <c r="W138" s="33">
        <f t="shared" si="66"/>
        <v>0.17477068822517206</v>
      </c>
      <c r="X138" s="33">
        <f t="shared" si="67"/>
        <v>0.21499081423763441</v>
      </c>
      <c r="Y138" s="33">
        <f t="shared" si="68"/>
        <v>0.27868815612747511</v>
      </c>
      <c r="Z138" s="33">
        <f t="shared" si="69"/>
        <v>0.25707392702118942</v>
      </c>
    </row>
    <row r="139" spans="1:26" ht="16.5" customHeight="1" x14ac:dyDescent="0.25">
      <c r="A139" s="24" t="s">
        <v>189</v>
      </c>
      <c r="B139" s="29">
        <f t="shared" si="56"/>
        <v>1366417755.9999998</v>
      </c>
      <c r="C139" s="30">
        <f t="shared" si="57"/>
        <v>2003.0556008409976</v>
      </c>
      <c r="D139" s="30">
        <f t="shared" si="58"/>
        <v>3.2048704887722672</v>
      </c>
      <c r="E139" s="30">
        <f t="shared" si="59"/>
        <v>0.76261543910734797</v>
      </c>
      <c r="F139" s="119" t="str">
        <f>IF($E139&lt;'SA_Model area size'!C$4,IF($D139&lt;'SA_Model area size'!C$3,"Beige","Red"),IF($D139&lt;'SA_Model area size'!C$3,"Green","Blue"))</f>
        <v>Red</v>
      </c>
      <c r="G139" s="119" t="str">
        <f>IF($E139&lt;'SA_Model area size'!D$4,IF($D139&lt;'SA_Model area size'!D$3,"Beige","Red"),IF($D139&lt;'SA_Model area size'!D$3,"Green","Blue"))</f>
        <v>Red</v>
      </c>
      <c r="H139" s="119" t="str">
        <f>IF($E139&lt;'SA_Model area size'!E$4,IF($D139&lt;'SA_Model area size'!E$3,"Beige","Red"),IF($D139&lt;'SA_Model area size'!E$3,"Green","Blue"))</f>
        <v>Red</v>
      </c>
      <c r="I139" s="119" t="str">
        <f>IF($E139&lt;'SA_Model area size'!F$4,IF($D139&lt;'SA_Model area size'!F$3,"Beige","Red"),IF($D139&lt;'SA_Model area size'!F$3,"Green","Blue"))</f>
        <v>Red</v>
      </c>
      <c r="J139" s="119" t="str">
        <f>IF($E139&lt;'SA_Model area size'!G$4,IF($D139&lt;'SA_Model area size'!G$3,"Beige","Red"),IF($D139&lt;'SA_Model area size'!G$3,"Green","Blue"))</f>
        <v>Red</v>
      </c>
      <c r="K139" s="119" t="str">
        <f>IF($E139&lt;'SA_Model area size'!H$4,IF($D139&lt;'SA_Model area size'!H$3,"Beige","Red"),IF($D139&lt;'SA_Model area size'!H$3,"Green","Blue"))</f>
        <v>Red</v>
      </c>
      <c r="L139" s="119" t="str">
        <f>IF($E139&lt;'SA_Model area size'!I$4,IF($D139&lt;'SA_Model area size'!I$3,"Beige","Red"),IF($D139&lt;'SA_Model area size'!I$3,"Green","Blue"))</f>
        <v>Red</v>
      </c>
      <c r="M139" s="119" t="str">
        <f>IF($E139&lt;'SA_Model area size'!J$4,IF($D139&lt;'SA_Model area size'!J$3,"Beige","Red"),IF($D139&lt;'SA_Model area size'!J$3,"Green","Blue"))</f>
        <v>Green</v>
      </c>
      <c r="N139" s="119" t="str">
        <f>IF($E139&lt;'SA_Model area size'!K$4,IF($D139&lt;'SA_Model area size'!K$3,"Beige","Red"),IF($D139&lt;'SA_Model area size'!K$3,"Green","Blue"))</f>
        <v>Green</v>
      </c>
      <c r="O139" s="119" t="str">
        <f>IF($E139&lt;'SA_Model area size'!L$4,IF($D139&lt;'SA_Model area size'!L$3,"Beige","Red"),IF($D139&lt;'SA_Model area size'!L$3,"Green","Blue"))</f>
        <v>Green</v>
      </c>
      <c r="P139" s="119" t="str">
        <f>IF($E139&lt;'SA_Model area size'!M$4,IF($D139&lt;'SA_Model area size'!M$3,"Beige","Red"),IF($D139&lt;'SA_Model area size'!M$3,"Green","Blue"))</f>
        <v>Green</v>
      </c>
      <c r="Q139" s="33">
        <f t="shared" si="60"/>
        <v>0.1522451795363674</v>
      </c>
      <c r="R139" s="33">
        <f t="shared" si="61"/>
        <v>0.15532463031774826</v>
      </c>
      <c r="S139" s="33">
        <f t="shared" si="62"/>
        <v>0.41521826395952266</v>
      </c>
      <c r="T139" s="33">
        <f t="shared" si="63"/>
        <v>0.16822306691968722</v>
      </c>
      <c r="U139" s="33">
        <f t="shared" si="64"/>
        <v>0.10898885926667434</v>
      </c>
      <c r="V139" s="33">
        <f t="shared" si="65"/>
        <v>9.5222768632528848E-2</v>
      </c>
      <c r="W139" s="33">
        <f t="shared" si="66"/>
        <v>0.14438143173606269</v>
      </c>
      <c r="X139" s="33">
        <f t="shared" si="67"/>
        <v>0.31786446820563463</v>
      </c>
      <c r="Y139" s="33">
        <f t="shared" si="68"/>
        <v>0.15575080026816324</v>
      </c>
      <c r="Z139" s="33">
        <f t="shared" si="69"/>
        <v>0.28678053115761143</v>
      </c>
    </row>
    <row r="140" spans="1:26" ht="16.5" customHeight="1" x14ac:dyDescent="0.25">
      <c r="A140" s="24" t="s">
        <v>173</v>
      </c>
      <c r="B140" s="29">
        <f t="shared" si="56"/>
        <v>112078727</v>
      </c>
      <c r="C140" s="30">
        <f t="shared" si="57"/>
        <v>901.70679183822131</v>
      </c>
      <c r="D140" s="30">
        <f t="shared" si="58"/>
        <v>3.0219940457226198</v>
      </c>
      <c r="E140" s="30">
        <f t="shared" si="59"/>
        <v>0.61438325539744498</v>
      </c>
      <c r="F140" s="119" t="str">
        <f>IF($E140&lt;'SA_Model area size'!C$4,IF($D140&lt;'SA_Model area size'!C$3,"Beige","Red"),IF($D140&lt;'SA_Model area size'!C$3,"Green","Blue"))</f>
        <v>Red</v>
      </c>
      <c r="G140" s="119" t="str">
        <f>IF($E140&lt;'SA_Model area size'!D$4,IF($D140&lt;'SA_Model area size'!D$3,"Beige","Red"),IF($D140&lt;'SA_Model area size'!D$3,"Green","Blue"))</f>
        <v>Red</v>
      </c>
      <c r="H140" s="119" t="str">
        <f>IF($E140&lt;'SA_Model area size'!E$4,IF($D140&lt;'SA_Model area size'!E$3,"Beige","Red"),IF($D140&lt;'SA_Model area size'!E$3,"Green","Blue"))</f>
        <v>Red</v>
      </c>
      <c r="I140" s="119" t="str">
        <f>IF($E140&lt;'SA_Model area size'!F$4,IF($D140&lt;'SA_Model area size'!F$3,"Beige","Red"),IF($D140&lt;'SA_Model area size'!F$3,"Green","Blue"))</f>
        <v>Red</v>
      </c>
      <c r="J140" s="119" t="str">
        <f>IF($E140&lt;'SA_Model area size'!G$4,IF($D140&lt;'SA_Model area size'!G$3,"Beige","Red"),IF($D140&lt;'SA_Model area size'!G$3,"Green","Blue"))</f>
        <v>Red</v>
      </c>
      <c r="K140" s="119" t="str">
        <f>IF($E140&lt;'SA_Model area size'!H$4,IF($D140&lt;'SA_Model area size'!H$3,"Beige","Red"),IF($D140&lt;'SA_Model area size'!H$3,"Green","Blue"))</f>
        <v>Red</v>
      </c>
      <c r="L140" s="119" t="str">
        <f>IF($E140&lt;'SA_Model area size'!I$4,IF($D140&lt;'SA_Model area size'!I$3,"Beige","Red"),IF($D140&lt;'SA_Model area size'!I$3,"Green","Blue"))</f>
        <v>Beige</v>
      </c>
      <c r="M140" s="119" t="str">
        <f>IF($E140&lt;'SA_Model area size'!J$4,IF($D140&lt;'SA_Model area size'!J$3,"Beige","Red"),IF($D140&lt;'SA_Model area size'!J$3,"Green","Blue"))</f>
        <v>Beige</v>
      </c>
      <c r="N140" s="119" t="str">
        <f>IF($E140&lt;'SA_Model area size'!K$4,IF($D140&lt;'SA_Model area size'!K$3,"Beige","Red"),IF($D140&lt;'SA_Model area size'!K$3,"Green","Blue"))</f>
        <v>Beige</v>
      </c>
      <c r="O140" s="119" t="str">
        <f>IF($E140&lt;'SA_Model area size'!L$4,IF($D140&lt;'SA_Model area size'!L$3,"Beige","Red"),IF($D140&lt;'SA_Model area size'!L$3,"Green","Blue"))</f>
        <v>Beige</v>
      </c>
      <c r="P140" s="119" t="str">
        <f>IF($E140&lt;'SA_Model area size'!M$4,IF($D140&lt;'SA_Model area size'!M$3,"Beige","Red"),IF($D140&lt;'SA_Model area size'!M$3,"Green","Blue"))</f>
        <v>Beige</v>
      </c>
      <c r="Q140" s="33">
        <f t="shared" si="60"/>
        <v>0.41508714569926974</v>
      </c>
      <c r="R140" s="33">
        <f t="shared" si="61"/>
        <v>5.5184487582858689E-2</v>
      </c>
      <c r="S140" s="33">
        <f t="shared" si="62"/>
        <v>0.18812683080997056</v>
      </c>
      <c r="T140" s="33">
        <f t="shared" si="63"/>
        <v>0.28085597041566829</v>
      </c>
      <c r="U140" s="33">
        <f t="shared" si="64"/>
        <v>6.074556549223304E-2</v>
      </c>
      <c r="V140" s="33">
        <f t="shared" si="65"/>
        <v>8.7009960589046836E-2</v>
      </c>
      <c r="W140" s="33">
        <f t="shared" si="66"/>
        <v>9.7802702010023612E-2</v>
      </c>
      <c r="X140" s="33">
        <f t="shared" si="67"/>
        <v>0.30504602884450738</v>
      </c>
      <c r="Y140" s="33">
        <f t="shared" si="68"/>
        <v>0.39447644526054076</v>
      </c>
      <c r="Z140" s="33">
        <f t="shared" si="69"/>
        <v>0.11566486329588159</v>
      </c>
    </row>
    <row r="141" spans="1:26" ht="16.5" customHeight="1" x14ac:dyDescent="0.25">
      <c r="A141" s="24" t="s">
        <v>257</v>
      </c>
      <c r="B141" s="29">
        <f t="shared" si="56"/>
        <v>44269587</v>
      </c>
      <c r="C141" s="30">
        <f t="shared" si="57"/>
        <v>859.0088563236194</v>
      </c>
      <c r="D141" s="30">
        <f t="shared" si="58"/>
        <v>3.0066988737362736</v>
      </c>
      <c r="E141" s="30">
        <f t="shared" si="59"/>
        <v>0.61270379768845096</v>
      </c>
      <c r="F141" s="119" t="str">
        <f>IF($E141&lt;'SA_Model area size'!C$4,IF($D141&lt;'SA_Model area size'!C$3,"Beige","Red"),IF($D141&lt;'SA_Model area size'!C$3,"Green","Blue"))</f>
        <v>Red</v>
      </c>
      <c r="G141" s="119" t="str">
        <f>IF($E141&lt;'SA_Model area size'!D$4,IF($D141&lt;'SA_Model area size'!D$3,"Beige","Red"),IF($D141&lt;'SA_Model area size'!D$3,"Green","Blue"))</f>
        <v>Red</v>
      </c>
      <c r="H141" s="119" t="str">
        <f>IF($E141&lt;'SA_Model area size'!E$4,IF($D141&lt;'SA_Model area size'!E$3,"Beige","Red"),IF($D141&lt;'SA_Model area size'!E$3,"Green","Blue"))</f>
        <v>Red</v>
      </c>
      <c r="I141" s="119" t="str">
        <f>IF($E141&lt;'SA_Model area size'!F$4,IF($D141&lt;'SA_Model area size'!F$3,"Beige","Red"),IF($D141&lt;'SA_Model area size'!F$3,"Green","Blue"))</f>
        <v>Red</v>
      </c>
      <c r="J141" s="119" t="str">
        <f>IF($E141&lt;'SA_Model area size'!G$4,IF($D141&lt;'SA_Model area size'!G$3,"Beige","Red"),IF($D141&lt;'SA_Model area size'!G$3,"Green","Blue"))</f>
        <v>Red</v>
      </c>
      <c r="K141" s="119" t="str">
        <f>IF($E141&lt;'SA_Model area size'!H$4,IF($D141&lt;'SA_Model area size'!H$3,"Beige","Red"),IF($D141&lt;'SA_Model area size'!H$3,"Green","Blue"))</f>
        <v>Red</v>
      </c>
      <c r="L141" s="119" t="str">
        <f>IF($E141&lt;'SA_Model area size'!I$4,IF($D141&lt;'SA_Model area size'!I$3,"Beige","Red"),IF($D141&lt;'SA_Model area size'!I$3,"Green","Blue"))</f>
        <v>Beige</v>
      </c>
      <c r="M141" s="119" t="str">
        <f>IF($E141&lt;'SA_Model area size'!J$4,IF($D141&lt;'SA_Model area size'!J$3,"Beige","Red"),IF($D141&lt;'SA_Model area size'!J$3,"Green","Blue"))</f>
        <v>Beige</v>
      </c>
      <c r="N141" s="119" t="str">
        <f>IF($E141&lt;'SA_Model area size'!K$4,IF($D141&lt;'SA_Model area size'!K$3,"Beige","Red"),IF($D141&lt;'SA_Model area size'!K$3,"Green","Blue"))</f>
        <v>Beige</v>
      </c>
      <c r="O141" s="119" t="str">
        <f>IF($E141&lt;'SA_Model area size'!L$4,IF($D141&lt;'SA_Model area size'!L$3,"Beige","Red"),IF($D141&lt;'SA_Model area size'!L$3,"Green","Blue"))</f>
        <v>Beige</v>
      </c>
      <c r="P141" s="119" t="str">
        <f>IF($E141&lt;'SA_Model area size'!M$4,IF($D141&lt;'SA_Model area size'!M$3,"Beige","Red"),IF($D141&lt;'SA_Model area size'!M$3,"Green","Blue"))</f>
        <v>Beige</v>
      </c>
      <c r="Q141" s="33">
        <f t="shared" si="60"/>
        <v>0.39967151258695272</v>
      </c>
      <c r="R141" s="33">
        <f t="shared" si="61"/>
        <v>9.5716948025175108E-2</v>
      </c>
      <c r="S141" s="33">
        <f t="shared" si="62"/>
        <v>0.19935540954307476</v>
      </c>
      <c r="T141" s="33">
        <f t="shared" si="63"/>
        <v>0.21778834406832151</v>
      </c>
      <c r="U141" s="33">
        <f t="shared" si="64"/>
        <v>8.7467785776475862E-2</v>
      </c>
      <c r="V141" s="33">
        <f t="shared" si="65"/>
        <v>6.3631898857815977E-2</v>
      </c>
      <c r="W141" s="33">
        <f t="shared" si="66"/>
        <v>0.20364691746056154</v>
      </c>
      <c r="X141" s="33">
        <f t="shared" si="67"/>
        <v>0.2058152200467625</v>
      </c>
      <c r="Y141" s="33">
        <f t="shared" si="68"/>
        <v>0.23554520814940674</v>
      </c>
      <c r="Z141" s="33">
        <f t="shared" si="69"/>
        <v>0.29136075548545337</v>
      </c>
    </row>
    <row r="142" spans="1:26" s="25" customFormat="1" ht="16.5" customHeight="1" x14ac:dyDescent="0.25">
      <c r="A142" s="25" t="s">
        <v>677</v>
      </c>
      <c r="B142" s="58">
        <f>AVERAGE(B3:B141)</f>
        <v>53615359.496402875</v>
      </c>
      <c r="C142" s="59">
        <f>AVERAGE(C3:C141)</f>
        <v>13169.269287179513</v>
      </c>
      <c r="D142" s="59">
        <f>AVERAGE(D3:D141)</f>
        <v>7.8594153952100534</v>
      </c>
      <c r="E142" s="59">
        <f>AVERAGE(E3:E141)</f>
        <v>0.85918977593899271</v>
      </c>
      <c r="F142" s="120"/>
      <c r="G142" s="120"/>
      <c r="H142" s="120"/>
      <c r="I142" s="121"/>
      <c r="J142" s="121"/>
      <c r="K142" s="121"/>
      <c r="L142" s="121"/>
      <c r="M142" s="121"/>
      <c r="N142" s="121"/>
      <c r="O142" s="121"/>
      <c r="P142" s="121"/>
      <c r="Q142" s="61">
        <f t="shared" ref="Q142:Z142" si="70">AVERAGE(Q3:Q141)</f>
        <v>0.23987300513202175</v>
      </c>
      <c r="R142" s="61">
        <f t="shared" si="70"/>
        <v>0.11975628099985501</v>
      </c>
      <c r="S142" s="61">
        <f t="shared" si="70"/>
        <v>0.29267930187174623</v>
      </c>
      <c r="T142" s="61">
        <f t="shared" si="70"/>
        <v>0.21660694607999392</v>
      </c>
      <c r="U142" s="61">
        <f t="shared" si="70"/>
        <v>0.13108446591638306</v>
      </c>
      <c r="V142" s="61">
        <f t="shared" si="70"/>
        <v>0.12122591578583337</v>
      </c>
      <c r="W142" s="61">
        <f t="shared" si="70"/>
        <v>0.14430336762767437</v>
      </c>
      <c r="X142" s="61">
        <f t="shared" si="70"/>
        <v>0.23471278353809633</v>
      </c>
      <c r="Y142" s="61">
        <f t="shared" si="70"/>
        <v>0.15246906444616529</v>
      </c>
      <c r="Z142" s="61">
        <f t="shared" si="70"/>
        <v>0.34728886860223046</v>
      </c>
    </row>
    <row r="143" spans="1:26" ht="16.5" customHeight="1" x14ac:dyDescent="0.25">
      <c r="E143" s="123" t="s">
        <v>711</v>
      </c>
      <c r="F143" s="35">
        <f>COUNTIF(F$3:F$141,"Green")</f>
        <v>0</v>
      </c>
      <c r="G143" s="35">
        <f t="shared" ref="G143:P143" si="71">COUNTIF(G$3:G$141,"Green")</f>
        <v>0</v>
      </c>
      <c r="H143" s="35">
        <f t="shared" si="71"/>
        <v>0</v>
      </c>
      <c r="I143" s="35">
        <f t="shared" si="71"/>
        <v>1</v>
      </c>
      <c r="J143" s="35">
        <f t="shared" si="71"/>
        <v>2</v>
      </c>
      <c r="K143" s="35">
        <f t="shared" si="71"/>
        <v>4</v>
      </c>
      <c r="L143" s="35">
        <f t="shared" si="71"/>
        <v>4</v>
      </c>
      <c r="M143" s="35">
        <f t="shared" si="71"/>
        <v>9</v>
      </c>
      <c r="N143" s="35">
        <f t="shared" si="71"/>
        <v>15</v>
      </c>
      <c r="O143" s="35">
        <f t="shared" si="71"/>
        <v>20</v>
      </c>
      <c r="P143" s="35">
        <f t="shared" si="71"/>
        <v>28</v>
      </c>
    </row>
    <row r="144" spans="1:26" ht="16.5" customHeight="1" x14ac:dyDescent="0.25">
      <c r="E144" s="124" t="s">
        <v>712</v>
      </c>
      <c r="F144" s="35">
        <f>COUNTIF(F$3:F$141,"Beige")</f>
        <v>3</v>
      </c>
      <c r="G144" s="35">
        <f t="shared" ref="G144:P144" si="72">COUNTIF(G$3:G$141,"Beige")</f>
        <v>6</v>
      </c>
      <c r="H144" s="35">
        <f t="shared" si="72"/>
        <v>8</v>
      </c>
      <c r="I144" s="35">
        <f t="shared" si="72"/>
        <v>14</v>
      </c>
      <c r="J144" s="35">
        <f t="shared" si="72"/>
        <v>19</v>
      </c>
      <c r="K144" s="35">
        <f t="shared" si="72"/>
        <v>23</v>
      </c>
      <c r="L144" s="35">
        <f t="shared" si="72"/>
        <v>25</v>
      </c>
      <c r="M144" s="35">
        <f t="shared" si="72"/>
        <v>26</v>
      </c>
      <c r="N144" s="35">
        <f t="shared" si="72"/>
        <v>26</v>
      </c>
      <c r="O144" s="35">
        <f t="shared" si="72"/>
        <v>26</v>
      </c>
      <c r="P144" s="35">
        <f t="shared" si="72"/>
        <v>23</v>
      </c>
    </row>
    <row r="145" spans="1:32" ht="16.5" customHeight="1" x14ac:dyDescent="0.25">
      <c r="E145" s="125" t="s">
        <v>713</v>
      </c>
      <c r="F145" s="35">
        <f>COUNTIF(F$3:F$141,"Blue")</f>
        <v>80</v>
      </c>
      <c r="G145" s="35">
        <f t="shared" ref="G145:P145" si="73">COUNTIF(G$3:G$141,"Blue")</f>
        <v>86</v>
      </c>
      <c r="H145" s="35">
        <f t="shared" si="73"/>
        <v>90</v>
      </c>
      <c r="I145" s="35">
        <f t="shared" si="73"/>
        <v>91</v>
      </c>
      <c r="J145" s="35">
        <f t="shared" si="73"/>
        <v>94</v>
      </c>
      <c r="K145" s="35">
        <f t="shared" si="73"/>
        <v>94</v>
      </c>
      <c r="L145" s="35">
        <f t="shared" si="73"/>
        <v>96</v>
      </c>
      <c r="M145" s="35">
        <f t="shared" si="73"/>
        <v>96</v>
      </c>
      <c r="N145" s="35">
        <f t="shared" si="73"/>
        <v>93</v>
      </c>
      <c r="O145" s="35">
        <f t="shared" si="73"/>
        <v>91</v>
      </c>
      <c r="P145" s="35">
        <f t="shared" si="73"/>
        <v>87</v>
      </c>
    </row>
    <row r="146" spans="1:32" s="35" customFormat="1" ht="16.5" customHeight="1" x14ac:dyDescent="0.25">
      <c r="A146" s="24"/>
      <c r="B146" s="24"/>
      <c r="C146" s="24"/>
      <c r="D146" s="24"/>
      <c r="E146" s="126" t="s">
        <v>714</v>
      </c>
      <c r="F146" s="35">
        <f>COUNTIF(F$3:F$141,"Red")</f>
        <v>56</v>
      </c>
      <c r="G146" s="35">
        <f t="shared" ref="G146:P146" si="74">COUNTIF(G$3:G$141,"Red")</f>
        <v>47</v>
      </c>
      <c r="H146" s="35">
        <f t="shared" si="74"/>
        <v>41</v>
      </c>
      <c r="I146" s="35">
        <f t="shared" si="74"/>
        <v>33</v>
      </c>
      <c r="J146" s="35">
        <f t="shared" si="74"/>
        <v>24</v>
      </c>
      <c r="K146" s="35">
        <f t="shared" si="74"/>
        <v>18</v>
      </c>
      <c r="L146" s="35">
        <f t="shared" si="74"/>
        <v>14</v>
      </c>
      <c r="M146" s="35">
        <f t="shared" si="74"/>
        <v>8</v>
      </c>
      <c r="N146" s="35">
        <f t="shared" si="74"/>
        <v>5</v>
      </c>
      <c r="O146" s="35">
        <f t="shared" si="74"/>
        <v>2</v>
      </c>
      <c r="P146" s="35">
        <f t="shared" si="74"/>
        <v>1</v>
      </c>
      <c r="AC146" s="24"/>
      <c r="AD146" s="24"/>
      <c r="AE146" s="24"/>
      <c r="AF146" s="24"/>
    </row>
  </sheetData>
  <mergeCells count="1">
    <mergeCell ref="F1:P1"/>
  </mergeCells>
  <conditionalFormatting sqref="C3:C142">
    <cfRule type="dataBar" priority="12">
      <dataBar>
        <cfvo type="min"/>
        <cfvo type="max"/>
        <color rgb="FF828AAC"/>
      </dataBar>
      <extLst>
        <ext xmlns:x14="http://schemas.microsoft.com/office/spreadsheetml/2009/9/main" uri="{B025F937-C7B1-47D3-B67F-A62EFF666E3E}">
          <x14:id>{4D575722-92CC-45C9-9E63-7FD602A9B74E}</x14:id>
        </ext>
      </extLst>
    </cfRule>
    <cfRule type="dataBar" priority="1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{205F24C5-0803-4990-8382-BD805EE301F5}</x14:id>
        </ext>
      </extLst>
    </cfRule>
  </conditionalFormatting>
  <conditionalFormatting sqref="D3:D142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{394A8C19-E985-4CDF-9E96-A8D8C44F8C67}</x14:id>
        </ext>
      </extLst>
    </cfRule>
    <cfRule type="dataBar" priority="1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{C6D3D74F-2730-4DFF-8C70-F178797A478B}</x14:id>
        </ext>
      </extLst>
    </cfRule>
  </conditionalFormatting>
  <conditionalFormatting sqref="E142:H142 E3:E141">
    <cfRule type="dataBar" priority="8">
      <dataBar>
        <cfvo type="min"/>
        <cfvo type="max"/>
        <color theme="4" tint="-0.499984740745262"/>
      </dataBar>
      <extLst>
        <ext xmlns:x14="http://schemas.microsoft.com/office/spreadsheetml/2009/9/main" uri="{B025F937-C7B1-47D3-B67F-A62EFF666E3E}">
          <x14:id>{F0364EDA-EB2E-43F1-B493-FA8E97D9BF89}</x14:id>
        </ext>
      </extLst>
    </cfRule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{95FED501-BFB0-4BB6-A97C-1368E4DB79F0}</x14:id>
        </ext>
      </extLst>
    </cfRule>
  </conditionalFormatting>
  <conditionalFormatting sqref="F3:P141">
    <cfRule type="containsText" dxfId="3" priority="3" operator="containsText" text="Blue">
      <formula>NOT(ISERROR(SEARCH("Blue",F3)))</formula>
    </cfRule>
    <cfRule type="containsText" dxfId="2" priority="4" operator="containsText" text="Beige">
      <formula>NOT(ISERROR(SEARCH("Beige",F3)))</formula>
    </cfRule>
    <cfRule type="containsText" dxfId="1" priority="5" operator="containsText" text="Red">
      <formula>NOT(ISERROR(SEARCH("Red",F3)))</formula>
    </cfRule>
    <cfRule type="containsText" dxfId="0" priority="6" operator="containsText" text="Green">
      <formula>NOT(ISERROR(SEARCH("Green",F3)))</formula>
    </cfRule>
  </conditionalFormatting>
  <conditionalFormatting sqref="Q3:Z143">
    <cfRule type="colorScale" priority="1">
      <colorScale>
        <cfvo type="num" val="0"/>
        <cfvo type="num" val="0.5"/>
        <color rgb="FFFCFCFF"/>
        <color rgb="FF4B433F"/>
      </colorScale>
    </cfRule>
  </conditionalFormatting>
  <conditionalFormatting sqref="Q142:Z142">
    <cfRule type="colorScale" priority="2">
      <colorScale>
        <cfvo type="num" val="0"/>
        <cfvo type="num" val="0.5"/>
        <color rgb="FFFCFCFF"/>
        <color rgb="FF4B433F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D575722-92CC-45C9-9E63-7FD602A9B7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05F24C5-0803-4990-8382-BD805EE301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C3:C142</xm:sqref>
        </x14:conditionalFormatting>
        <x14:conditionalFormatting xmlns:xm="http://schemas.microsoft.com/office/excel/2006/main">
          <x14:cfRule type="dataBar" id="{394A8C19-E985-4CDF-9E96-A8D8C44F8C6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6D3D74F-2730-4DFF-8C70-F178797A478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D3:D142</xm:sqref>
        </x14:conditionalFormatting>
        <x14:conditionalFormatting xmlns:xm="http://schemas.microsoft.com/office/excel/2006/main">
          <x14:cfRule type="dataBar" id="{F0364EDA-EB2E-43F1-B493-FA8E97D9BF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5FED501-BFB0-4BB6-A97C-1368E4DB79F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E142:H142 E3:E141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49800-ECB5-459C-875A-33D4B410D567}">
  <sheetPr codeName="Sheet13">
    <tabColor theme="7" tint="0.59999389629810485"/>
  </sheetPr>
  <dimension ref="A1:P42"/>
  <sheetViews>
    <sheetView workbookViewId="0">
      <selection activeCell="K5" sqref="K5"/>
    </sheetView>
  </sheetViews>
  <sheetFormatPr defaultRowHeight="15" x14ac:dyDescent="0.25"/>
  <cols>
    <col min="1" max="1" width="13" customWidth="1"/>
    <col min="2" max="3" width="8" customWidth="1"/>
    <col min="4" max="4" width="8.28515625" customWidth="1"/>
    <col min="16" max="16" width="9.140625" style="138"/>
  </cols>
  <sheetData>
    <row r="1" spans="1:14" x14ac:dyDescent="0.25">
      <c r="A1" s="24"/>
      <c r="B1" s="24"/>
      <c r="C1" s="24"/>
      <c r="D1" s="24"/>
      <c r="E1" s="163" t="s">
        <v>693</v>
      </c>
      <c r="F1" s="164"/>
      <c r="G1" s="164"/>
      <c r="H1" s="165"/>
      <c r="I1" s="163" t="s">
        <v>726</v>
      </c>
      <c r="J1" s="164"/>
      <c r="K1" s="164"/>
      <c r="L1" s="165"/>
    </row>
    <row r="2" spans="1:14" x14ac:dyDescent="0.25">
      <c r="A2" s="24" t="s">
        <v>728</v>
      </c>
      <c r="B2" s="24" t="s">
        <v>740</v>
      </c>
      <c r="C2" s="24" t="s">
        <v>746</v>
      </c>
      <c r="D2" s="24" t="s">
        <v>727</v>
      </c>
      <c r="E2" s="149" t="s">
        <v>722</v>
      </c>
      <c r="F2" s="35" t="s">
        <v>723</v>
      </c>
      <c r="G2" s="35" t="s">
        <v>724</v>
      </c>
      <c r="H2" s="28" t="s">
        <v>725</v>
      </c>
      <c r="I2" s="149" t="s">
        <v>722</v>
      </c>
      <c r="J2" s="35" t="s">
        <v>723</v>
      </c>
      <c r="K2" s="35" t="s">
        <v>724</v>
      </c>
      <c r="L2" s="28" t="s">
        <v>725</v>
      </c>
      <c r="N2" s="148"/>
    </row>
    <row r="3" spans="1:14" x14ac:dyDescent="0.25">
      <c r="A3" s="100" t="s">
        <v>123</v>
      </c>
      <c r="B3" s="107">
        <v>1</v>
      </c>
      <c r="C3" s="107">
        <v>-0.36</v>
      </c>
      <c r="D3" s="102">
        <v>0.37</v>
      </c>
      <c r="E3" s="150">
        <v>0.1089</v>
      </c>
      <c r="F3" s="151">
        <v>0.1089</v>
      </c>
      <c r="G3" s="151">
        <v>0.1089</v>
      </c>
      <c r="H3" s="152">
        <v>0</v>
      </c>
      <c r="I3" s="150">
        <v>0.1545</v>
      </c>
      <c r="J3" s="151">
        <v>0.1545</v>
      </c>
      <c r="K3" s="151">
        <v>0.1545</v>
      </c>
      <c r="L3" s="152">
        <v>0</v>
      </c>
      <c r="N3" s="137"/>
    </row>
    <row r="4" spans="1:14" x14ac:dyDescent="0.25">
      <c r="A4" s="108"/>
      <c r="B4" s="24">
        <v>2</v>
      </c>
      <c r="C4" s="24">
        <v>-0.19</v>
      </c>
      <c r="D4" s="30">
        <v>0.47</v>
      </c>
      <c r="E4" s="153">
        <v>7.8899999999999998E-2</v>
      </c>
      <c r="F4" s="154">
        <v>8.8900000000000007E-2</v>
      </c>
      <c r="G4" s="154">
        <v>9.8900000000000002E-2</v>
      </c>
      <c r="H4" s="155">
        <v>0.02</v>
      </c>
      <c r="I4" s="153">
        <v>9.5899999999999999E-2</v>
      </c>
      <c r="J4" s="154">
        <v>0.1154</v>
      </c>
      <c r="K4" s="154">
        <v>0.13489999999999999</v>
      </c>
      <c r="L4" s="155">
        <v>3.9E-2</v>
      </c>
      <c r="N4" s="137"/>
    </row>
    <row r="5" spans="1:14" x14ac:dyDescent="0.25">
      <c r="A5" s="108"/>
      <c r="B5" s="24">
        <v>4</v>
      </c>
      <c r="C5" s="24" t="s">
        <v>720</v>
      </c>
      <c r="D5" s="30">
        <v>0.57999999999999996</v>
      </c>
      <c r="E5" s="153">
        <v>6.25E-2</v>
      </c>
      <c r="F5" s="154">
        <v>7.2400000000000006E-2</v>
      </c>
      <c r="G5" s="154">
        <v>8.4199999999999997E-2</v>
      </c>
      <c r="H5" s="155">
        <v>2.1700000000000001E-2</v>
      </c>
      <c r="I5" s="153">
        <v>0.12640000000000001</v>
      </c>
      <c r="J5" s="154">
        <v>0.14879999999999999</v>
      </c>
      <c r="K5" s="154">
        <v>0.17349999999999999</v>
      </c>
      <c r="L5" s="155">
        <v>4.7100000000000003E-2</v>
      </c>
      <c r="N5" s="137"/>
    </row>
    <row r="6" spans="1:14" x14ac:dyDescent="0.25">
      <c r="A6" s="108"/>
      <c r="B6" s="24">
        <v>4</v>
      </c>
      <c r="C6" s="24">
        <v>0.21</v>
      </c>
      <c r="D6" s="30">
        <v>0.7</v>
      </c>
      <c r="E6" s="153">
        <v>6.25E-2</v>
      </c>
      <c r="F6" s="154">
        <v>7.2400000000000006E-2</v>
      </c>
      <c r="G6" s="154">
        <v>8.4199999999999997E-2</v>
      </c>
      <c r="H6" s="155">
        <v>2.1700000000000001E-2</v>
      </c>
      <c r="I6" s="153">
        <v>0.12640000000000001</v>
      </c>
      <c r="J6" s="154">
        <v>0.14879999999999999</v>
      </c>
      <c r="K6" s="154">
        <v>0.17349999999999999</v>
      </c>
      <c r="L6" s="155">
        <v>4.7100000000000003E-2</v>
      </c>
      <c r="N6" s="137"/>
    </row>
    <row r="7" spans="1:14" x14ac:dyDescent="0.25">
      <c r="A7" s="108"/>
      <c r="B7" s="24">
        <v>9</v>
      </c>
      <c r="C7" s="24">
        <v>0.44</v>
      </c>
      <c r="D7" s="30">
        <v>0.83</v>
      </c>
      <c r="E7" s="153">
        <v>5.1499999999999997E-2</v>
      </c>
      <c r="F7" s="154">
        <v>7.5899999999999995E-2</v>
      </c>
      <c r="G7" s="154">
        <v>0.1089</v>
      </c>
      <c r="H7" s="155">
        <v>5.74E-2</v>
      </c>
      <c r="I7" s="153">
        <v>0.1431</v>
      </c>
      <c r="J7" s="154">
        <v>0.1545</v>
      </c>
      <c r="K7" s="154">
        <v>0.23069999999999999</v>
      </c>
      <c r="L7" s="155">
        <v>8.7599999999999997E-2</v>
      </c>
      <c r="N7" s="137"/>
    </row>
    <row r="8" spans="1:14" x14ac:dyDescent="0.25">
      <c r="A8" s="108"/>
      <c r="B8" s="24">
        <v>15</v>
      </c>
      <c r="C8" s="24">
        <v>0.69</v>
      </c>
      <c r="D8" s="30">
        <v>0.98</v>
      </c>
      <c r="E8" s="153">
        <v>7.2400000000000006E-2</v>
      </c>
      <c r="F8" s="154">
        <v>9.5200000000000007E-2</v>
      </c>
      <c r="G8" s="154">
        <v>0.1197</v>
      </c>
      <c r="H8" s="155">
        <v>4.7199999999999999E-2</v>
      </c>
      <c r="I8" s="153">
        <v>0.15329999999999999</v>
      </c>
      <c r="J8" s="154">
        <v>0.21079999999999999</v>
      </c>
      <c r="K8" s="154">
        <v>0.25719999999999998</v>
      </c>
      <c r="L8" s="155">
        <v>0.1038</v>
      </c>
      <c r="N8" s="137"/>
    </row>
    <row r="9" spans="1:14" x14ac:dyDescent="0.25">
      <c r="A9" s="108"/>
      <c r="B9" s="24">
        <v>20</v>
      </c>
      <c r="C9" s="24">
        <v>0.96</v>
      </c>
      <c r="D9" s="30">
        <v>1.1299999999999999</v>
      </c>
      <c r="E9" s="153">
        <v>7.5600000000000001E-2</v>
      </c>
      <c r="F9" s="154">
        <v>9.8599999999999993E-2</v>
      </c>
      <c r="G9" s="154">
        <v>0.12659999999999999</v>
      </c>
      <c r="H9" s="155">
        <v>5.0999999999999997E-2</v>
      </c>
      <c r="I9" s="153">
        <v>0.15390000000000001</v>
      </c>
      <c r="J9" s="154">
        <v>0.21429999999999999</v>
      </c>
      <c r="K9" s="154">
        <v>0.26939999999999997</v>
      </c>
      <c r="L9" s="155">
        <v>0.11550000000000001</v>
      </c>
      <c r="N9" s="137"/>
    </row>
    <row r="10" spans="1:14" x14ac:dyDescent="0.25">
      <c r="A10" s="109"/>
      <c r="B10" s="116">
        <v>28</v>
      </c>
      <c r="C10" s="116">
        <v>1.25</v>
      </c>
      <c r="D10" s="111">
        <v>1.3</v>
      </c>
      <c r="E10" s="156">
        <v>7.3099999999999998E-2</v>
      </c>
      <c r="F10" s="157">
        <v>9.3299999999999994E-2</v>
      </c>
      <c r="G10" s="157">
        <v>0.12659999999999999</v>
      </c>
      <c r="H10" s="158">
        <v>5.3499999999999999E-2</v>
      </c>
      <c r="I10" s="156">
        <v>0.16450000000000001</v>
      </c>
      <c r="J10" s="157">
        <v>0.21429999999999999</v>
      </c>
      <c r="K10" s="157">
        <v>0.26939999999999997</v>
      </c>
      <c r="L10" s="158">
        <v>0.10489999999999999</v>
      </c>
      <c r="N10" s="137"/>
    </row>
    <row r="11" spans="1:14" x14ac:dyDescent="0.25">
      <c r="A11" s="100" t="s">
        <v>124</v>
      </c>
      <c r="B11" s="107">
        <v>1</v>
      </c>
      <c r="C11" s="107">
        <v>-0.36</v>
      </c>
      <c r="D11" s="102">
        <v>0.37</v>
      </c>
      <c r="E11" s="150">
        <v>0.1089</v>
      </c>
      <c r="F11" s="151">
        <v>0.1089</v>
      </c>
      <c r="G11" s="151">
        <v>0.1089</v>
      </c>
      <c r="H11" s="152">
        <v>0</v>
      </c>
      <c r="I11" s="150">
        <v>8.7599999999999997E-2</v>
      </c>
      <c r="J11" s="151">
        <v>8.7599999999999997E-2</v>
      </c>
      <c r="K11" s="151">
        <v>8.7599999999999997E-2</v>
      </c>
      <c r="L11" s="152">
        <v>0</v>
      </c>
    </row>
    <row r="12" spans="1:14" x14ac:dyDescent="0.25">
      <c r="A12" s="108"/>
      <c r="B12" s="24">
        <v>2</v>
      </c>
      <c r="C12" s="24">
        <v>-0.19</v>
      </c>
      <c r="D12" s="30">
        <v>0.47</v>
      </c>
      <c r="E12" s="153">
        <v>0.1201</v>
      </c>
      <c r="F12" s="154">
        <v>0.13139999999999999</v>
      </c>
      <c r="G12" s="154">
        <v>0.14269999999999999</v>
      </c>
      <c r="H12" s="155">
        <v>2.2499999999999999E-2</v>
      </c>
      <c r="I12" s="153">
        <v>9.8500000000000004E-2</v>
      </c>
      <c r="J12" s="154">
        <v>0.1094</v>
      </c>
      <c r="K12" s="154">
        <v>0.1203</v>
      </c>
      <c r="L12" s="155">
        <v>2.18E-2</v>
      </c>
    </row>
    <row r="13" spans="1:14" x14ac:dyDescent="0.25">
      <c r="A13" s="108"/>
      <c r="B13" s="24">
        <v>4</v>
      </c>
      <c r="C13" s="24" t="s">
        <v>720</v>
      </c>
      <c r="D13" s="30">
        <v>0.57999999999999996</v>
      </c>
      <c r="E13" s="153">
        <v>0.11269999999999999</v>
      </c>
      <c r="F13" s="154">
        <v>0.13389999999999999</v>
      </c>
      <c r="G13" s="154">
        <v>0.1729</v>
      </c>
      <c r="H13" s="155">
        <v>6.0199999999999997E-2</v>
      </c>
      <c r="I13" s="153">
        <v>8.7400000000000005E-2</v>
      </c>
      <c r="J13" s="154">
        <v>0.1094</v>
      </c>
      <c r="K13" s="154">
        <v>0.15679999999999999</v>
      </c>
      <c r="L13" s="155">
        <v>6.9500000000000006E-2</v>
      </c>
    </row>
    <row r="14" spans="1:14" x14ac:dyDescent="0.25">
      <c r="A14" s="108"/>
      <c r="B14" s="24">
        <v>4</v>
      </c>
      <c r="C14" s="24">
        <v>0.21</v>
      </c>
      <c r="D14" s="30">
        <v>0.7</v>
      </c>
      <c r="E14" s="153">
        <v>0.11269999999999999</v>
      </c>
      <c r="F14" s="154">
        <v>0.13389999999999999</v>
      </c>
      <c r="G14" s="154">
        <v>0.1729</v>
      </c>
      <c r="H14" s="155">
        <v>6.0199999999999997E-2</v>
      </c>
      <c r="I14" s="153">
        <v>8.7400000000000005E-2</v>
      </c>
      <c r="J14" s="154">
        <v>0.1094</v>
      </c>
      <c r="K14" s="154">
        <v>0.15679999999999999</v>
      </c>
      <c r="L14" s="155">
        <v>6.9500000000000006E-2</v>
      </c>
    </row>
    <row r="15" spans="1:14" x14ac:dyDescent="0.25">
      <c r="A15" s="108"/>
      <c r="B15" s="24">
        <v>9</v>
      </c>
      <c r="C15" s="24">
        <v>0.44</v>
      </c>
      <c r="D15" s="30">
        <v>0.83</v>
      </c>
      <c r="E15" s="153">
        <v>0.1089</v>
      </c>
      <c r="F15" s="154">
        <v>0.1444</v>
      </c>
      <c r="G15" s="154">
        <v>0.15390000000000001</v>
      </c>
      <c r="H15" s="155">
        <v>4.5100000000000001E-2</v>
      </c>
      <c r="I15" s="153">
        <v>8.6499999999999994E-2</v>
      </c>
      <c r="J15" s="154">
        <v>0.1129</v>
      </c>
      <c r="K15" s="154">
        <v>0.13700000000000001</v>
      </c>
      <c r="L15" s="155">
        <v>5.0500000000000003E-2</v>
      </c>
    </row>
    <row r="16" spans="1:14" x14ac:dyDescent="0.25">
      <c r="A16" s="108"/>
      <c r="B16" s="24">
        <v>15</v>
      </c>
      <c r="C16" s="24">
        <v>0.69</v>
      </c>
      <c r="D16" s="30">
        <v>0.98</v>
      </c>
      <c r="E16" s="153">
        <v>0.1114</v>
      </c>
      <c r="F16" s="154">
        <v>0.13250000000000001</v>
      </c>
      <c r="G16" s="154">
        <v>0.15</v>
      </c>
      <c r="H16" s="155">
        <v>3.8600000000000002E-2</v>
      </c>
      <c r="I16" s="153">
        <v>7.3700000000000002E-2</v>
      </c>
      <c r="J16" s="154">
        <v>0.1011</v>
      </c>
      <c r="K16" s="154">
        <v>0.1229</v>
      </c>
      <c r="L16" s="155">
        <v>4.9200000000000001E-2</v>
      </c>
    </row>
    <row r="17" spans="1:12" x14ac:dyDescent="0.25">
      <c r="A17" s="108"/>
      <c r="B17" s="24">
        <v>20</v>
      </c>
      <c r="C17" s="24">
        <v>0.96</v>
      </c>
      <c r="D17" s="30">
        <v>1.1299999999999999</v>
      </c>
      <c r="E17" s="153">
        <v>0.1242</v>
      </c>
      <c r="F17" s="154">
        <v>0.1429</v>
      </c>
      <c r="G17" s="154">
        <v>0.17230000000000001</v>
      </c>
      <c r="H17" s="155">
        <v>4.8099999999999997E-2</v>
      </c>
      <c r="I17" s="153">
        <v>7.6499999999999999E-2</v>
      </c>
      <c r="J17" s="154">
        <v>0.1109</v>
      </c>
      <c r="K17" s="154">
        <v>0.13719999999999999</v>
      </c>
      <c r="L17" s="155">
        <v>6.0699999999999997E-2</v>
      </c>
    </row>
    <row r="18" spans="1:12" x14ac:dyDescent="0.25">
      <c r="A18" s="109"/>
      <c r="B18" s="116">
        <v>28</v>
      </c>
      <c r="C18" s="116">
        <v>1.25</v>
      </c>
      <c r="D18" s="111">
        <v>1.3</v>
      </c>
      <c r="E18" s="156">
        <v>0.1242</v>
      </c>
      <c r="F18" s="157">
        <v>0.1429</v>
      </c>
      <c r="G18" s="157">
        <v>0.17230000000000001</v>
      </c>
      <c r="H18" s="158">
        <v>4.8099999999999997E-2</v>
      </c>
      <c r="I18" s="156">
        <v>7.6499999999999999E-2</v>
      </c>
      <c r="J18" s="157">
        <v>0.1137</v>
      </c>
      <c r="K18" s="157">
        <v>0.13719999999999999</v>
      </c>
      <c r="L18" s="158">
        <v>6.0699999999999997E-2</v>
      </c>
    </row>
    <row r="19" spans="1:12" x14ac:dyDescent="0.25">
      <c r="A19" s="100" t="s">
        <v>125</v>
      </c>
      <c r="B19" s="107">
        <v>1</v>
      </c>
      <c r="C19" s="107">
        <v>-0.36</v>
      </c>
      <c r="D19" s="102">
        <v>0.37</v>
      </c>
      <c r="E19" s="150">
        <v>0.25259999999999999</v>
      </c>
      <c r="F19" s="151">
        <v>0.25259999999999999</v>
      </c>
      <c r="G19" s="151">
        <v>0.25259999999999999</v>
      </c>
      <c r="H19" s="152">
        <v>0</v>
      </c>
      <c r="I19" s="150">
        <v>0.35510000000000003</v>
      </c>
      <c r="J19" s="151">
        <v>0.35510000000000003</v>
      </c>
      <c r="K19" s="151">
        <v>0.35510000000000003</v>
      </c>
      <c r="L19" s="152">
        <v>0</v>
      </c>
    </row>
    <row r="20" spans="1:12" x14ac:dyDescent="0.25">
      <c r="A20" s="108"/>
      <c r="B20" s="24">
        <v>2</v>
      </c>
      <c r="C20" s="24">
        <v>-0.19</v>
      </c>
      <c r="D20" s="30">
        <v>0.47</v>
      </c>
      <c r="E20" s="153">
        <v>0.23719999999999999</v>
      </c>
      <c r="F20" s="154">
        <v>0.2424</v>
      </c>
      <c r="G20" s="154">
        <v>0.2475</v>
      </c>
      <c r="H20" s="155">
        <v>1.03E-2</v>
      </c>
      <c r="I20" s="153">
        <v>0.27579999999999999</v>
      </c>
      <c r="J20" s="154">
        <v>0.30220000000000002</v>
      </c>
      <c r="K20" s="154">
        <v>0.3286</v>
      </c>
      <c r="L20" s="155">
        <v>5.2900000000000003E-2</v>
      </c>
    </row>
    <row r="21" spans="1:12" x14ac:dyDescent="0.25">
      <c r="A21" s="108"/>
      <c r="B21" s="24">
        <v>4</v>
      </c>
      <c r="C21" s="24" t="s">
        <v>720</v>
      </c>
      <c r="D21" s="30">
        <v>0.57999999999999996</v>
      </c>
      <c r="E21" s="153">
        <v>0.2233</v>
      </c>
      <c r="F21" s="154">
        <v>0.2424</v>
      </c>
      <c r="G21" s="154">
        <v>0.27210000000000001</v>
      </c>
      <c r="H21" s="155">
        <v>4.8800000000000003E-2</v>
      </c>
      <c r="I21" s="153">
        <v>0.24129999999999999</v>
      </c>
      <c r="J21" s="154">
        <v>0.2487</v>
      </c>
      <c r="K21" s="154">
        <v>0.27579999999999999</v>
      </c>
      <c r="L21" s="155">
        <v>3.44E-2</v>
      </c>
    </row>
    <row r="22" spans="1:12" x14ac:dyDescent="0.25">
      <c r="A22" s="108"/>
      <c r="B22" s="24">
        <v>4</v>
      </c>
      <c r="C22" s="24">
        <v>0.21</v>
      </c>
      <c r="D22" s="30">
        <v>0.7</v>
      </c>
      <c r="E22" s="153">
        <v>0.2233</v>
      </c>
      <c r="F22" s="154">
        <v>0.2424</v>
      </c>
      <c r="G22" s="154">
        <v>0.27210000000000001</v>
      </c>
      <c r="H22" s="155">
        <v>4.8800000000000003E-2</v>
      </c>
      <c r="I22" s="153">
        <v>0.24129999999999999</v>
      </c>
      <c r="J22" s="154">
        <v>0.2487</v>
      </c>
      <c r="K22" s="154">
        <v>0.27579999999999999</v>
      </c>
      <c r="L22" s="155">
        <v>3.44E-2</v>
      </c>
    </row>
    <row r="23" spans="1:12" x14ac:dyDescent="0.25">
      <c r="A23" s="108"/>
      <c r="B23" s="24">
        <v>9</v>
      </c>
      <c r="C23" s="24">
        <v>0.44</v>
      </c>
      <c r="D23" s="30">
        <v>0.83</v>
      </c>
      <c r="E23" s="153">
        <v>0.1968</v>
      </c>
      <c r="F23" s="154">
        <v>0.25259999999999999</v>
      </c>
      <c r="G23" s="154">
        <v>0.29260000000000003</v>
      </c>
      <c r="H23" s="155">
        <v>9.5799999999999996E-2</v>
      </c>
      <c r="I23" s="153">
        <v>0.24149999999999999</v>
      </c>
      <c r="J23" s="154">
        <v>0.24809999999999999</v>
      </c>
      <c r="K23" s="154">
        <v>0.34689999999999999</v>
      </c>
      <c r="L23" s="155">
        <v>0.10539999999999999</v>
      </c>
    </row>
    <row r="24" spans="1:12" x14ac:dyDescent="0.25">
      <c r="A24" s="108"/>
      <c r="B24" s="24">
        <v>15</v>
      </c>
      <c r="C24" s="24">
        <v>0.69</v>
      </c>
      <c r="D24" s="30">
        <v>0.98</v>
      </c>
      <c r="E24" s="153">
        <v>0.19719999999999999</v>
      </c>
      <c r="F24" s="154">
        <v>0.21870000000000001</v>
      </c>
      <c r="G24" s="154">
        <v>0.27489999999999998</v>
      </c>
      <c r="H24" s="155">
        <v>7.7700000000000005E-2</v>
      </c>
      <c r="I24" s="153">
        <v>0.2422</v>
      </c>
      <c r="J24" s="154">
        <v>0.26179999999999998</v>
      </c>
      <c r="K24" s="154">
        <v>0.31630000000000003</v>
      </c>
      <c r="L24" s="155">
        <v>7.4099999999999999E-2</v>
      </c>
    </row>
    <row r="25" spans="1:12" x14ac:dyDescent="0.25">
      <c r="A25" s="108"/>
      <c r="B25" s="24">
        <v>20</v>
      </c>
      <c r="C25" s="24">
        <v>0.96</v>
      </c>
      <c r="D25" s="30">
        <v>1.1299999999999999</v>
      </c>
      <c r="E25" s="153">
        <v>0.19739999999999999</v>
      </c>
      <c r="F25" s="154">
        <v>0.21840000000000001</v>
      </c>
      <c r="G25" s="154">
        <v>0.25750000000000001</v>
      </c>
      <c r="H25" s="155">
        <v>6.0199999999999997E-2</v>
      </c>
      <c r="I25" s="153">
        <v>0.24679999999999999</v>
      </c>
      <c r="J25" s="154">
        <v>0.28079999999999999</v>
      </c>
      <c r="K25" s="154">
        <v>0.31840000000000002</v>
      </c>
      <c r="L25" s="155">
        <v>7.1599999999999997E-2</v>
      </c>
    </row>
    <row r="26" spans="1:12" x14ac:dyDescent="0.25">
      <c r="A26" s="109"/>
      <c r="B26" s="116">
        <v>28</v>
      </c>
      <c r="C26" s="116">
        <v>1.25</v>
      </c>
      <c r="D26" s="111">
        <v>1.3</v>
      </c>
      <c r="E26" s="156">
        <v>0.20080000000000001</v>
      </c>
      <c r="F26" s="157">
        <v>0.22059999999999999</v>
      </c>
      <c r="G26" s="157">
        <v>0.25169999999999998</v>
      </c>
      <c r="H26" s="158">
        <v>5.0900000000000001E-2</v>
      </c>
      <c r="I26" s="156">
        <v>0.24260000000000001</v>
      </c>
      <c r="J26" s="157">
        <v>0.27760000000000001</v>
      </c>
      <c r="K26" s="157">
        <v>0.32400000000000001</v>
      </c>
      <c r="L26" s="158">
        <v>8.14E-2</v>
      </c>
    </row>
    <row r="27" spans="1:12" x14ac:dyDescent="0.25">
      <c r="A27" s="100" t="s">
        <v>126</v>
      </c>
      <c r="B27" s="107">
        <v>1</v>
      </c>
      <c r="C27" s="107">
        <v>-0.36</v>
      </c>
      <c r="D27" s="102">
        <v>0.37</v>
      </c>
      <c r="E27" s="150">
        <v>0.14169999999999999</v>
      </c>
      <c r="F27" s="151">
        <v>0.14169999999999999</v>
      </c>
      <c r="G27" s="151">
        <v>0.14169999999999999</v>
      </c>
      <c r="H27" s="152">
        <v>0</v>
      </c>
      <c r="I27" s="150">
        <v>0.12920000000000001</v>
      </c>
      <c r="J27" s="151">
        <v>0.12920000000000001</v>
      </c>
      <c r="K27" s="151">
        <v>0.12920000000000001</v>
      </c>
      <c r="L27" s="152">
        <v>0</v>
      </c>
    </row>
    <row r="28" spans="1:12" x14ac:dyDescent="0.25">
      <c r="A28" s="108"/>
      <c r="B28" s="24">
        <v>2</v>
      </c>
      <c r="C28" s="24">
        <v>-0.19</v>
      </c>
      <c r="D28" s="30">
        <v>0.47</v>
      </c>
      <c r="E28" s="153">
        <v>0.18890000000000001</v>
      </c>
      <c r="F28" s="154">
        <v>0.23599999999999999</v>
      </c>
      <c r="G28" s="154">
        <v>0.28310000000000002</v>
      </c>
      <c r="H28" s="155">
        <v>9.4299999999999995E-2</v>
      </c>
      <c r="I28" s="153">
        <v>0.1991</v>
      </c>
      <c r="J28" s="154">
        <v>0.26900000000000002</v>
      </c>
      <c r="K28" s="154">
        <v>0.33889999999999998</v>
      </c>
      <c r="L28" s="155">
        <v>0.13980000000000001</v>
      </c>
    </row>
    <row r="29" spans="1:12" x14ac:dyDescent="0.25">
      <c r="A29" s="108"/>
      <c r="B29" s="24">
        <v>4</v>
      </c>
      <c r="C29" s="24" t="s">
        <v>720</v>
      </c>
      <c r="D29" s="30">
        <v>0.57999999999999996</v>
      </c>
      <c r="E29" s="153">
        <v>0.1409</v>
      </c>
      <c r="F29" s="154">
        <v>0.2072</v>
      </c>
      <c r="G29" s="154">
        <v>0.28699999999999998</v>
      </c>
      <c r="H29" s="155">
        <v>0.14610000000000001</v>
      </c>
      <c r="I29" s="153">
        <v>0.14030000000000001</v>
      </c>
      <c r="J29" s="154">
        <v>0.27400000000000002</v>
      </c>
      <c r="K29" s="154">
        <v>0.40529999999999999</v>
      </c>
      <c r="L29" s="155">
        <v>0.26500000000000001</v>
      </c>
    </row>
    <row r="30" spans="1:12" x14ac:dyDescent="0.25">
      <c r="A30" s="108"/>
      <c r="B30" s="24">
        <v>4</v>
      </c>
      <c r="C30" s="24">
        <v>0.21</v>
      </c>
      <c r="D30" s="30">
        <v>0.7</v>
      </c>
      <c r="E30" s="153">
        <v>0.1409</v>
      </c>
      <c r="F30" s="154">
        <v>0.2072</v>
      </c>
      <c r="G30" s="154">
        <v>0.28699999999999998</v>
      </c>
      <c r="H30" s="155">
        <v>0.14610000000000001</v>
      </c>
      <c r="I30" s="153">
        <v>0.14030000000000001</v>
      </c>
      <c r="J30" s="154">
        <v>0.27400000000000002</v>
      </c>
      <c r="K30" s="154">
        <v>0.40529999999999999</v>
      </c>
      <c r="L30" s="155">
        <v>0.26500000000000001</v>
      </c>
    </row>
    <row r="31" spans="1:12" x14ac:dyDescent="0.25">
      <c r="A31" s="108"/>
      <c r="B31" s="24">
        <v>9</v>
      </c>
      <c r="C31" s="24">
        <v>0.44</v>
      </c>
      <c r="D31" s="30">
        <v>0.83</v>
      </c>
      <c r="E31" s="153">
        <v>0.15579999999999999</v>
      </c>
      <c r="F31" s="154">
        <v>0.17549999999999999</v>
      </c>
      <c r="G31" s="154">
        <v>0.27260000000000001</v>
      </c>
      <c r="H31" s="155">
        <v>0.1169</v>
      </c>
      <c r="I31" s="153">
        <v>0.16819999999999999</v>
      </c>
      <c r="J31" s="154">
        <v>0.26100000000000001</v>
      </c>
      <c r="K31" s="154">
        <v>0.38869999999999999</v>
      </c>
      <c r="L31" s="155">
        <v>0.2205</v>
      </c>
    </row>
    <row r="32" spans="1:12" x14ac:dyDescent="0.25">
      <c r="A32" s="108"/>
      <c r="B32" s="24">
        <v>15</v>
      </c>
      <c r="C32" s="24">
        <v>0.69</v>
      </c>
      <c r="D32" s="30">
        <v>0.98</v>
      </c>
      <c r="E32" s="153">
        <v>0.1605</v>
      </c>
      <c r="F32" s="154">
        <v>0.17910000000000001</v>
      </c>
      <c r="G32" s="154">
        <v>0.24840000000000001</v>
      </c>
      <c r="H32" s="155">
        <v>8.7900000000000006E-2</v>
      </c>
      <c r="I32" s="153">
        <v>0.18909999999999999</v>
      </c>
      <c r="J32" s="154">
        <v>0.29480000000000001</v>
      </c>
      <c r="K32" s="154">
        <v>0.3654</v>
      </c>
      <c r="L32" s="155">
        <v>0.17630000000000001</v>
      </c>
    </row>
    <row r="33" spans="1:12" x14ac:dyDescent="0.25">
      <c r="A33" s="108"/>
      <c r="B33" s="24">
        <v>20</v>
      </c>
      <c r="C33" s="24">
        <v>0.96</v>
      </c>
      <c r="D33" s="30">
        <v>1.1299999999999999</v>
      </c>
      <c r="E33" s="153">
        <v>0.16189999999999999</v>
      </c>
      <c r="F33" s="154">
        <v>0.18049999999999999</v>
      </c>
      <c r="G33" s="154">
        <v>0.23830000000000001</v>
      </c>
      <c r="H33" s="155">
        <v>7.6399999999999996E-2</v>
      </c>
      <c r="I33" s="153">
        <v>0.17949999999999999</v>
      </c>
      <c r="J33" s="154">
        <v>0.26650000000000001</v>
      </c>
      <c r="K33" s="154">
        <v>0.32269999999999999</v>
      </c>
      <c r="L33" s="155">
        <v>0.14319999999999999</v>
      </c>
    </row>
    <row r="34" spans="1:12" x14ac:dyDescent="0.25">
      <c r="A34" s="109"/>
      <c r="B34" s="116">
        <v>28</v>
      </c>
      <c r="C34" s="116">
        <v>1.25</v>
      </c>
      <c r="D34" s="111">
        <v>1.3</v>
      </c>
      <c r="E34" s="156">
        <v>0.16500000000000001</v>
      </c>
      <c r="F34" s="157">
        <v>0.18310000000000001</v>
      </c>
      <c r="G34" s="157">
        <v>0.2621</v>
      </c>
      <c r="H34" s="158">
        <v>9.7100000000000006E-2</v>
      </c>
      <c r="I34" s="156">
        <v>0.1842</v>
      </c>
      <c r="J34" s="157">
        <v>0.26989999999999997</v>
      </c>
      <c r="K34" s="157">
        <v>0.31769999999999998</v>
      </c>
      <c r="L34" s="158">
        <v>0.1336</v>
      </c>
    </row>
    <row r="35" spans="1:12" x14ac:dyDescent="0.25">
      <c r="A35" s="100" t="s">
        <v>127</v>
      </c>
      <c r="B35" s="107">
        <v>1</v>
      </c>
      <c r="C35" s="107">
        <v>-0.36</v>
      </c>
      <c r="D35" s="102">
        <v>0.37</v>
      </c>
      <c r="E35" s="150">
        <v>0.38790000000000002</v>
      </c>
      <c r="F35" s="151">
        <v>0.38790000000000002</v>
      </c>
      <c r="G35" s="151">
        <v>0.38790000000000002</v>
      </c>
      <c r="H35" s="152">
        <v>0</v>
      </c>
      <c r="I35" s="150">
        <v>0.27360000000000001</v>
      </c>
      <c r="J35" s="151">
        <v>0.27360000000000001</v>
      </c>
      <c r="K35" s="151">
        <v>0.27360000000000001</v>
      </c>
      <c r="L35" s="152">
        <v>0</v>
      </c>
    </row>
    <row r="36" spans="1:12" x14ac:dyDescent="0.25">
      <c r="A36" s="108"/>
      <c r="B36" s="24">
        <v>2</v>
      </c>
      <c r="C36" s="24">
        <v>-0.19</v>
      </c>
      <c r="D36" s="30">
        <v>0.47</v>
      </c>
      <c r="E36" s="153">
        <v>0.25800000000000001</v>
      </c>
      <c r="F36" s="154">
        <v>0.30130000000000001</v>
      </c>
      <c r="G36" s="154">
        <v>0.34460000000000002</v>
      </c>
      <c r="H36" s="155">
        <v>8.6599999999999996E-2</v>
      </c>
      <c r="I36" s="153">
        <v>0.1691</v>
      </c>
      <c r="J36" s="154">
        <v>0.20399999999999999</v>
      </c>
      <c r="K36" s="154">
        <v>0.23880000000000001</v>
      </c>
      <c r="L36" s="155">
        <v>6.9599999999999995E-2</v>
      </c>
    </row>
    <row r="37" spans="1:12" x14ac:dyDescent="0.25">
      <c r="A37" s="108"/>
      <c r="B37" s="24">
        <v>4</v>
      </c>
      <c r="C37" s="24" t="s">
        <v>720</v>
      </c>
      <c r="D37" s="30">
        <v>0.57999999999999996</v>
      </c>
      <c r="E37" s="153">
        <v>0.2336</v>
      </c>
      <c r="F37" s="154">
        <v>0.2994</v>
      </c>
      <c r="G37" s="154">
        <v>0.36620000000000003</v>
      </c>
      <c r="H37" s="155">
        <v>0.1326</v>
      </c>
      <c r="I37" s="153">
        <v>0.1303</v>
      </c>
      <c r="J37" s="154">
        <v>0.1525</v>
      </c>
      <c r="K37" s="154">
        <v>0.19639999999999999</v>
      </c>
      <c r="L37" s="155">
        <v>6.6100000000000006E-2</v>
      </c>
    </row>
    <row r="38" spans="1:12" x14ac:dyDescent="0.25">
      <c r="A38" s="108"/>
      <c r="B38" s="24">
        <v>4</v>
      </c>
      <c r="C38" s="24">
        <v>0.21</v>
      </c>
      <c r="D38" s="30">
        <v>0.7</v>
      </c>
      <c r="E38" s="153">
        <v>0.2336</v>
      </c>
      <c r="F38" s="154">
        <v>0.2994</v>
      </c>
      <c r="G38" s="154">
        <v>0.36620000000000003</v>
      </c>
      <c r="H38" s="155">
        <v>0.1326</v>
      </c>
      <c r="I38" s="153">
        <v>0.1303</v>
      </c>
      <c r="J38" s="154">
        <v>0.1525</v>
      </c>
      <c r="K38" s="154">
        <v>0.19639999999999999</v>
      </c>
      <c r="L38" s="155">
        <v>6.6100000000000006E-2</v>
      </c>
    </row>
    <row r="39" spans="1:12" x14ac:dyDescent="0.25">
      <c r="A39" s="108"/>
      <c r="B39" s="24">
        <v>9</v>
      </c>
      <c r="C39" s="24">
        <v>0.44</v>
      </c>
      <c r="D39" s="30">
        <v>0.83</v>
      </c>
      <c r="E39" s="153">
        <v>0.28160000000000002</v>
      </c>
      <c r="F39" s="154">
        <v>0.33779999999999999</v>
      </c>
      <c r="G39" s="154">
        <v>0.3589</v>
      </c>
      <c r="H39" s="155">
        <v>7.7299999999999994E-2</v>
      </c>
      <c r="I39" s="153">
        <v>0.1182</v>
      </c>
      <c r="J39" s="154">
        <v>0.1343</v>
      </c>
      <c r="K39" s="154">
        <v>0.17069999999999999</v>
      </c>
      <c r="L39" s="155">
        <v>5.2499999999999998E-2</v>
      </c>
    </row>
    <row r="40" spans="1:12" x14ac:dyDescent="0.25">
      <c r="A40" s="108"/>
      <c r="B40" s="24">
        <v>15</v>
      </c>
      <c r="C40" s="24">
        <v>0.69</v>
      </c>
      <c r="D40" s="30">
        <v>0.98</v>
      </c>
      <c r="E40" s="153">
        <v>0.2616</v>
      </c>
      <c r="F40" s="154">
        <v>0.33779999999999999</v>
      </c>
      <c r="G40" s="154">
        <v>0.3614</v>
      </c>
      <c r="H40" s="155">
        <v>9.98E-2</v>
      </c>
      <c r="I40" s="153">
        <v>0.1134</v>
      </c>
      <c r="J40" s="154">
        <v>0.1241</v>
      </c>
      <c r="K40" s="154">
        <v>0.14149999999999999</v>
      </c>
      <c r="L40" s="155">
        <v>2.81E-2</v>
      </c>
    </row>
    <row r="41" spans="1:12" x14ac:dyDescent="0.25">
      <c r="A41" s="108"/>
      <c r="B41" s="24">
        <v>20</v>
      </c>
      <c r="C41" s="24">
        <v>0.96</v>
      </c>
      <c r="D41" s="30">
        <v>1.1299999999999999</v>
      </c>
      <c r="E41" s="153">
        <v>0.27550000000000002</v>
      </c>
      <c r="F41" s="154">
        <v>0.33339999999999997</v>
      </c>
      <c r="G41" s="154">
        <v>0.35539999999999999</v>
      </c>
      <c r="H41" s="155">
        <v>7.9899999999999999E-2</v>
      </c>
      <c r="I41" s="153">
        <v>0.1008</v>
      </c>
      <c r="J41" s="154">
        <v>0.12379999999999999</v>
      </c>
      <c r="K41" s="154">
        <v>0.14560000000000001</v>
      </c>
      <c r="L41" s="155">
        <v>4.4900000000000002E-2</v>
      </c>
    </row>
    <row r="42" spans="1:12" x14ac:dyDescent="0.25">
      <c r="A42" s="109"/>
      <c r="B42" s="116">
        <v>28</v>
      </c>
      <c r="C42" s="116">
        <v>1.25</v>
      </c>
      <c r="D42" s="111">
        <v>1.3</v>
      </c>
      <c r="E42" s="156">
        <v>0.27550000000000002</v>
      </c>
      <c r="F42" s="157">
        <v>0.33339999999999997</v>
      </c>
      <c r="G42" s="157">
        <v>0.36020000000000002</v>
      </c>
      <c r="H42" s="158">
        <v>8.4699999999999998E-2</v>
      </c>
      <c r="I42" s="156">
        <v>9.0300000000000005E-2</v>
      </c>
      <c r="J42" s="157">
        <v>0.1134</v>
      </c>
      <c r="K42" s="157">
        <v>0.1401</v>
      </c>
      <c r="L42" s="158">
        <v>4.9700000000000001E-2</v>
      </c>
    </row>
  </sheetData>
  <mergeCells count="2">
    <mergeCell ref="E1:H1"/>
    <mergeCell ref="I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73273-1770-4454-B377-9014E091E8B6}">
  <sheetPr codeName="Sheet7">
    <tabColor theme="1"/>
  </sheetPr>
  <dimension ref="A1:V1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3" sqref="E3"/>
    </sheetView>
  </sheetViews>
  <sheetFormatPr defaultColWidth="9.140625" defaultRowHeight="16.5" customHeight="1" x14ac:dyDescent="0.25"/>
  <cols>
    <col min="1" max="1" width="12.28515625" style="24" customWidth="1"/>
    <col min="2" max="2" width="16.5703125" style="24" customWidth="1"/>
    <col min="3" max="3" width="12.5703125" style="24" customWidth="1"/>
    <col min="4" max="4" width="11.7109375" style="24" customWidth="1"/>
    <col min="5" max="5" width="8.85546875" style="24" customWidth="1"/>
    <col min="6" max="6" width="9.140625" style="24"/>
    <col min="7" max="7" width="10.5703125" style="35" customWidth="1"/>
    <col min="8" max="8" width="15.42578125" style="35" customWidth="1"/>
    <col min="9" max="12" width="10.5703125" style="35" customWidth="1"/>
    <col min="13" max="13" width="15.42578125" style="35" customWidth="1"/>
    <col min="14" max="16" width="10.5703125" style="35" customWidth="1"/>
    <col min="17" max="17" width="9.140625" style="24"/>
    <col min="18" max="18" width="10.28515625" style="24" bestFit="1" customWidth="1"/>
    <col min="19" max="16384" width="9.140625" style="24"/>
  </cols>
  <sheetData>
    <row r="1" spans="1:22" ht="16.5" customHeight="1" x14ac:dyDescent="0.25">
      <c r="G1" s="171" t="s">
        <v>729</v>
      </c>
      <c r="H1" s="172"/>
      <c r="I1" s="172"/>
      <c r="J1" s="172"/>
      <c r="K1" s="173"/>
      <c r="L1" s="171" t="s">
        <v>671</v>
      </c>
      <c r="M1" s="172"/>
      <c r="N1" s="172"/>
      <c r="O1" s="172"/>
      <c r="P1" s="173"/>
    </row>
    <row r="2" spans="1:22" ht="16.5" customHeight="1" x14ac:dyDescent="0.25">
      <c r="A2" s="25" t="s">
        <v>0</v>
      </c>
      <c r="B2" s="25" t="s">
        <v>122</v>
      </c>
      <c r="C2" s="25" t="s">
        <v>693</v>
      </c>
      <c r="D2" s="25" t="s">
        <v>293</v>
      </c>
      <c r="E2" s="25" t="s">
        <v>268</v>
      </c>
      <c r="F2" s="25" t="s">
        <v>548</v>
      </c>
      <c r="G2" s="26" t="s">
        <v>123</v>
      </c>
      <c r="H2" s="27" t="s">
        <v>124</v>
      </c>
      <c r="I2" s="27" t="s">
        <v>125</v>
      </c>
      <c r="J2" s="27" t="s">
        <v>126</v>
      </c>
      <c r="K2" s="28" t="s">
        <v>127</v>
      </c>
      <c r="L2" s="26" t="s">
        <v>123</v>
      </c>
      <c r="M2" s="27" t="s">
        <v>124</v>
      </c>
      <c r="N2" s="27" t="s">
        <v>125</v>
      </c>
      <c r="O2" s="27" t="s">
        <v>126</v>
      </c>
      <c r="P2" s="28" t="s">
        <v>127</v>
      </c>
    </row>
    <row r="3" spans="1:22" ht="16.5" customHeight="1" x14ac:dyDescent="0.25">
      <c r="A3" s="24" t="s">
        <v>245</v>
      </c>
      <c r="B3" s="29">
        <f t="shared" ref="B3:B34" si="0">VLOOKUP(A3,pop,2,0)</f>
        <v>8772228</v>
      </c>
      <c r="C3" s="30">
        <f t="shared" ref="C3:C34" si="1">VLOOKUP(A3,Y,130,0)</f>
        <v>7283.1069103607542</v>
      </c>
      <c r="D3" s="30">
        <f t="shared" ref="D3:D34" si="2">VLOOKUP(A3,gloria,123,0)/B3*1000</f>
        <v>2.1664531844407193</v>
      </c>
      <c r="E3" s="30">
        <f t="shared" ref="E3:E34" si="3">VLOOKUP(A3,nsi,14,0)</f>
        <v>0.967170054283082</v>
      </c>
      <c r="F3" s="31" t="str">
        <f t="shared" ref="F3:F34" si="4">IF(E3&lt;0.8,IF(D3&lt;2.89,"Beige","Red"),IF(D3&lt;2.89,"Green","Blue"))</f>
        <v>Green</v>
      </c>
      <c r="G3" s="32">
        <f t="shared" ref="G3:G34" si="5">VLOOKUP($A3,gloria,131,0)/VLOOKUP($A3,gloria,123,0)</f>
        <v>0.15445307821891396</v>
      </c>
      <c r="H3" s="33">
        <f t="shared" ref="H3:H34" si="6">VLOOKUP($A3,gloria,132,0)/VLOOKUP($A3,gloria,123,0)</f>
        <v>8.7627640801418299E-2</v>
      </c>
      <c r="I3" s="33">
        <f t="shared" ref="I3:I34" si="7">VLOOKUP($A3,gloria,133,0)/VLOOKUP($A3,gloria,123,0)</f>
        <v>0.3550834960526687</v>
      </c>
      <c r="J3" s="33">
        <f t="shared" ref="J3:J34" si="8">VLOOKUP($A3,gloria,134,0)/VLOOKUP($A3,gloria,123,0)</f>
        <v>0.12923075490367397</v>
      </c>
      <c r="K3" s="34">
        <f t="shared" ref="K3:K34" si="9">VLOOKUP($A3,gloria,135,0)/VLOOKUP($A3,gloria,123,0)</f>
        <v>0.27360503002332492</v>
      </c>
      <c r="L3" s="32">
        <f t="shared" ref="L3:L34" si="10">VLOOKUP($A3,Y,123,0)/VLOOKUP($A3,Y,122,0)</f>
        <v>0.10891260549028767</v>
      </c>
      <c r="M3" s="33">
        <f t="shared" ref="M3:M34" si="11">VLOOKUP($A3,Y,124,0)/VLOOKUP($A3,Y,122,0)</f>
        <v>0.1088724222847413</v>
      </c>
      <c r="N3" s="33">
        <f t="shared" ref="N3:N34" si="12">VLOOKUP($A3,Y,125,0)/VLOOKUP($A3,Y,122,0)</f>
        <v>0.25264213128991359</v>
      </c>
      <c r="O3" s="33">
        <f t="shared" ref="O3:O34" si="13">VLOOKUP($A3,Y,126,0)/VLOOKUP($A3,Y,122,0)</f>
        <v>0.14170286725969991</v>
      </c>
      <c r="P3" s="34">
        <f t="shared" ref="P3:P34" si="14">VLOOKUP($A3,Y,127,0)/VLOOKUP($A3,Y,122,0)</f>
        <v>0.38786997367535753</v>
      </c>
    </row>
    <row r="4" spans="1:22" ht="16.5" customHeight="1" x14ac:dyDescent="0.25">
      <c r="A4" s="24" t="s">
        <v>252</v>
      </c>
      <c r="B4" s="29">
        <f t="shared" si="0"/>
        <v>9321023.0000000019</v>
      </c>
      <c r="C4" s="30">
        <f t="shared" si="1"/>
        <v>1071.5683150410196</v>
      </c>
      <c r="D4" s="30">
        <f t="shared" si="2"/>
        <v>2.5437468806619328</v>
      </c>
      <c r="E4" s="30">
        <f t="shared" si="3"/>
        <v>0.88069729747993697</v>
      </c>
      <c r="F4" s="31" t="str">
        <f t="shared" si="4"/>
        <v>Green</v>
      </c>
      <c r="G4" s="32">
        <f t="shared" si="5"/>
        <v>7.6353181857402252E-2</v>
      </c>
      <c r="H4" s="33">
        <f t="shared" si="6"/>
        <v>0.13120247738020693</v>
      </c>
      <c r="I4" s="33">
        <f t="shared" si="7"/>
        <v>0.24931742709877849</v>
      </c>
      <c r="J4" s="33">
        <f t="shared" si="8"/>
        <v>0.4088167144848443</v>
      </c>
      <c r="K4" s="34">
        <f t="shared" si="9"/>
        <v>0.13431019917876894</v>
      </c>
      <c r="L4" s="32">
        <f t="shared" si="10"/>
        <v>6.8948718640016046E-2</v>
      </c>
      <c r="M4" s="33">
        <f t="shared" si="11"/>
        <v>0.15394432176927622</v>
      </c>
      <c r="N4" s="33">
        <f t="shared" si="12"/>
        <v>0.23210598980669334</v>
      </c>
      <c r="O4" s="33">
        <f t="shared" si="13"/>
        <v>0.33029696732474229</v>
      </c>
      <c r="P4" s="34">
        <f t="shared" si="14"/>
        <v>0.21470400245927157</v>
      </c>
      <c r="R4" s="46"/>
    </row>
    <row r="5" spans="1:22" ht="16.5" customHeight="1" x14ac:dyDescent="0.25">
      <c r="A5" s="24" t="s">
        <v>179</v>
      </c>
      <c r="B5" s="29">
        <f t="shared" si="0"/>
        <v>30417858</v>
      </c>
      <c r="C5" s="30">
        <f t="shared" si="1"/>
        <v>2179.0594363285754</v>
      </c>
      <c r="D5" s="30">
        <f t="shared" si="2"/>
        <v>2.6541321358367709</v>
      </c>
      <c r="E5" s="30">
        <f t="shared" si="3"/>
        <v>0.833124703579322</v>
      </c>
      <c r="F5" s="31" t="str">
        <f t="shared" si="4"/>
        <v>Green</v>
      </c>
      <c r="G5" s="32">
        <f t="shared" si="5"/>
        <v>0.23066514948953859</v>
      </c>
      <c r="H5" s="33">
        <f t="shared" si="6"/>
        <v>0.23374979055078213</v>
      </c>
      <c r="I5" s="33">
        <f t="shared" si="7"/>
        <v>0.2209830552355076</v>
      </c>
      <c r="J5" s="33">
        <f t="shared" si="8"/>
        <v>0.1439370687442075</v>
      </c>
      <c r="K5" s="34">
        <f t="shared" si="9"/>
        <v>0.17066493597996449</v>
      </c>
      <c r="L5" s="32">
        <f t="shared" si="10"/>
        <v>7.5931419215552368E-2</v>
      </c>
      <c r="M5" s="33">
        <f t="shared" si="11"/>
        <v>0.22981517246903696</v>
      </c>
      <c r="N5" s="33">
        <f t="shared" si="12"/>
        <v>0.1967922709874429</v>
      </c>
      <c r="O5" s="33">
        <f t="shared" si="13"/>
        <v>0.13853475236018589</v>
      </c>
      <c r="P5" s="34">
        <f t="shared" si="14"/>
        <v>0.35892638496778184</v>
      </c>
    </row>
    <row r="6" spans="1:22" ht="16.5" customHeight="1" x14ac:dyDescent="0.25">
      <c r="A6" s="24" t="s">
        <v>241</v>
      </c>
      <c r="B6" s="29">
        <f t="shared" si="0"/>
        <v>16296362.000000002</v>
      </c>
      <c r="C6" s="30">
        <f t="shared" si="1"/>
        <v>1515.2267357849041</v>
      </c>
      <c r="D6" s="30">
        <f t="shared" si="2"/>
        <v>2.4603427784356042</v>
      </c>
      <c r="E6" s="30">
        <f t="shared" si="3"/>
        <v>0.80374182980034803</v>
      </c>
      <c r="F6" s="31" t="str">
        <f t="shared" si="4"/>
        <v>Green</v>
      </c>
      <c r="G6" s="32">
        <f t="shared" si="5"/>
        <v>0.14309118240175606</v>
      </c>
      <c r="H6" s="33">
        <f t="shared" si="6"/>
        <v>8.6524376360443148E-2</v>
      </c>
      <c r="I6" s="33">
        <f t="shared" si="7"/>
        <v>0.24809681544317308</v>
      </c>
      <c r="J6" s="33">
        <f t="shared" si="8"/>
        <v>0.40408255972890561</v>
      </c>
      <c r="K6" s="34">
        <f t="shared" si="9"/>
        <v>0.11820506606572238</v>
      </c>
      <c r="L6" s="32">
        <f t="shared" si="10"/>
        <v>4.2988239549471056E-2</v>
      </c>
      <c r="M6" s="33">
        <f t="shared" si="11"/>
        <v>0.1139312105158327</v>
      </c>
      <c r="N6" s="33">
        <f t="shared" si="12"/>
        <v>0.33055426511474156</v>
      </c>
      <c r="O6" s="33">
        <f t="shared" si="13"/>
        <v>0.27262399371665091</v>
      </c>
      <c r="P6" s="34">
        <f t="shared" si="14"/>
        <v>0.23990229110330405</v>
      </c>
    </row>
    <row r="7" spans="1:22" s="107" customFormat="1" ht="16.5" customHeight="1" x14ac:dyDescent="0.25">
      <c r="A7" s="100" t="s">
        <v>142</v>
      </c>
      <c r="B7" s="101">
        <f t="shared" si="0"/>
        <v>163046173</v>
      </c>
      <c r="C7" s="102">
        <f t="shared" si="1"/>
        <v>2180.0981866767502</v>
      </c>
      <c r="D7" s="102">
        <f t="shared" si="2"/>
        <v>2.3665743546915783</v>
      </c>
      <c r="E7" s="102">
        <f t="shared" si="3"/>
        <v>0.77834429484969103</v>
      </c>
      <c r="F7" s="103" t="str">
        <f t="shared" si="4"/>
        <v>Beige</v>
      </c>
      <c r="G7" s="104">
        <f t="shared" si="5"/>
        <v>9.5837237465704911E-2</v>
      </c>
      <c r="H7" s="105">
        <f t="shared" si="6"/>
        <v>0.11291363847382989</v>
      </c>
      <c r="I7" s="105">
        <f t="shared" si="7"/>
        <v>0.34688197582167452</v>
      </c>
      <c r="J7" s="105">
        <f t="shared" si="8"/>
        <v>0.38873662803269987</v>
      </c>
      <c r="K7" s="106">
        <f t="shared" si="9"/>
        <v>5.5630520206091452E-2</v>
      </c>
      <c r="L7" s="104">
        <f t="shared" si="10"/>
        <v>5.1546499377098251E-2</v>
      </c>
      <c r="M7" s="105">
        <f t="shared" si="11"/>
        <v>0.14609773396921871</v>
      </c>
      <c r="N7" s="105">
        <f t="shared" si="12"/>
        <v>0.29263542802031045</v>
      </c>
      <c r="O7" s="105">
        <f t="shared" si="13"/>
        <v>0.16530920073634889</v>
      </c>
      <c r="P7" s="106">
        <f t="shared" si="14"/>
        <v>0.34441113789702466</v>
      </c>
    </row>
    <row r="8" spans="1:22" ht="16.5" customHeight="1" x14ac:dyDescent="0.25">
      <c r="A8" s="108" t="s">
        <v>181</v>
      </c>
      <c r="B8" s="29">
        <f t="shared" si="0"/>
        <v>2347696</v>
      </c>
      <c r="C8" s="30">
        <f t="shared" si="1"/>
        <v>844.28695730113702</v>
      </c>
      <c r="D8" s="30">
        <f t="shared" si="2"/>
        <v>1.5728466508809378</v>
      </c>
      <c r="E8" s="30">
        <f t="shared" si="3"/>
        <v>0.77337538953580798</v>
      </c>
      <c r="F8" s="31" t="str">
        <f t="shared" si="4"/>
        <v>Beige</v>
      </c>
      <c r="G8" s="32">
        <f t="shared" si="5"/>
        <v>0.28368838677497815</v>
      </c>
      <c r="H8" s="33">
        <f t="shared" si="6"/>
        <v>3.897926840605985E-2</v>
      </c>
      <c r="I8" s="33">
        <f t="shared" si="7"/>
        <v>0.2429555872677038</v>
      </c>
      <c r="J8" s="33">
        <f t="shared" si="8"/>
        <v>0.26103079387749334</v>
      </c>
      <c r="K8" s="34">
        <f t="shared" si="9"/>
        <v>0.17334596367376476</v>
      </c>
      <c r="L8" s="32">
        <f t="shared" si="10"/>
        <v>1.4014196889043673E-2</v>
      </c>
      <c r="M8" s="33">
        <f t="shared" si="11"/>
        <v>6.6398510468991367E-2</v>
      </c>
      <c r="N8" s="33">
        <f t="shared" si="12"/>
        <v>0.25718783087888641</v>
      </c>
      <c r="O8" s="33">
        <f t="shared" si="13"/>
        <v>0.22821500605574846</v>
      </c>
      <c r="P8" s="34">
        <f t="shared" si="14"/>
        <v>0.43418445570733055</v>
      </c>
    </row>
    <row r="9" spans="1:22" ht="16.5" customHeight="1" x14ac:dyDescent="0.25">
      <c r="A9" s="108" t="s">
        <v>157</v>
      </c>
      <c r="B9" s="29">
        <f t="shared" si="0"/>
        <v>25876387</v>
      </c>
      <c r="C9" s="30">
        <f>VLOOKUP(A9,Y,130,0)</f>
        <v>1486.0107917129044</v>
      </c>
      <c r="D9" s="30">
        <f t="shared" si="2"/>
        <v>2.5128570908471319</v>
      </c>
      <c r="E9" s="30">
        <f t="shared" si="3"/>
        <v>0.75284005435160695</v>
      </c>
      <c r="F9" s="31" t="str">
        <f t="shared" si="4"/>
        <v>Beige</v>
      </c>
      <c r="G9" s="32">
        <f t="shared" si="5"/>
        <v>0.37960407028671805</v>
      </c>
      <c r="H9" s="33">
        <f t="shared" si="6"/>
        <v>7.215566778697223E-2</v>
      </c>
      <c r="I9" s="33">
        <f t="shared" si="7"/>
        <v>0.29274795071229265</v>
      </c>
      <c r="J9" s="33">
        <f t="shared" si="8"/>
        <v>0.13192321459850856</v>
      </c>
      <c r="K9" s="34">
        <f t="shared" si="9"/>
        <v>0.12356909661550852</v>
      </c>
      <c r="L9" s="32">
        <f t="shared" si="10"/>
        <v>0.10187849916902156</v>
      </c>
      <c r="M9" s="33">
        <f t="shared" si="11"/>
        <v>0.13094329174325467</v>
      </c>
      <c r="N9" s="33">
        <f t="shared" si="12"/>
        <v>0.21314180467713936</v>
      </c>
      <c r="O9" s="33">
        <f t="shared" si="13"/>
        <v>0.17914216673932101</v>
      </c>
      <c r="P9" s="34">
        <f t="shared" si="14"/>
        <v>0.37489423767126395</v>
      </c>
      <c r="R9" s="117"/>
      <c r="S9" s="117"/>
      <c r="T9" s="117"/>
      <c r="U9" s="117"/>
      <c r="V9" s="117"/>
    </row>
    <row r="10" spans="1:22" ht="16.5" customHeight="1" x14ac:dyDescent="0.25">
      <c r="A10" s="108" t="s">
        <v>215</v>
      </c>
      <c r="B10" s="29">
        <f t="shared" si="0"/>
        <v>19658023</v>
      </c>
      <c r="C10" s="30">
        <f t="shared" si="1"/>
        <v>937.17529718603032</v>
      </c>
      <c r="D10" s="30">
        <f t="shared" si="2"/>
        <v>2.1039792736852183</v>
      </c>
      <c r="E10" s="30">
        <f t="shared" si="3"/>
        <v>0.743094649699372</v>
      </c>
      <c r="F10" s="31" t="str">
        <f t="shared" si="4"/>
        <v>Beige</v>
      </c>
      <c r="G10" s="32">
        <f t="shared" si="5"/>
        <v>0.22894744559436089</v>
      </c>
      <c r="H10" s="33">
        <f t="shared" si="6"/>
        <v>0.10110795311939266</v>
      </c>
      <c r="I10" s="33">
        <f t="shared" si="7"/>
        <v>0.17828596338734079</v>
      </c>
      <c r="J10" s="33">
        <f t="shared" si="8"/>
        <v>0.34720229178537765</v>
      </c>
      <c r="K10" s="34">
        <f t="shared" si="9"/>
        <v>0.14445634611352814</v>
      </c>
      <c r="L10" s="32">
        <f t="shared" si="10"/>
        <v>9.1195600485143871E-2</v>
      </c>
      <c r="M10" s="33">
        <f t="shared" si="11"/>
        <v>0.21804886795511177</v>
      </c>
      <c r="N10" s="33">
        <f t="shared" si="12"/>
        <v>0.18058104453435414</v>
      </c>
      <c r="O10" s="33">
        <f t="shared" si="13"/>
        <v>0.26856750834803494</v>
      </c>
      <c r="P10" s="34">
        <f t="shared" si="14"/>
        <v>0.24160697867735509</v>
      </c>
    </row>
    <row r="11" spans="1:22" ht="16.5" customHeight="1" x14ac:dyDescent="0.25">
      <c r="A11" s="108" t="s">
        <v>156</v>
      </c>
      <c r="B11" s="29">
        <f t="shared" si="0"/>
        <v>25716554</v>
      </c>
      <c r="C11" s="30">
        <f t="shared" si="1"/>
        <v>2247.6334280529827</v>
      </c>
      <c r="D11" s="30">
        <f t="shared" si="2"/>
        <v>2.6260234537949589</v>
      </c>
      <c r="E11" s="30">
        <f t="shared" si="3"/>
        <v>0.72179388793989996</v>
      </c>
      <c r="F11" s="31" t="str">
        <f t="shared" si="4"/>
        <v>Beige</v>
      </c>
      <c r="G11" s="32">
        <f t="shared" si="5"/>
        <v>0.31512502166951889</v>
      </c>
      <c r="H11" s="33">
        <f t="shared" si="6"/>
        <v>0.13300848363797219</v>
      </c>
      <c r="I11" s="33">
        <f t="shared" si="7"/>
        <v>0.27387586163387168</v>
      </c>
      <c r="J11" s="33">
        <f t="shared" si="8"/>
        <v>0.18325241634519532</v>
      </c>
      <c r="K11" s="34">
        <f t="shared" si="9"/>
        <v>9.4738216713441945E-2</v>
      </c>
      <c r="L11" s="32">
        <f t="shared" si="10"/>
        <v>9.1200617044910046E-2</v>
      </c>
      <c r="M11" s="33">
        <f t="shared" si="11"/>
        <v>0.22322388441776797</v>
      </c>
      <c r="N11" s="33">
        <f t="shared" si="12"/>
        <v>0.1572866559393396</v>
      </c>
      <c r="O11" s="33">
        <f t="shared" si="13"/>
        <v>0.1830927025583993</v>
      </c>
      <c r="P11" s="34">
        <f t="shared" si="14"/>
        <v>0.34519614003958321</v>
      </c>
    </row>
    <row r="12" spans="1:22" ht="16.5" customHeight="1" x14ac:dyDescent="0.25">
      <c r="A12" s="108" t="s">
        <v>264</v>
      </c>
      <c r="B12" s="29">
        <f t="shared" si="0"/>
        <v>29161922</v>
      </c>
      <c r="C12" s="30">
        <f t="shared" si="1"/>
        <v>589.50104813879307</v>
      </c>
      <c r="D12" s="30">
        <f t="shared" si="2"/>
        <v>1.3731379934227019</v>
      </c>
      <c r="E12" s="30">
        <f t="shared" si="3"/>
        <v>0.70381885180725201</v>
      </c>
      <c r="F12" s="31" t="str">
        <f t="shared" si="4"/>
        <v>Beige</v>
      </c>
      <c r="G12" s="32">
        <f t="shared" si="5"/>
        <v>0.14900378572830428</v>
      </c>
      <c r="H12" s="33">
        <f t="shared" si="6"/>
        <v>0.10936442562976194</v>
      </c>
      <c r="I12" s="33">
        <f t="shared" si="7"/>
        <v>0.21434336231739953</v>
      </c>
      <c r="J12" s="33">
        <f t="shared" si="8"/>
        <v>0.32736675605992127</v>
      </c>
      <c r="K12" s="34">
        <f t="shared" si="9"/>
        <v>0.19992167026461299</v>
      </c>
      <c r="L12" s="32">
        <f t="shared" si="10"/>
        <v>8.619893365739642E-2</v>
      </c>
      <c r="M12" s="33">
        <f t="shared" si="11"/>
        <v>0.10903483427299274</v>
      </c>
      <c r="N12" s="33">
        <f t="shared" si="12"/>
        <v>0.22547290147702814</v>
      </c>
      <c r="O12" s="33">
        <f t="shared" si="13"/>
        <v>0.27875477268403004</v>
      </c>
      <c r="P12" s="34">
        <f t="shared" si="14"/>
        <v>0.30053855790855255</v>
      </c>
    </row>
    <row r="13" spans="1:22" ht="16.5" customHeight="1" x14ac:dyDescent="0.25">
      <c r="A13" s="108" t="s">
        <v>141</v>
      </c>
      <c r="B13" s="29">
        <f t="shared" si="0"/>
        <v>20321382.999999996</v>
      </c>
      <c r="C13" s="30">
        <f t="shared" si="1"/>
        <v>779.89574896999034</v>
      </c>
      <c r="D13" s="30">
        <f t="shared" si="2"/>
        <v>2.1977686069865414</v>
      </c>
      <c r="E13" s="30">
        <f t="shared" si="3"/>
        <v>0.68224990667296703</v>
      </c>
      <c r="F13" s="31" t="str">
        <f t="shared" si="4"/>
        <v>Beige</v>
      </c>
      <c r="G13" s="32">
        <f t="shared" si="5"/>
        <v>0.41324348077994016</v>
      </c>
      <c r="H13" s="33">
        <f t="shared" si="6"/>
        <v>6.9559954223885223E-2</v>
      </c>
      <c r="I13" s="33">
        <f t="shared" si="7"/>
        <v>0.20013586044227424</v>
      </c>
      <c r="J13" s="33">
        <f t="shared" si="8"/>
        <v>0.19856899178080892</v>
      </c>
      <c r="K13" s="34">
        <f t="shared" si="9"/>
        <v>0.11849171277309146</v>
      </c>
      <c r="L13" s="32">
        <f t="shared" si="10"/>
        <v>8.5981061914191317E-2</v>
      </c>
      <c r="M13" s="33">
        <f t="shared" si="11"/>
        <v>0.15237998638856148</v>
      </c>
      <c r="N13" s="33">
        <f t="shared" si="12"/>
        <v>0.21159538650912235</v>
      </c>
      <c r="O13" s="33">
        <f t="shared" si="13"/>
        <v>0.20828190058980592</v>
      </c>
      <c r="P13" s="34">
        <f t="shared" si="14"/>
        <v>0.34176166459831891</v>
      </c>
    </row>
    <row r="14" spans="1:22" ht="16.5" customHeight="1" x14ac:dyDescent="0.25">
      <c r="A14" s="108" t="s">
        <v>250</v>
      </c>
      <c r="B14" s="29">
        <f t="shared" si="0"/>
        <v>8082359</v>
      </c>
      <c r="C14" s="30">
        <f t="shared" si="1"/>
        <v>867.38236588544328</v>
      </c>
      <c r="D14" s="30">
        <f t="shared" si="2"/>
        <v>2.0124783389103995</v>
      </c>
      <c r="E14" s="30">
        <f t="shared" si="3"/>
        <v>0.665851471677262</v>
      </c>
      <c r="F14" s="31" t="str">
        <f t="shared" si="4"/>
        <v>Beige</v>
      </c>
      <c r="G14" s="32">
        <f t="shared" si="5"/>
        <v>0.39129380010691495</v>
      </c>
      <c r="H14" s="33">
        <f t="shared" si="6"/>
        <v>9.7876997081988423E-2</v>
      </c>
      <c r="I14" s="33">
        <f t="shared" si="7"/>
        <v>0.21182132692562006</v>
      </c>
      <c r="J14" s="33">
        <f t="shared" si="8"/>
        <v>0.12985440262824577</v>
      </c>
      <c r="K14" s="34">
        <f t="shared" si="9"/>
        <v>0.16915347325723087</v>
      </c>
      <c r="L14" s="32">
        <f t="shared" si="10"/>
        <v>7.9849746718402656E-2</v>
      </c>
      <c r="M14" s="33">
        <f t="shared" si="11"/>
        <v>0.20091414268099286</v>
      </c>
      <c r="N14" s="33">
        <f t="shared" si="12"/>
        <v>0.20283391704017573</v>
      </c>
      <c r="O14" s="33">
        <f t="shared" si="13"/>
        <v>0.1139071950146984</v>
      </c>
      <c r="P14" s="34">
        <f t="shared" si="14"/>
        <v>0.40249499854572995</v>
      </c>
    </row>
    <row r="15" spans="1:22" ht="16.5" customHeight="1" x14ac:dyDescent="0.25">
      <c r="A15" s="108" t="s">
        <v>256</v>
      </c>
      <c r="B15" s="29">
        <f t="shared" si="0"/>
        <v>58005460.999999993</v>
      </c>
      <c r="C15" s="30">
        <f t="shared" si="1"/>
        <v>1151.2029706317041</v>
      </c>
      <c r="D15" s="30">
        <f t="shared" si="2"/>
        <v>2.5697451536754468</v>
      </c>
      <c r="E15" s="30">
        <f t="shared" si="3"/>
        <v>0.64463560720124102</v>
      </c>
      <c r="F15" s="31" t="str">
        <f t="shared" si="4"/>
        <v>Beige</v>
      </c>
      <c r="G15" s="32">
        <f t="shared" si="5"/>
        <v>0.35520806820449885</v>
      </c>
      <c r="H15" s="33">
        <f t="shared" si="6"/>
        <v>6.3689122246012544E-2</v>
      </c>
      <c r="I15" s="33">
        <f t="shared" si="7"/>
        <v>0.19686904381838655</v>
      </c>
      <c r="J15" s="33">
        <f t="shared" si="8"/>
        <v>0.2909376811407407</v>
      </c>
      <c r="K15" s="34">
        <f t="shared" si="9"/>
        <v>9.3296084590361136E-2</v>
      </c>
      <c r="L15" s="32">
        <f t="shared" si="10"/>
        <v>6.9513626204752044E-2</v>
      </c>
      <c r="M15" s="33">
        <f t="shared" si="11"/>
        <v>0.10697237244550917</v>
      </c>
      <c r="N15" s="33">
        <f t="shared" si="12"/>
        <v>0.33103434653980995</v>
      </c>
      <c r="O15" s="33">
        <f t="shared" si="13"/>
        <v>0.25361417704840866</v>
      </c>
      <c r="P15" s="34">
        <f t="shared" si="14"/>
        <v>0.23886547776151995</v>
      </c>
      <c r="R15" s="117"/>
      <c r="S15" s="117"/>
      <c r="T15" s="117"/>
      <c r="U15" s="117"/>
      <c r="V15" s="117"/>
    </row>
    <row r="16" spans="1:22" ht="16.5" customHeight="1" x14ac:dyDescent="0.25">
      <c r="A16" s="108" t="s">
        <v>130</v>
      </c>
      <c r="B16" s="29">
        <f t="shared" si="0"/>
        <v>31825298.999999996</v>
      </c>
      <c r="C16" s="30">
        <f t="shared" si="1"/>
        <v>2009.289897536866</v>
      </c>
      <c r="D16" s="30">
        <f t="shared" si="2"/>
        <v>2.6680914556304387</v>
      </c>
      <c r="E16" s="30">
        <f t="shared" si="3"/>
        <v>0.64172432628573906</v>
      </c>
      <c r="F16" s="31" t="str">
        <f t="shared" si="4"/>
        <v>Beige</v>
      </c>
      <c r="G16" s="32">
        <f t="shared" si="5"/>
        <v>0.30681096309182992</v>
      </c>
      <c r="H16" s="33">
        <f t="shared" si="6"/>
        <v>4.7910396404985255E-2</v>
      </c>
      <c r="I16" s="33">
        <f t="shared" si="7"/>
        <v>0.22720196511454341</v>
      </c>
      <c r="J16" s="33">
        <f t="shared" si="8"/>
        <v>0.25921918987801179</v>
      </c>
      <c r="K16" s="34">
        <f t="shared" si="9"/>
        <v>0.15885748551062973</v>
      </c>
      <c r="L16" s="32">
        <f t="shared" si="10"/>
        <v>0.23314484628103177</v>
      </c>
      <c r="M16" s="33">
        <f t="shared" si="11"/>
        <v>6.5459052857975597E-2</v>
      </c>
      <c r="N16" s="33">
        <f t="shared" si="12"/>
        <v>0.26560896855450544</v>
      </c>
      <c r="O16" s="33">
        <f t="shared" si="13"/>
        <v>0.13012755879245602</v>
      </c>
      <c r="P16" s="34">
        <f t="shared" si="14"/>
        <v>0.30565957351403061</v>
      </c>
    </row>
    <row r="17" spans="1:16" ht="16.5" customHeight="1" x14ac:dyDescent="0.25">
      <c r="A17" s="108" t="s">
        <v>186</v>
      </c>
      <c r="B17" s="29">
        <f t="shared" si="0"/>
        <v>11263079.000000002</v>
      </c>
      <c r="C17" s="30">
        <f t="shared" si="1"/>
        <v>1513.7214810402309</v>
      </c>
      <c r="D17" s="30">
        <f t="shared" si="2"/>
        <v>2.7023720142289727</v>
      </c>
      <c r="E17" s="30">
        <f t="shared" si="3"/>
        <v>0.63001212716530397</v>
      </c>
      <c r="F17" s="31" t="str">
        <f t="shared" si="4"/>
        <v>Beige</v>
      </c>
      <c r="G17" s="32">
        <f t="shared" si="5"/>
        <v>0.44629440826461036</v>
      </c>
      <c r="H17" s="33">
        <f t="shared" si="6"/>
        <v>7.3600868102894026E-2</v>
      </c>
      <c r="I17" s="33">
        <f t="shared" si="7"/>
        <v>0.19694600469083154</v>
      </c>
      <c r="J17" s="33">
        <f t="shared" si="8"/>
        <v>0.17626617872620934</v>
      </c>
      <c r="K17" s="34">
        <f t="shared" si="9"/>
        <v>0.10689254021545484</v>
      </c>
      <c r="L17" s="32">
        <f t="shared" si="10"/>
        <v>0.31028632346676038</v>
      </c>
      <c r="M17" s="33">
        <f t="shared" si="11"/>
        <v>0.1005813753629215</v>
      </c>
      <c r="N17" s="33">
        <f t="shared" si="12"/>
        <v>0.2228196427904541</v>
      </c>
      <c r="O17" s="33">
        <f t="shared" si="13"/>
        <v>0.10850036404740222</v>
      </c>
      <c r="P17" s="34">
        <f t="shared" si="14"/>
        <v>0.25781229433246167</v>
      </c>
    </row>
    <row r="18" spans="1:16" ht="16.5" customHeight="1" x14ac:dyDescent="0.25">
      <c r="A18" s="108" t="s">
        <v>242</v>
      </c>
      <c r="B18" s="29">
        <f t="shared" si="0"/>
        <v>7813207</v>
      </c>
      <c r="C18" s="30">
        <f t="shared" si="1"/>
        <v>628.26926406221742</v>
      </c>
      <c r="D18" s="30">
        <f t="shared" si="2"/>
        <v>2.1720796948506504</v>
      </c>
      <c r="E18" s="30">
        <f t="shared" si="3"/>
        <v>0.62349837465650004</v>
      </c>
      <c r="F18" s="31" t="str">
        <f t="shared" si="4"/>
        <v>Beige</v>
      </c>
      <c r="G18" s="32">
        <f t="shared" si="5"/>
        <v>0.43177053112123198</v>
      </c>
      <c r="H18" s="33">
        <f t="shared" si="6"/>
        <v>5.5032982700207678E-2</v>
      </c>
      <c r="I18" s="33">
        <f t="shared" si="7"/>
        <v>0.22272262517223393</v>
      </c>
      <c r="J18" s="33">
        <f t="shared" si="8"/>
        <v>0.19353977336111702</v>
      </c>
      <c r="K18" s="34">
        <f t="shared" si="9"/>
        <v>9.6934087645209444E-2</v>
      </c>
      <c r="L18" s="32">
        <f t="shared" si="10"/>
        <v>5.0562216279750057E-2</v>
      </c>
      <c r="M18" s="33">
        <f t="shared" si="11"/>
        <v>0.14408018323581231</v>
      </c>
      <c r="N18" s="33">
        <f t="shared" si="12"/>
        <v>8.7176329465526975E-2</v>
      </c>
      <c r="O18" s="33">
        <f t="shared" si="13"/>
        <v>0.44664617726909867</v>
      </c>
      <c r="P18" s="34">
        <f t="shared" si="14"/>
        <v>0.27153509374981244</v>
      </c>
    </row>
    <row r="19" spans="1:16" ht="16.5" customHeight="1" x14ac:dyDescent="0.25">
      <c r="A19" s="108" t="s">
        <v>240</v>
      </c>
      <c r="B19" s="29">
        <f t="shared" si="0"/>
        <v>12626937.999999998</v>
      </c>
      <c r="C19" s="30">
        <f t="shared" si="1"/>
        <v>947.96963668277795</v>
      </c>
      <c r="D19" s="30">
        <f t="shared" si="2"/>
        <v>1.8040631790470529</v>
      </c>
      <c r="E19" s="30">
        <f t="shared" si="3"/>
        <v>0.61684965848061502</v>
      </c>
      <c r="F19" s="31" t="str">
        <f t="shared" si="4"/>
        <v>Beige</v>
      </c>
      <c r="G19" s="32">
        <f t="shared" si="5"/>
        <v>0.29713658748174576</v>
      </c>
      <c r="H19" s="33">
        <f t="shared" si="6"/>
        <v>0.14328223782525332</v>
      </c>
      <c r="I19" s="33">
        <f t="shared" si="7"/>
        <v>0.23587119941828757</v>
      </c>
      <c r="J19" s="33">
        <f t="shared" si="8"/>
        <v>0.1769360337147998</v>
      </c>
      <c r="K19" s="34">
        <f t="shared" si="9"/>
        <v>0.14677394155991375</v>
      </c>
      <c r="L19" s="32">
        <f t="shared" si="10"/>
        <v>7.4304630052864473E-2</v>
      </c>
      <c r="M19" s="33">
        <f t="shared" si="11"/>
        <v>0.10938532434464809</v>
      </c>
      <c r="N19" s="33">
        <f t="shared" si="12"/>
        <v>0.29202628890279564</v>
      </c>
      <c r="O19" s="33">
        <f t="shared" si="13"/>
        <v>0.21315644072076315</v>
      </c>
      <c r="P19" s="34">
        <f t="shared" si="14"/>
        <v>0.3111273159789284</v>
      </c>
    </row>
    <row r="20" spans="1:16" ht="16.5" customHeight="1" x14ac:dyDescent="0.25">
      <c r="A20" s="108" t="s">
        <v>266</v>
      </c>
      <c r="B20" s="29">
        <f t="shared" si="0"/>
        <v>17861034</v>
      </c>
      <c r="C20" s="30">
        <f t="shared" si="1"/>
        <v>1217.0344859297882</v>
      </c>
      <c r="D20" s="30">
        <f t="shared" si="2"/>
        <v>2.8472837284358823</v>
      </c>
      <c r="E20" s="30">
        <f t="shared" si="3"/>
        <v>0.60613437049987295</v>
      </c>
      <c r="F20" s="31" t="str">
        <f t="shared" si="4"/>
        <v>Beige</v>
      </c>
      <c r="G20" s="32">
        <f t="shared" si="5"/>
        <v>0.37096426768086388</v>
      </c>
      <c r="H20" s="33">
        <f t="shared" si="6"/>
        <v>8.5402095654269469E-2</v>
      </c>
      <c r="I20" s="33">
        <f t="shared" si="7"/>
        <v>0.29019035925575454</v>
      </c>
      <c r="J20" s="33">
        <f t="shared" si="8"/>
        <v>0.15430355360006595</v>
      </c>
      <c r="K20" s="34">
        <f t="shared" si="9"/>
        <v>9.9139723809045968E-2</v>
      </c>
      <c r="L20" s="32">
        <f t="shared" si="10"/>
        <v>8.9597011386772674E-2</v>
      </c>
      <c r="M20" s="33">
        <f t="shared" si="11"/>
        <v>0.16243463044281783</v>
      </c>
      <c r="N20" s="33">
        <f t="shared" si="12"/>
        <v>0.35018709499497558</v>
      </c>
      <c r="O20" s="33">
        <f t="shared" si="13"/>
        <v>0.115040647483743</v>
      </c>
      <c r="P20" s="34">
        <f t="shared" si="14"/>
        <v>0.28274061569169107</v>
      </c>
    </row>
    <row r="21" spans="1:16" ht="16.5" customHeight="1" x14ac:dyDescent="0.25">
      <c r="A21" s="108" t="s">
        <v>140</v>
      </c>
      <c r="B21" s="29">
        <f t="shared" si="0"/>
        <v>11801151.000000002</v>
      </c>
      <c r="C21" s="30">
        <f t="shared" si="1"/>
        <v>1185.2151996936766</v>
      </c>
      <c r="D21" s="30">
        <f t="shared" si="2"/>
        <v>2.3304384804853084</v>
      </c>
      <c r="E21" s="30">
        <f t="shared" si="3"/>
        <v>0.59481287070292099</v>
      </c>
      <c r="F21" s="31" t="str">
        <f t="shared" si="4"/>
        <v>Beige</v>
      </c>
      <c r="G21" s="32">
        <f t="shared" si="5"/>
        <v>0.383636796982881</v>
      </c>
      <c r="H21" s="33">
        <f t="shared" si="6"/>
        <v>8.5860340352904879E-2</v>
      </c>
      <c r="I21" s="33">
        <f t="shared" si="7"/>
        <v>0.27920842218710046</v>
      </c>
      <c r="J21" s="33">
        <f t="shared" si="8"/>
        <v>0.17683530314043974</v>
      </c>
      <c r="K21" s="34">
        <f t="shared" si="9"/>
        <v>7.4459137336674211E-2</v>
      </c>
      <c r="L21" s="32">
        <f t="shared" si="10"/>
        <v>2.0470260798954226E-2</v>
      </c>
      <c r="M21" s="33">
        <f t="shared" si="11"/>
        <v>0.12394091859314915</v>
      </c>
      <c r="N21" s="33">
        <f t="shared" si="12"/>
        <v>0.31175783642638516</v>
      </c>
      <c r="O21" s="33">
        <f t="shared" si="13"/>
        <v>0.25994444556787805</v>
      </c>
      <c r="P21" s="34">
        <f t="shared" si="14"/>
        <v>0.28388653861363339</v>
      </c>
    </row>
    <row r="22" spans="1:16" ht="16.5" customHeight="1" x14ac:dyDescent="0.25">
      <c r="A22" s="108" t="s">
        <v>219</v>
      </c>
      <c r="B22" s="29">
        <f t="shared" si="0"/>
        <v>30366042.999999996</v>
      </c>
      <c r="C22" s="30">
        <f t="shared" si="1"/>
        <v>704.55053069244298</v>
      </c>
      <c r="D22" s="30">
        <f t="shared" si="2"/>
        <v>2.1564853027551165</v>
      </c>
      <c r="E22" s="30">
        <f t="shared" si="3"/>
        <v>0.58359859733148101</v>
      </c>
      <c r="F22" s="31" t="str">
        <f t="shared" si="4"/>
        <v>Beige</v>
      </c>
      <c r="G22" s="32">
        <f t="shared" si="5"/>
        <v>0.3212504044006706</v>
      </c>
      <c r="H22" s="33">
        <f t="shared" si="6"/>
        <v>0.15536833713067211</v>
      </c>
      <c r="I22" s="33">
        <f t="shared" si="7"/>
        <v>0.25055498810323623</v>
      </c>
      <c r="J22" s="33">
        <f t="shared" si="8"/>
        <v>0.14754396884460266</v>
      </c>
      <c r="K22" s="34">
        <f t="shared" si="9"/>
        <v>0.12528230152081851</v>
      </c>
      <c r="L22" s="32">
        <f t="shared" si="10"/>
        <v>7.1916243218572012E-2</v>
      </c>
      <c r="M22" s="33">
        <f t="shared" si="11"/>
        <v>0.29680647431349216</v>
      </c>
      <c r="N22" s="33">
        <f t="shared" si="12"/>
        <v>0.20437954276606091</v>
      </c>
      <c r="O22" s="33">
        <f t="shared" si="13"/>
        <v>0.20082618235779226</v>
      </c>
      <c r="P22" s="34">
        <f t="shared" si="14"/>
        <v>0.22607155734408299</v>
      </c>
    </row>
    <row r="23" spans="1:16" ht="16.5" customHeight="1" x14ac:dyDescent="0.25">
      <c r="A23" s="108" t="s">
        <v>221</v>
      </c>
      <c r="B23" s="29">
        <f t="shared" si="0"/>
        <v>18628749.000000004</v>
      </c>
      <c r="C23" s="30">
        <f t="shared" si="1"/>
        <v>669.31500505264648</v>
      </c>
      <c r="D23" s="30">
        <f t="shared" si="2"/>
        <v>1.531165057778034</v>
      </c>
      <c r="E23" s="30">
        <f t="shared" si="3"/>
        <v>0.57282490931825603</v>
      </c>
      <c r="F23" s="31" t="str">
        <f t="shared" si="4"/>
        <v>Beige</v>
      </c>
      <c r="G23" s="32">
        <f t="shared" si="5"/>
        <v>0.2818963076010666</v>
      </c>
      <c r="H23" s="33">
        <f t="shared" si="6"/>
        <v>0.10760426871538911</v>
      </c>
      <c r="I23" s="33">
        <f t="shared" si="7"/>
        <v>0.17356700385560928</v>
      </c>
      <c r="J23" s="33">
        <f t="shared" si="8"/>
        <v>0.2935400935182732</v>
      </c>
      <c r="K23" s="34">
        <f t="shared" si="9"/>
        <v>0.143392326309662</v>
      </c>
      <c r="L23" s="32">
        <f t="shared" si="10"/>
        <v>5.9407070997316271E-2</v>
      </c>
      <c r="M23" s="33">
        <f t="shared" si="11"/>
        <v>0.10965027141086876</v>
      </c>
      <c r="N23" s="33">
        <f t="shared" si="12"/>
        <v>0.22075443439188255</v>
      </c>
      <c r="O23" s="33">
        <f t="shared" si="13"/>
        <v>0.37429415504510827</v>
      </c>
      <c r="P23" s="34">
        <f t="shared" si="14"/>
        <v>0.2358940681548243</v>
      </c>
    </row>
    <row r="24" spans="1:16" ht="16.5" customHeight="1" x14ac:dyDescent="0.25">
      <c r="A24" s="108" t="s">
        <v>129</v>
      </c>
      <c r="B24" s="29">
        <f t="shared" si="0"/>
        <v>38041757</v>
      </c>
      <c r="C24" s="30">
        <f t="shared" si="1"/>
        <v>636.56113716019956</v>
      </c>
      <c r="D24" s="30">
        <f t="shared" si="2"/>
        <v>1.1757214883301688</v>
      </c>
      <c r="E24" s="30">
        <f t="shared" si="3"/>
        <v>0.56525258315802995</v>
      </c>
      <c r="F24" s="31" t="str">
        <f t="shared" si="4"/>
        <v>Beige</v>
      </c>
      <c r="G24" s="32">
        <f t="shared" si="5"/>
        <v>5.3032376810135194E-2</v>
      </c>
      <c r="H24" s="33">
        <f t="shared" si="6"/>
        <v>0.13121092381210606</v>
      </c>
      <c r="I24" s="33">
        <f t="shared" si="7"/>
        <v>0.21655434817815497</v>
      </c>
      <c r="J24" s="33">
        <f t="shared" si="8"/>
        <v>0.44543365424062958</v>
      </c>
      <c r="K24" s="34">
        <f t="shared" si="9"/>
        <v>0.15376869695897408</v>
      </c>
      <c r="L24" s="32">
        <f t="shared" si="10"/>
        <v>3.4604756303535537E-2</v>
      </c>
      <c r="M24" s="33">
        <f t="shared" si="11"/>
        <v>0.16161584602468063</v>
      </c>
      <c r="N24" s="33">
        <f t="shared" si="12"/>
        <v>0.22118994232249473</v>
      </c>
      <c r="O24" s="33">
        <f t="shared" si="13"/>
        <v>0.31252365555192108</v>
      </c>
      <c r="P24" s="34">
        <f t="shared" si="14"/>
        <v>0.27006579979736817</v>
      </c>
    </row>
    <row r="25" spans="1:16" ht="16.5" customHeight="1" x14ac:dyDescent="0.25">
      <c r="A25" s="108" t="s">
        <v>138</v>
      </c>
      <c r="B25" s="29">
        <f t="shared" si="0"/>
        <v>11530577.000000002</v>
      </c>
      <c r="C25" s="30">
        <f t="shared" si="1"/>
        <v>339.76338566498384</v>
      </c>
      <c r="D25" s="30">
        <f t="shared" si="2"/>
        <v>1.4020954995289903</v>
      </c>
      <c r="E25" s="30">
        <f t="shared" si="3"/>
        <v>0.52683685387883195</v>
      </c>
      <c r="F25" s="31" t="str">
        <f t="shared" si="4"/>
        <v>Beige</v>
      </c>
      <c r="G25" s="32">
        <f t="shared" si="5"/>
        <v>0.44687744046449235</v>
      </c>
      <c r="H25" s="33">
        <f t="shared" si="6"/>
        <v>4.6572827830018884E-2</v>
      </c>
      <c r="I25" s="33">
        <f t="shared" si="7"/>
        <v>0.2060602928514447</v>
      </c>
      <c r="J25" s="33">
        <f t="shared" si="8"/>
        <v>0.17727474129861581</v>
      </c>
      <c r="K25" s="34">
        <f t="shared" si="9"/>
        <v>0.12321469755542823</v>
      </c>
      <c r="L25" s="32">
        <f t="shared" si="10"/>
        <v>6.4896168737874002E-2</v>
      </c>
      <c r="M25" s="33">
        <f t="shared" si="11"/>
        <v>0.10847335617159125</v>
      </c>
      <c r="N25" s="33">
        <f t="shared" si="12"/>
        <v>0.19049278826558461</v>
      </c>
      <c r="O25" s="33">
        <f t="shared" si="13"/>
        <v>0.33397998224814734</v>
      </c>
      <c r="P25" s="34">
        <f t="shared" si="14"/>
        <v>0.30215770457680291</v>
      </c>
    </row>
    <row r="26" spans="1:16" ht="16.5" customHeight="1" x14ac:dyDescent="0.25">
      <c r="A26" s="108" t="s">
        <v>212</v>
      </c>
      <c r="B26" s="29">
        <f t="shared" si="0"/>
        <v>26969306</v>
      </c>
      <c r="C26" s="30">
        <f t="shared" si="1"/>
        <v>546.70251951094758</v>
      </c>
      <c r="D26" s="30">
        <f t="shared" si="2"/>
        <v>2.2263705599052033</v>
      </c>
      <c r="E26" s="30">
        <f t="shared" si="3"/>
        <v>0.51022163093394401</v>
      </c>
      <c r="F26" s="31" t="str">
        <f t="shared" si="4"/>
        <v>Beige</v>
      </c>
      <c r="G26" s="32">
        <f t="shared" si="5"/>
        <v>0.31290653396601892</v>
      </c>
      <c r="H26" s="33">
        <f t="shared" si="6"/>
        <v>6.6731322358868722E-2</v>
      </c>
      <c r="I26" s="33">
        <f t="shared" si="7"/>
        <v>0.17213930385852147</v>
      </c>
      <c r="J26" s="33">
        <f t="shared" si="8"/>
        <v>0.35504857704749965</v>
      </c>
      <c r="K26" s="34">
        <f t="shared" si="9"/>
        <v>9.3174262769091201E-2</v>
      </c>
      <c r="L26" s="32">
        <f t="shared" si="10"/>
        <v>4.2438688460681377E-2</v>
      </c>
      <c r="M26" s="33">
        <f t="shared" si="11"/>
        <v>0.18605785910872547</v>
      </c>
      <c r="N26" s="33">
        <f t="shared" si="12"/>
        <v>0.25278354878936077</v>
      </c>
      <c r="O26" s="33">
        <f t="shared" si="13"/>
        <v>0.28878916944363525</v>
      </c>
      <c r="P26" s="34">
        <f t="shared" si="14"/>
        <v>0.22993073419759685</v>
      </c>
    </row>
    <row r="27" spans="1:16" ht="16.5" customHeight="1" x14ac:dyDescent="0.25">
      <c r="A27" s="108" t="s">
        <v>224</v>
      </c>
      <c r="B27" s="29">
        <f t="shared" si="0"/>
        <v>23310719</v>
      </c>
      <c r="C27" s="30">
        <f t="shared" si="1"/>
        <v>612.03744438424019</v>
      </c>
      <c r="D27" s="30">
        <f t="shared" si="2"/>
        <v>2.0522888302039175</v>
      </c>
      <c r="E27" s="30">
        <f t="shared" si="3"/>
        <v>0.49916186690089398</v>
      </c>
      <c r="F27" s="31" t="str">
        <f t="shared" si="4"/>
        <v>Beige</v>
      </c>
      <c r="G27" s="32">
        <f t="shared" si="5"/>
        <v>0.19947218274222431</v>
      </c>
      <c r="H27" s="33">
        <f t="shared" si="6"/>
        <v>3.4332625370204317E-2</v>
      </c>
      <c r="I27" s="33">
        <f t="shared" si="7"/>
        <v>0.1310993583254714</v>
      </c>
      <c r="J27" s="33">
        <f t="shared" si="8"/>
        <v>0.55415057439253723</v>
      </c>
      <c r="K27" s="34">
        <f t="shared" si="9"/>
        <v>8.0945259169562925E-2</v>
      </c>
      <c r="L27" s="32">
        <f t="shared" si="10"/>
        <v>9.4995996869576299E-2</v>
      </c>
      <c r="M27" s="33">
        <f t="shared" si="11"/>
        <v>9.6703760271401901E-2</v>
      </c>
      <c r="N27" s="33">
        <f t="shared" si="12"/>
        <v>0.13927078683746019</v>
      </c>
      <c r="O27" s="33">
        <f t="shared" si="13"/>
        <v>0.43668649693678879</v>
      </c>
      <c r="P27" s="34">
        <f t="shared" si="14"/>
        <v>0.2323429590847727</v>
      </c>
    </row>
    <row r="28" spans="1:16" ht="16.5" customHeight="1" x14ac:dyDescent="0.25">
      <c r="A28" s="108" t="s">
        <v>158</v>
      </c>
      <c r="B28" s="29">
        <f t="shared" si="0"/>
        <v>86790567.999999985</v>
      </c>
      <c r="C28" s="30">
        <f t="shared" si="1"/>
        <v>546.60536070844239</v>
      </c>
      <c r="D28" s="30">
        <f t="shared" si="2"/>
        <v>1.6723438008542544</v>
      </c>
      <c r="E28" s="30">
        <f t="shared" si="3"/>
        <v>0.44227504377959898</v>
      </c>
      <c r="F28" s="31" t="str">
        <f t="shared" si="4"/>
        <v>Beige</v>
      </c>
      <c r="G28" s="32">
        <f t="shared" si="5"/>
        <v>0.43217230740792134</v>
      </c>
      <c r="H28" s="33">
        <f t="shared" si="6"/>
        <v>8.7562382937971556E-2</v>
      </c>
      <c r="I28" s="33">
        <f t="shared" si="7"/>
        <v>0.24314605689436994</v>
      </c>
      <c r="J28" s="33">
        <f t="shared" si="8"/>
        <v>0.12684120670586782</v>
      </c>
      <c r="K28" s="34">
        <f t="shared" si="9"/>
        <v>0.11027804605386921</v>
      </c>
      <c r="L28" s="32">
        <f t="shared" si="10"/>
        <v>6.5472695428838101E-2</v>
      </c>
      <c r="M28" s="33">
        <f t="shared" si="11"/>
        <v>0.22408446427918149</v>
      </c>
      <c r="N28" s="33">
        <f t="shared" si="12"/>
        <v>0.34820758891597192</v>
      </c>
      <c r="O28" s="33">
        <f t="shared" si="13"/>
        <v>0.10319672486507386</v>
      </c>
      <c r="P28" s="34">
        <f t="shared" si="14"/>
        <v>0.25903852651093479</v>
      </c>
    </row>
    <row r="29" spans="1:16" s="116" customFormat="1" ht="16.5" customHeight="1" x14ac:dyDescent="0.25">
      <c r="A29" s="109" t="s">
        <v>151</v>
      </c>
      <c r="B29" s="110">
        <f t="shared" si="0"/>
        <v>4745179</v>
      </c>
      <c r="C29" s="111">
        <f t="shared" si="1"/>
        <v>538.15857062558916</v>
      </c>
      <c r="D29" s="111">
        <f t="shared" si="2"/>
        <v>2.6256725171175992</v>
      </c>
      <c r="E29" s="111">
        <f t="shared" si="3"/>
        <v>0.401666209202521</v>
      </c>
      <c r="F29" s="112" t="str">
        <f t="shared" si="4"/>
        <v>Beige</v>
      </c>
      <c r="G29" s="113">
        <f t="shared" si="5"/>
        <v>0.26326726818069235</v>
      </c>
      <c r="H29" s="114">
        <f t="shared" si="6"/>
        <v>6.589641229107418E-2</v>
      </c>
      <c r="I29" s="114">
        <f t="shared" si="7"/>
        <v>8.7967627797094244E-2</v>
      </c>
      <c r="J29" s="114">
        <f t="shared" si="8"/>
        <v>0.50941853221354483</v>
      </c>
      <c r="K29" s="115">
        <f t="shared" si="9"/>
        <v>7.3450159517594371E-2</v>
      </c>
      <c r="L29" s="113">
        <f t="shared" si="10"/>
        <v>0.23411613425437103</v>
      </c>
      <c r="M29" s="114">
        <f t="shared" si="11"/>
        <v>0.23417891174262054</v>
      </c>
      <c r="N29" s="114">
        <f t="shared" si="12"/>
        <v>5.9601510768305895E-2</v>
      </c>
      <c r="O29" s="114">
        <f t="shared" si="13"/>
        <v>0.16271324038486043</v>
      </c>
      <c r="P29" s="115">
        <f t="shared" si="14"/>
        <v>0.3093902028498422</v>
      </c>
    </row>
    <row r="30" spans="1:16" s="107" customFormat="1" ht="16.5" customHeight="1" x14ac:dyDescent="0.25">
      <c r="A30" s="100" t="s">
        <v>208</v>
      </c>
      <c r="B30" s="101">
        <f t="shared" si="0"/>
        <v>615730</v>
      </c>
      <c r="C30" s="102">
        <f t="shared" si="1"/>
        <v>84199.503041534859</v>
      </c>
      <c r="D30" s="102">
        <f t="shared" si="2"/>
        <v>36.980896616952528</v>
      </c>
      <c r="E30" s="102">
        <f t="shared" si="3"/>
        <v>0.99693597334147399</v>
      </c>
      <c r="F30" s="103" t="str">
        <f t="shared" si="4"/>
        <v>Blue</v>
      </c>
      <c r="G30" s="104">
        <f t="shared" si="5"/>
        <v>0.18598829848837992</v>
      </c>
      <c r="H30" s="105">
        <f t="shared" si="6"/>
        <v>6.5801560085094996E-2</v>
      </c>
      <c r="I30" s="105">
        <f t="shared" si="7"/>
        <v>0.37467418188861329</v>
      </c>
      <c r="J30" s="105">
        <f t="shared" si="8"/>
        <v>0.28279341622285631</v>
      </c>
      <c r="K30" s="106">
        <f t="shared" si="9"/>
        <v>9.0742543315055643E-2</v>
      </c>
      <c r="L30" s="104">
        <f t="shared" si="10"/>
        <v>0.1187061946599071</v>
      </c>
      <c r="M30" s="105">
        <f t="shared" si="11"/>
        <v>7.4048943514873164E-2</v>
      </c>
      <c r="N30" s="105">
        <f t="shared" si="12"/>
        <v>0.26232364554790283</v>
      </c>
      <c r="O30" s="105">
        <f t="shared" si="13"/>
        <v>5.165087787234144E-2</v>
      </c>
      <c r="P30" s="106">
        <f t="shared" si="14"/>
        <v>0.49327033840497603</v>
      </c>
    </row>
    <row r="31" spans="1:16" ht="16.5" customHeight="1" x14ac:dyDescent="0.25">
      <c r="A31" s="108" t="s">
        <v>135</v>
      </c>
      <c r="B31" s="29">
        <f t="shared" si="0"/>
        <v>25203200</v>
      </c>
      <c r="C31" s="30">
        <f t="shared" si="1"/>
        <v>50429.296221495439</v>
      </c>
      <c r="D31" s="30">
        <f t="shared" si="2"/>
        <v>24.450670896279409</v>
      </c>
      <c r="E31" s="30">
        <f t="shared" si="3"/>
        <v>0.99783864386411203</v>
      </c>
      <c r="F31" s="31" t="str">
        <f t="shared" si="4"/>
        <v>Blue</v>
      </c>
      <c r="G31" s="32">
        <f t="shared" si="5"/>
        <v>0.21561902703277791</v>
      </c>
      <c r="H31" s="33">
        <f t="shared" si="6"/>
        <v>0.13838164217311233</v>
      </c>
      <c r="I31" s="33">
        <f t="shared" si="7"/>
        <v>0.32662233713028499</v>
      </c>
      <c r="J31" s="33">
        <f t="shared" si="8"/>
        <v>0.12054695304373592</v>
      </c>
      <c r="K31" s="34">
        <f t="shared" si="9"/>
        <v>0.19883004062008819</v>
      </c>
      <c r="L31" s="32">
        <f t="shared" si="10"/>
        <v>0.10971218101145822</v>
      </c>
      <c r="M31" s="33">
        <f t="shared" si="11"/>
        <v>9.6635439746614371E-2</v>
      </c>
      <c r="N31" s="33">
        <f t="shared" si="12"/>
        <v>0.31339143301312272</v>
      </c>
      <c r="O31" s="33">
        <f t="shared" si="13"/>
        <v>5.1874246653087111E-2</v>
      </c>
      <c r="P31" s="34">
        <f t="shared" si="14"/>
        <v>0.42838669957571762</v>
      </c>
    </row>
    <row r="32" spans="1:16" ht="16.5" customHeight="1" x14ac:dyDescent="0.25">
      <c r="A32" s="108" t="s">
        <v>260</v>
      </c>
      <c r="B32" s="29">
        <f t="shared" si="0"/>
        <v>329064916.99999994</v>
      </c>
      <c r="C32" s="30">
        <f t="shared" si="1"/>
        <v>67231.994066842817</v>
      </c>
      <c r="D32" s="30">
        <f t="shared" si="2"/>
        <v>23.585955477293108</v>
      </c>
      <c r="E32" s="30">
        <f t="shared" si="3"/>
        <v>0.99318126369703896</v>
      </c>
      <c r="F32" s="31" t="str">
        <f t="shared" si="4"/>
        <v>Blue</v>
      </c>
      <c r="G32" s="32">
        <f t="shared" si="5"/>
        <v>0.28005647832442104</v>
      </c>
      <c r="H32" s="33">
        <f t="shared" si="6"/>
        <v>0.16421535335838658</v>
      </c>
      <c r="I32" s="33">
        <f t="shared" si="7"/>
        <v>0.23984648169690334</v>
      </c>
      <c r="J32" s="33">
        <f t="shared" si="8"/>
        <v>9.4508468250362854E-2</v>
      </c>
      <c r="K32" s="34">
        <f t="shared" si="9"/>
        <v>0.22137321836992621</v>
      </c>
      <c r="L32" s="32">
        <f t="shared" si="10"/>
        <v>0.13343898721166889</v>
      </c>
      <c r="M32" s="33">
        <f t="shared" si="11"/>
        <v>0.11101692413207069</v>
      </c>
      <c r="N32" s="33">
        <f t="shared" si="12"/>
        <v>0.21561552401387044</v>
      </c>
      <c r="O32" s="33">
        <f t="shared" si="13"/>
        <v>3.6210193918471904E-2</v>
      </c>
      <c r="P32" s="34">
        <f t="shared" si="14"/>
        <v>0.50371837072391779</v>
      </c>
    </row>
    <row r="33" spans="1:16" ht="16.5" customHeight="1" x14ac:dyDescent="0.25">
      <c r="A33" s="108" t="s">
        <v>152</v>
      </c>
      <c r="B33" s="29">
        <f t="shared" si="0"/>
        <v>37411037.999999993</v>
      </c>
      <c r="C33" s="30">
        <f t="shared" si="1"/>
        <v>44837.175173313357</v>
      </c>
      <c r="D33" s="30">
        <f t="shared" si="2"/>
        <v>22.509445766453197</v>
      </c>
      <c r="E33" s="30">
        <f t="shared" si="3"/>
        <v>0.998139679270302</v>
      </c>
      <c r="F33" s="31" t="str">
        <f t="shared" si="4"/>
        <v>Blue</v>
      </c>
      <c r="G33" s="32">
        <f t="shared" si="5"/>
        <v>0.24888405069718192</v>
      </c>
      <c r="H33" s="33">
        <f t="shared" si="6"/>
        <v>0.12342711721498796</v>
      </c>
      <c r="I33" s="33">
        <f t="shared" si="7"/>
        <v>0.38517979398002344</v>
      </c>
      <c r="J33" s="33">
        <f t="shared" si="8"/>
        <v>0.10346910156746679</v>
      </c>
      <c r="K33" s="34">
        <f t="shared" si="9"/>
        <v>0.13903993654033953</v>
      </c>
      <c r="L33" s="32">
        <f t="shared" si="10"/>
        <v>0.12083218275254659</v>
      </c>
      <c r="M33" s="33">
        <f t="shared" si="11"/>
        <v>0.10105967302011187</v>
      </c>
      <c r="N33" s="33">
        <f t="shared" si="12"/>
        <v>0.29715254145790554</v>
      </c>
      <c r="O33" s="33">
        <f t="shared" si="13"/>
        <v>4.8952173032070188E-2</v>
      </c>
      <c r="P33" s="34">
        <f t="shared" si="14"/>
        <v>0.43200342973736544</v>
      </c>
    </row>
    <row r="34" spans="1:16" ht="16.5" customHeight="1" x14ac:dyDescent="0.25">
      <c r="A34" s="108" t="s">
        <v>190</v>
      </c>
      <c r="B34" s="29">
        <f t="shared" si="0"/>
        <v>4882498</v>
      </c>
      <c r="C34" s="30">
        <f t="shared" si="1"/>
        <v>74773.180492281856</v>
      </c>
      <c r="D34" s="30">
        <f t="shared" si="2"/>
        <v>21.490901658916194</v>
      </c>
      <c r="E34" s="30">
        <f t="shared" si="3"/>
        <v>0.99435703002637099</v>
      </c>
      <c r="F34" s="31" t="str">
        <f t="shared" si="4"/>
        <v>Blue</v>
      </c>
      <c r="G34" s="32">
        <f t="shared" si="5"/>
        <v>0.23955151961268623</v>
      </c>
      <c r="H34" s="33">
        <f t="shared" si="6"/>
        <v>0.18861648380929066</v>
      </c>
      <c r="I34" s="33">
        <f t="shared" si="7"/>
        <v>0.27810430884872472</v>
      </c>
      <c r="J34" s="33">
        <f t="shared" si="8"/>
        <v>9.9575331736474496E-2</v>
      </c>
      <c r="K34" s="34">
        <f t="shared" si="9"/>
        <v>0.19415235599282391</v>
      </c>
      <c r="L34" s="32">
        <f t="shared" si="10"/>
        <v>0.1764515417473847</v>
      </c>
      <c r="M34" s="33">
        <f t="shared" si="11"/>
        <v>0.13882196458370666</v>
      </c>
      <c r="N34" s="33">
        <f t="shared" si="12"/>
        <v>0.14171258668036729</v>
      </c>
      <c r="O34" s="33">
        <f t="shared" si="13"/>
        <v>2.9970036909006948E-2</v>
      </c>
      <c r="P34" s="34">
        <f t="shared" si="14"/>
        <v>0.51304387007953478</v>
      </c>
    </row>
    <row r="35" spans="1:16" ht="16.5" customHeight="1" x14ac:dyDescent="0.25">
      <c r="A35" s="108" t="s">
        <v>174</v>
      </c>
      <c r="B35" s="29">
        <f t="shared" ref="B35:B66" si="15">VLOOKUP(A35,pop,2,0)</f>
        <v>5532159.0000000009</v>
      </c>
      <c r="C35" s="30">
        <f t="shared" ref="C35:C66" si="16">VLOOKUP(A35,Y,130,0)</f>
        <v>42923.430934710566</v>
      </c>
      <c r="D35" s="30">
        <f t="shared" ref="D35:D66" si="17">VLOOKUP(A35,gloria,123,0)/B35*1000</f>
        <v>19.892423432187112</v>
      </c>
      <c r="E35" s="30">
        <f t="shared" ref="E35:E66" si="18">VLOOKUP(A35,nsi,14,0)</f>
        <v>1</v>
      </c>
      <c r="F35" s="31" t="str">
        <f t="shared" ref="F35:F66" si="19">IF(E35&lt;0.8,IF(D35&lt;2.89,"Beige","Red"),IF(D35&lt;2.89,"Green","Blue"))</f>
        <v>Blue</v>
      </c>
      <c r="G35" s="32">
        <f t="shared" ref="G35:G66" si="20">VLOOKUP($A35,gloria,131,0)/VLOOKUP($A35,gloria,123,0)</f>
        <v>0.17506391261546081</v>
      </c>
      <c r="H35" s="33">
        <f t="shared" ref="H35:H66" si="21">VLOOKUP($A35,gloria,132,0)/VLOOKUP($A35,gloria,123,0)</f>
        <v>0.11909901566376767</v>
      </c>
      <c r="I35" s="33">
        <f t="shared" ref="I35:I66" si="22">VLOOKUP($A35,gloria,133,0)/VLOOKUP($A35,gloria,123,0)</f>
        <v>0.43619177623584876</v>
      </c>
      <c r="J35" s="33">
        <f t="shared" ref="J35:J66" si="23">VLOOKUP($A35,gloria,134,0)/VLOOKUP($A35,gloria,123,0)</f>
        <v>0.10723441238590853</v>
      </c>
      <c r="K35" s="34">
        <f t="shared" ref="K35:K66" si="24">VLOOKUP($A35,gloria,135,0)/VLOOKUP($A35,gloria,123,0)</f>
        <v>0.16241088309901433</v>
      </c>
      <c r="L35" s="32">
        <f t="shared" ref="L35:L66" si="25">VLOOKUP($A35,Y,123,0)/VLOOKUP($A35,Y,122,0)</f>
        <v>0.10121129581187356</v>
      </c>
      <c r="M35" s="33">
        <f t="shared" ref="M35:M66" si="26">VLOOKUP($A35,Y,124,0)/VLOOKUP($A35,Y,122,0)</f>
        <v>0.11186059943274215</v>
      </c>
      <c r="N35" s="33">
        <f t="shared" ref="N35:N66" si="27">VLOOKUP($A35,Y,125,0)/VLOOKUP($A35,Y,122,0)</f>
        <v>0.30043085090538291</v>
      </c>
      <c r="O35" s="33">
        <f t="shared" ref="O35:O66" si="28">VLOOKUP($A35,Y,126,0)/VLOOKUP($A35,Y,122,0)</f>
        <v>5.9509513422118049E-2</v>
      </c>
      <c r="P35" s="34">
        <f t="shared" ref="P35:P66" si="29">VLOOKUP($A35,Y,127,0)/VLOOKUP($A35,Y,122,0)</f>
        <v>0.42698774042788329</v>
      </c>
    </row>
    <row r="36" spans="1:16" ht="16.5" customHeight="1" x14ac:dyDescent="0.25">
      <c r="A36" s="108" t="s">
        <v>153</v>
      </c>
      <c r="B36" s="29">
        <f t="shared" si="15"/>
        <v>8591360.9999999981</v>
      </c>
      <c r="C36" s="30">
        <f t="shared" si="16"/>
        <v>74825.669457876487</v>
      </c>
      <c r="D36" s="30">
        <f t="shared" si="17"/>
        <v>19.549947350466912</v>
      </c>
      <c r="E36" s="30">
        <f t="shared" si="18"/>
        <v>0.99823578630245302</v>
      </c>
      <c r="F36" s="31" t="str">
        <f t="shared" si="19"/>
        <v>Blue</v>
      </c>
      <c r="G36" s="32">
        <f t="shared" si="20"/>
        <v>0.21683340256272565</v>
      </c>
      <c r="H36" s="33">
        <f t="shared" si="21"/>
        <v>0.16109679507669927</v>
      </c>
      <c r="I36" s="33">
        <f t="shared" si="22"/>
        <v>0.23343548793196392</v>
      </c>
      <c r="J36" s="33">
        <f t="shared" si="23"/>
        <v>0.18570565533474073</v>
      </c>
      <c r="K36" s="34">
        <f t="shared" si="24"/>
        <v>0.20292865909387003</v>
      </c>
      <c r="L36" s="32">
        <f t="shared" si="25"/>
        <v>0.11664416248872547</v>
      </c>
      <c r="M36" s="33">
        <f t="shared" si="26"/>
        <v>0.11395121635924849</v>
      </c>
      <c r="N36" s="33">
        <f t="shared" si="27"/>
        <v>0.20929911571856383</v>
      </c>
      <c r="O36" s="33">
        <f t="shared" si="28"/>
        <v>6.7783558789695095E-2</v>
      </c>
      <c r="P36" s="34">
        <f t="shared" si="29"/>
        <v>0.49232194664376683</v>
      </c>
    </row>
    <row r="37" spans="1:16" ht="16.5" customHeight="1" x14ac:dyDescent="0.25">
      <c r="A37" s="108" t="s">
        <v>132</v>
      </c>
      <c r="B37" s="29">
        <f t="shared" si="15"/>
        <v>9770526</v>
      </c>
      <c r="C37" s="30">
        <f t="shared" si="16"/>
        <v>32326.582725478558</v>
      </c>
      <c r="D37" s="30">
        <f t="shared" si="17"/>
        <v>18.780005108064277</v>
      </c>
      <c r="E37" s="30">
        <f t="shared" si="18"/>
        <v>0.90585420076955803</v>
      </c>
      <c r="F37" s="31" t="str">
        <f t="shared" si="19"/>
        <v>Blue</v>
      </c>
      <c r="G37" s="32">
        <f t="shared" si="20"/>
        <v>0.28801726843811254</v>
      </c>
      <c r="H37" s="33">
        <f t="shared" si="21"/>
        <v>0.14076677695313472</v>
      </c>
      <c r="I37" s="33">
        <f t="shared" si="22"/>
        <v>0.25880348885761562</v>
      </c>
      <c r="J37" s="33">
        <f t="shared" si="23"/>
        <v>0.19003482869030219</v>
      </c>
      <c r="K37" s="34">
        <f t="shared" si="24"/>
        <v>0.12237763706083511</v>
      </c>
      <c r="L37" s="32">
        <f t="shared" si="25"/>
        <v>0.24416932065876179</v>
      </c>
      <c r="M37" s="33">
        <f t="shared" si="26"/>
        <v>8.0595040128605189E-2</v>
      </c>
      <c r="N37" s="33">
        <f t="shared" si="27"/>
        <v>0.33476999674434943</v>
      </c>
      <c r="O37" s="33">
        <f t="shared" si="28"/>
        <v>7.7600015793648572E-2</v>
      </c>
      <c r="P37" s="34">
        <f t="shared" si="29"/>
        <v>0.26286562667463537</v>
      </c>
    </row>
    <row r="38" spans="1:16" ht="16.5" customHeight="1" x14ac:dyDescent="0.25">
      <c r="A38" s="108" t="s">
        <v>228</v>
      </c>
      <c r="B38" s="29">
        <f t="shared" si="15"/>
        <v>5378859</v>
      </c>
      <c r="C38" s="30">
        <f t="shared" si="16"/>
        <v>68623.277499127798</v>
      </c>
      <c r="D38" s="30">
        <f t="shared" si="17"/>
        <v>17.556316464622849</v>
      </c>
      <c r="E38" s="30">
        <f t="shared" si="18"/>
        <v>1</v>
      </c>
      <c r="F38" s="31" t="str">
        <f t="shared" si="19"/>
        <v>Blue</v>
      </c>
      <c r="G38" s="32">
        <f t="shared" si="20"/>
        <v>0.25258557737636533</v>
      </c>
      <c r="H38" s="33">
        <f t="shared" si="21"/>
        <v>0.16655385998123831</v>
      </c>
      <c r="I38" s="33">
        <f t="shared" si="22"/>
        <v>0.22080420501962744</v>
      </c>
      <c r="J38" s="33">
        <f t="shared" si="23"/>
        <v>0.14943332007417343</v>
      </c>
      <c r="K38" s="34">
        <f t="shared" si="24"/>
        <v>0.2106230375485956</v>
      </c>
      <c r="L38" s="32">
        <f t="shared" si="25"/>
        <v>0.12617016579819412</v>
      </c>
      <c r="M38" s="33">
        <f t="shared" si="26"/>
        <v>9.7815932948782033E-2</v>
      </c>
      <c r="N38" s="33">
        <f t="shared" si="27"/>
        <v>0.25007494861495988</v>
      </c>
      <c r="O38" s="33">
        <f t="shared" si="28"/>
        <v>5.386538977837281E-2</v>
      </c>
      <c r="P38" s="34">
        <f t="shared" si="29"/>
        <v>0.47207356285969065</v>
      </c>
    </row>
    <row r="39" spans="1:16" ht="16.5" customHeight="1" x14ac:dyDescent="0.25">
      <c r="A39" s="108" t="s">
        <v>193</v>
      </c>
      <c r="B39" s="29">
        <f t="shared" si="15"/>
        <v>339037.00000000006</v>
      </c>
      <c r="C39" s="30">
        <f t="shared" si="16"/>
        <v>64452.416933262743</v>
      </c>
      <c r="D39" s="30">
        <f t="shared" si="17"/>
        <v>17.475296920682741</v>
      </c>
      <c r="E39" s="30">
        <f t="shared" si="18"/>
        <v>1</v>
      </c>
      <c r="F39" s="31" t="str">
        <f t="shared" si="19"/>
        <v>Blue</v>
      </c>
      <c r="G39" s="32">
        <f t="shared" si="20"/>
        <v>0.20002139941301594</v>
      </c>
      <c r="H39" s="33">
        <f t="shared" si="21"/>
        <v>0.17495766798337217</v>
      </c>
      <c r="I39" s="33">
        <f t="shared" si="22"/>
        <v>0.31915011429542323</v>
      </c>
      <c r="J39" s="33">
        <f t="shared" si="23"/>
        <v>0.15999919577911145</v>
      </c>
      <c r="K39" s="34">
        <f t="shared" si="24"/>
        <v>0.14587162252907726</v>
      </c>
      <c r="L39" s="32">
        <f t="shared" si="25"/>
        <v>9.6475071995193132E-2</v>
      </c>
      <c r="M39" s="33">
        <f t="shared" si="26"/>
        <v>8.6211953688216866E-2</v>
      </c>
      <c r="N39" s="33">
        <f t="shared" si="27"/>
        <v>0.34650629049256421</v>
      </c>
      <c r="O39" s="33">
        <f t="shared" si="28"/>
        <v>5.7136933646972539E-2</v>
      </c>
      <c r="P39" s="34">
        <f t="shared" si="29"/>
        <v>0.41366975017705326</v>
      </c>
    </row>
    <row r="40" spans="1:16" ht="16.5" customHeight="1" x14ac:dyDescent="0.25">
      <c r="A40" s="108" t="s">
        <v>172</v>
      </c>
      <c r="B40" s="29">
        <f t="shared" si="15"/>
        <v>1325649</v>
      </c>
      <c r="C40" s="30">
        <f t="shared" si="16"/>
        <v>20232.208723575524</v>
      </c>
      <c r="D40" s="30">
        <f t="shared" si="17"/>
        <v>17.237594709304496</v>
      </c>
      <c r="E40" s="30">
        <f t="shared" si="18"/>
        <v>0.99793813963177902</v>
      </c>
      <c r="F40" s="31" t="str">
        <f t="shared" si="19"/>
        <v>Blue</v>
      </c>
      <c r="G40" s="32">
        <f t="shared" si="20"/>
        <v>9.6532759009715072E-2</v>
      </c>
      <c r="H40" s="33">
        <f t="shared" si="21"/>
        <v>0.10482838386324207</v>
      </c>
      <c r="I40" s="33">
        <f t="shared" si="22"/>
        <v>0.5704563253341085</v>
      </c>
      <c r="J40" s="33">
        <f t="shared" si="23"/>
        <v>0.12831466856045129</v>
      </c>
      <c r="K40" s="34">
        <f t="shared" si="24"/>
        <v>9.9867863232483256E-2</v>
      </c>
      <c r="L40" s="32">
        <f t="shared" si="25"/>
        <v>0.1209734834400016</v>
      </c>
      <c r="M40" s="33">
        <f t="shared" si="26"/>
        <v>0.14707466539147948</v>
      </c>
      <c r="N40" s="33">
        <f t="shared" si="27"/>
        <v>0.28276063083986192</v>
      </c>
      <c r="O40" s="33">
        <f t="shared" si="28"/>
        <v>8.9928928860426416E-2</v>
      </c>
      <c r="P40" s="34">
        <f t="shared" si="29"/>
        <v>0.35926229146823058</v>
      </c>
    </row>
    <row r="41" spans="1:16" ht="16.5" customHeight="1" x14ac:dyDescent="0.25">
      <c r="A41" s="108" t="s">
        <v>202</v>
      </c>
      <c r="B41" s="29">
        <f t="shared" si="15"/>
        <v>51225321</v>
      </c>
      <c r="C41" s="30">
        <f t="shared" si="16"/>
        <v>29258.437910196455</v>
      </c>
      <c r="D41" s="30">
        <f t="shared" si="17"/>
        <v>17.119355403942844</v>
      </c>
      <c r="E41" s="30">
        <f t="shared" si="18"/>
        <v>0.96372270991430198</v>
      </c>
      <c r="F41" s="31" t="str">
        <f t="shared" si="19"/>
        <v>Blue</v>
      </c>
      <c r="G41" s="32">
        <f t="shared" si="20"/>
        <v>0.18197849345084391</v>
      </c>
      <c r="H41" s="33">
        <f t="shared" si="21"/>
        <v>0.14432706001866744</v>
      </c>
      <c r="I41" s="33">
        <f t="shared" si="22"/>
        <v>0.37039851366982296</v>
      </c>
      <c r="J41" s="33">
        <f t="shared" si="23"/>
        <v>9.449045602805449E-2</v>
      </c>
      <c r="K41" s="34">
        <f t="shared" si="24"/>
        <v>0.20880547683261094</v>
      </c>
      <c r="L41" s="32">
        <f t="shared" si="25"/>
        <v>8.2727832802863513E-2</v>
      </c>
      <c r="M41" s="33">
        <f t="shared" si="26"/>
        <v>0.15591753371142172</v>
      </c>
      <c r="N41" s="33">
        <f t="shared" si="27"/>
        <v>0.24440032203021575</v>
      </c>
      <c r="O41" s="33">
        <f t="shared" si="28"/>
        <v>5.7033070734725959E-2</v>
      </c>
      <c r="P41" s="34">
        <f t="shared" si="29"/>
        <v>0.45992124072077351</v>
      </c>
    </row>
    <row r="42" spans="1:16" ht="16.5" customHeight="1" x14ac:dyDescent="0.25">
      <c r="A42" s="108" t="s">
        <v>230</v>
      </c>
      <c r="B42" s="29">
        <f t="shared" si="15"/>
        <v>4783062</v>
      </c>
      <c r="C42" s="30">
        <f t="shared" si="16"/>
        <v>41377.959096871513</v>
      </c>
      <c r="D42" s="30">
        <f t="shared" si="17"/>
        <v>17.062668922064454</v>
      </c>
      <c r="E42" s="30">
        <f t="shared" si="18"/>
        <v>1</v>
      </c>
      <c r="F42" s="31" t="str">
        <f t="shared" si="19"/>
        <v>Blue</v>
      </c>
      <c r="G42" s="32">
        <f t="shared" si="20"/>
        <v>0.18699697949996999</v>
      </c>
      <c r="H42" s="33">
        <f t="shared" si="21"/>
        <v>0.12883115513236618</v>
      </c>
      <c r="I42" s="33">
        <f t="shared" si="22"/>
        <v>0.31134647879326877</v>
      </c>
      <c r="J42" s="33">
        <f t="shared" si="23"/>
        <v>0.27496919232921346</v>
      </c>
      <c r="K42" s="34">
        <f t="shared" si="24"/>
        <v>9.7856194245181841E-2</v>
      </c>
      <c r="L42" s="32">
        <f t="shared" si="25"/>
        <v>0.1395046262851547</v>
      </c>
      <c r="M42" s="33">
        <f t="shared" si="26"/>
        <v>0.10403912585737232</v>
      </c>
      <c r="N42" s="33">
        <f t="shared" si="27"/>
        <v>0.3054066148289894</v>
      </c>
      <c r="O42" s="33">
        <f t="shared" si="28"/>
        <v>8.8200452367965629E-2</v>
      </c>
      <c r="P42" s="34">
        <f t="shared" si="29"/>
        <v>0.36284918066051841</v>
      </c>
    </row>
    <row r="43" spans="1:16" ht="16.5" customHeight="1" x14ac:dyDescent="0.25">
      <c r="A43" s="108" t="s">
        <v>139</v>
      </c>
      <c r="B43" s="29">
        <f t="shared" si="15"/>
        <v>11539326</v>
      </c>
      <c r="C43" s="30">
        <f t="shared" si="16"/>
        <v>43102.855571890046</v>
      </c>
      <c r="D43" s="30">
        <f t="shared" si="17"/>
        <v>17.017811512766006</v>
      </c>
      <c r="E43" s="30">
        <f t="shared" si="18"/>
        <v>0.99592900256367101</v>
      </c>
      <c r="F43" s="31" t="str">
        <f t="shared" si="19"/>
        <v>Blue</v>
      </c>
      <c r="G43" s="32">
        <f t="shared" si="20"/>
        <v>0.19879675239037756</v>
      </c>
      <c r="H43" s="33">
        <f t="shared" si="21"/>
        <v>0.14098755988363229</v>
      </c>
      <c r="I43" s="33">
        <f t="shared" si="22"/>
        <v>0.39083102514717533</v>
      </c>
      <c r="J43" s="33">
        <f t="shared" si="23"/>
        <v>0.1316139682384832</v>
      </c>
      <c r="K43" s="34">
        <f t="shared" si="24"/>
        <v>0.1377706943403319</v>
      </c>
      <c r="L43" s="32">
        <f t="shared" si="25"/>
        <v>0.10926717255940044</v>
      </c>
      <c r="M43" s="33">
        <f t="shared" si="26"/>
        <v>0.1268646514394795</v>
      </c>
      <c r="N43" s="33">
        <f t="shared" si="27"/>
        <v>0.22278001078491355</v>
      </c>
      <c r="O43" s="33">
        <f t="shared" si="28"/>
        <v>6.3839092982160575E-2</v>
      </c>
      <c r="P43" s="34">
        <f t="shared" si="29"/>
        <v>0.47724907223404628</v>
      </c>
    </row>
    <row r="44" spans="1:16" ht="16.5" customHeight="1" x14ac:dyDescent="0.25">
      <c r="A44" s="108" t="s">
        <v>166</v>
      </c>
      <c r="B44" s="29">
        <f t="shared" si="15"/>
        <v>5771877</v>
      </c>
      <c r="C44" s="30">
        <f t="shared" si="16"/>
        <v>50355.502843552975</v>
      </c>
      <c r="D44" s="30">
        <f t="shared" si="17"/>
        <v>16.500425559453173</v>
      </c>
      <c r="E44" s="30">
        <f t="shared" si="18"/>
        <v>1</v>
      </c>
      <c r="F44" s="31" t="str">
        <f t="shared" si="19"/>
        <v>Blue</v>
      </c>
      <c r="G44" s="32">
        <f t="shared" si="20"/>
        <v>0.19922018468510799</v>
      </c>
      <c r="H44" s="33">
        <f t="shared" si="21"/>
        <v>0.12726489772120025</v>
      </c>
      <c r="I44" s="33">
        <f t="shared" si="22"/>
        <v>0.32827111289433852</v>
      </c>
      <c r="J44" s="33">
        <f t="shared" si="23"/>
        <v>0.10220404493944397</v>
      </c>
      <c r="K44" s="34">
        <f t="shared" si="24"/>
        <v>0.24303975975990863</v>
      </c>
      <c r="L44" s="32">
        <f t="shared" si="25"/>
        <v>0.1102401952719054</v>
      </c>
      <c r="M44" s="33">
        <f t="shared" si="26"/>
        <v>0.11235352437458646</v>
      </c>
      <c r="N44" s="33">
        <f t="shared" si="27"/>
        <v>0.23277425537246507</v>
      </c>
      <c r="O44" s="33">
        <f t="shared" si="28"/>
        <v>4.539274585694824E-2</v>
      </c>
      <c r="P44" s="34">
        <f t="shared" si="29"/>
        <v>0.49923927912409444</v>
      </c>
    </row>
    <row r="45" spans="1:16" ht="16.5" customHeight="1" x14ac:dyDescent="0.25">
      <c r="A45" s="108" t="s">
        <v>227</v>
      </c>
      <c r="B45" s="29">
        <f t="shared" si="15"/>
        <v>17097123</v>
      </c>
      <c r="C45" s="30">
        <f t="shared" si="16"/>
        <v>43452.208845656744</v>
      </c>
      <c r="D45" s="30">
        <f t="shared" si="17"/>
        <v>16.009015132559433</v>
      </c>
      <c r="E45" s="30">
        <f t="shared" si="18"/>
        <v>1</v>
      </c>
      <c r="F45" s="31" t="str">
        <f t="shared" si="19"/>
        <v>Blue</v>
      </c>
      <c r="G45" s="32">
        <f t="shared" si="20"/>
        <v>0.22562556154189195</v>
      </c>
      <c r="H45" s="33">
        <f t="shared" si="21"/>
        <v>0.15134455555527648</v>
      </c>
      <c r="I45" s="33">
        <f t="shared" si="22"/>
        <v>0.331296933138157</v>
      </c>
      <c r="J45" s="33">
        <f t="shared" si="23"/>
        <v>0.13172296023997723</v>
      </c>
      <c r="K45" s="34">
        <f t="shared" si="24"/>
        <v>0.16000998952469764</v>
      </c>
      <c r="L45" s="32">
        <f t="shared" si="25"/>
        <v>0.10561902653324495</v>
      </c>
      <c r="M45" s="33">
        <f t="shared" si="26"/>
        <v>0.1215186619685692</v>
      </c>
      <c r="N45" s="33">
        <f t="shared" si="27"/>
        <v>0.22617005520472236</v>
      </c>
      <c r="O45" s="33">
        <f t="shared" si="28"/>
        <v>5.3654565381202467E-2</v>
      </c>
      <c r="P45" s="34">
        <f t="shared" si="29"/>
        <v>0.49303769091226102</v>
      </c>
    </row>
    <row r="46" spans="1:16" ht="16.5" customHeight="1" x14ac:dyDescent="0.25">
      <c r="A46" s="108" t="s">
        <v>136</v>
      </c>
      <c r="B46" s="29">
        <f t="shared" si="15"/>
        <v>8955108</v>
      </c>
      <c r="C46" s="30">
        <f t="shared" si="16"/>
        <v>44111.140260608241</v>
      </c>
      <c r="D46" s="30">
        <f t="shared" si="17"/>
        <v>15.883616224889757</v>
      </c>
      <c r="E46" s="30">
        <f t="shared" si="18"/>
        <v>0.999530891377437</v>
      </c>
      <c r="F46" s="31" t="str">
        <f t="shared" si="19"/>
        <v>Blue</v>
      </c>
      <c r="G46" s="32">
        <f t="shared" si="20"/>
        <v>0.29353290635500168</v>
      </c>
      <c r="H46" s="33">
        <f t="shared" si="21"/>
        <v>0.1857852291473904</v>
      </c>
      <c r="I46" s="33">
        <f t="shared" si="22"/>
        <v>0.26076131474170777</v>
      </c>
      <c r="J46" s="33">
        <f t="shared" si="23"/>
        <v>0.11872154211823384</v>
      </c>
      <c r="K46" s="34">
        <f t="shared" si="24"/>
        <v>0.14119900763766624</v>
      </c>
      <c r="L46" s="32">
        <f t="shared" si="25"/>
        <v>0.11768439656140915</v>
      </c>
      <c r="M46" s="33">
        <f t="shared" si="26"/>
        <v>0.15795231166345636</v>
      </c>
      <c r="N46" s="33">
        <f t="shared" si="27"/>
        <v>0.23615423841289374</v>
      </c>
      <c r="O46" s="33">
        <f t="shared" si="28"/>
        <v>5.2270679926237927E-2</v>
      </c>
      <c r="P46" s="34">
        <f t="shared" si="29"/>
        <v>0.43593837343600322</v>
      </c>
    </row>
    <row r="47" spans="1:16" ht="16.5" customHeight="1" x14ac:dyDescent="0.25">
      <c r="A47" s="108" t="s">
        <v>164</v>
      </c>
      <c r="B47" s="29">
        <f t="shared" si="15"/>
        <v>83517045.999999985</v>
      </c>
      <c r="C47" s="30">
        <f t="shared" si="16"/>
        <v>40223.651370358493</v>
      </c>
      <c r="D47" s="30">
        <f t="shared" si="17"/>
        <v>15.648486005451385</v>
      </c>
      <c r="E47" s="30">
        <f t="shared" si="18"/>
        <v>0.99526479981964</v>
      </c>
      <c r="F47" s="31" t="str">
        <f t="shared" si="19"/>
        <v>Blue</v>
      </c>
      <c r="G47" s="32">
        <f t="shared" si="20"/>
        <v>0.25711883615557785</v>
      </c>
      <c r="H47" s="33">
        <f t="shared" si="21"/>
        <v>0.18008473869931763</v>
      </c>
      <c r="I47" s="33">
        <f t="shared" si="22"/>
        <v>0.30260952808662783</v>
      </c>
      <c r="J47" s="33">
        <f t="shared" si="23"/>
        <v>0.13310009077395918</v>
      </c>
      <c r="K47" s="34">
        <f t="shared" si="24"/>
        <v>0.12708680628451749</v>
      </c>
      <c r="L47" s="32">
        <f t="shared" si="25"/>
        <v>0.11754450346150462</v>
      </c>
      <c r="M47" s="33">
        <f t="shared" si="26"/>
        <v>0.17266456703944782</v>
      </c>
      <c r="N47" s="33">
        <f t="shared" si="27"/>
        <v>0.21308394561873564</v>
      </c>
      <c r="O47" s="33">
        <f t="shared" si="28"/>
        <v>6.1090101932323948E-2</v>
      </c>
      <c r="P47" s="34">
        <f t="shared" si="29"/>
        <v>0.43561688194798792</v>
      </c>
    </row>
    <row r="48" spans="1:16" ht="16.5" customHeight="1" x14ac:dyDescent="0.25">
      <c r="A48" s="108" t="s">
        <v>199</v>
      </c>
      <c r="B48" s="29">
        <f t="shared" si="15"/>
        <v>18551428</v>
      </c>
      <c r="C48" s="30">
        <f t="shared" si="16"/>
        <v>8457.6120326470391</v>
      </c>
      <c r="D48" s="30">
        <f t="shared" si="17"/>
        <v>15.257459445235661</v>
      </c>
      <c r="E48" s="30">
        <f t="shared" si="18"/>
        <v>0.95849880119646502</v>
      </c>
      <c r="F48" s="31" t="str">
        <f t="shared" si="19"/>
        <v>Blue</v>
      </c>
      <c r="G48" s="32">
        <f t="shared" si="20"/>
        <v>0.13094381841982589</v>
      </c>
      <c r="H48" s="33">
        <f t="shared" si="21"/>
        <v>0.10652412466120496</v>
      </c>
      <c r="I48" s="33">
        <f t="shared" si="22"/>
        <v>0.44437357379362596</v>
      </c>
      <c r="J48" s="33">
        <f t="shared" si="23"/>
        <v>0.171803487560549</v>
      </c>
      <c r="K48" s="34">
        <f t="shared" si="24"/>
        <v>0.14635499556479381</v>
      </c>
      <c r="L48" s="32">
        <f t="shared" si="25"/>
        <v>0.17147297409847023</v>
      </c>
      <c r="M48" s="33">
        <f t="shared" si="26"/>
        <v>0.11008608174767545</v>
      </c>
      <c r="N48" s="33">
        <f t="shared" si="27"/>
        <v>0.27482160534320876</v>
      </c>
      <c r="O48" s="33">
        <f t="shared" si="28"/>
        <v>0.12910703298463522</v>
      </c>
      <c r="P48" s="34">
        <f t="shared" si="29"/>
        <v>0.31451230582601097</v>
      </c>
    </row>
    <row r="49" spans="1:16" ht="16.5" customHeight="1" x14ac:dyDescent="0.25">
      <c r="A49" s="108" t="s">
        <v>248</v>
      </c>
      <c r="B49" s="29">
        <f t="shared" si="15"/>
        <v>10036391</v>
      </c>
      <c r="C49" s="30">
        <f t="shared" si="16"/>
        <v>46200.283694881546</v>
      </c>
      <c r="D49" s="30">
        <f t="shared" si="17"/>
        <v>14.970089025028519</v>
      </c>
      <c r="E49" s="30">
        <f t="shared" si="18"/>
        <v>1</v>
      </c>
      <c r="F49" s="31" t="str">
        <f t="shared" si="19"/>
        <v>Blue</v>
      </c>
      <c r="G49" s="32">
        <f t="shared" si="20"/>
        <v>0.1407252063827355</v>
      </c>
      <c r="H49" s="33">
        <f t="shared" si="21"/>
        <v>0.16750493546340997</v>
      </c>
      <c r="I49" s="33">
        <f t="shared" si="22"/>
        <v>0.41140692186332856</v>
      </c>
      <c r="J49" s="33">
        <f t="shared" si="23"/>
        <v>0.13163409807434123</v>
      </c>
      <c r="K49" s="34">
        <f t="shared" si="24"/>
        <v>0.14872883821618443</v>
      </c>
      <c r="L49" s="32">
        <f t="shared" si="25"/>
        <v>0.11632973051559269</v>
      </c>
      <c r="M49" s="33">
        <f t="shared" si="26"/>
        <v>0.13073564663933698</v>
      </c>
      <c r="N49" s="33">
        <f t="shared" si="27"/>
        <v>0.22633169000418824</v>
      </c>
      <c r="O49" s="33">
        <f t="shared" si="28"/>
        <v>5.2793895297474629E-2</v>
      </c>
      <c r="P49" s="34">
        <f t="shared" si="29"/>
        <v>0.47380903754340714</v>
      </c>
    </row>
    <row r="50" spans="1:16" ht="16.5" customHeight="1" x14ac:dyDescent="0.25">
      <c r="A50" s="108" t="s">
        <v>194</v>
      </c>
      <c r="B50" s="29">
        <f t="shared" si="15"/>
        <v>8519373</v>
      </c>
      <c r="C50" s="30">
        <f t="shared" si="16"/>
        <v>42183.233091678056</v>
      </c>
      <c r="D50" s="30">
        <f t="shared" si="17"/>
        <v>14.6931761825847</v>
      </c>
      <c r="E50" s="30">
        <f t="shared" si="18"/>
        <v>0.98983401823205597</v>
      </c>
      <c r="F50" s="31" t="str">
        <f t="shared" si="19"/>
        <v>Blue</v>
      </c>
      <c r="G50" s="32">
        <f t="shared" si="20"/>
        <v>0.17724739982305723</v>
      </c>
      <c r="H50" s="33">
        <f t="shared" si="21"/>
        <v>0.14045414544262272</v>
      </c>
      <c r="I50" s="33">
        <f t="shared" si="22"/>
        <v>0.34862032417327127</v>
      </c>
      <c r="J50" s="33">
        <f t="shared" si="23"/>
        <v>0.15315509628851792</v>
      </c>
      <c r="K50" s="34">
        <f t="shared" si="24"/>
        <v>0.18052303427253066</v>
      </c>
      <c r="L50" s="32">
        <f t="shared" si="25"/>
        <v>0.11726278118394354</v>
      </c>
      <c r="M50" s="33">
        <f t="shared" si="26"/>
        <v>0.11126944539466736</v>
      </c>
      <c r="N50" s="33">
        <f t="shared" si="27"/>
        <v>0.28373711293833026</v>
      </c>
      <c r="O50" s="33">
        <f t="shared" si="28"/>
        <v>6.6245918874475035E-2</v>
      </c>
      <c r="P50" s="34">
        <f t="shared" si="29"/>
        <v>0.42148474160858379</v>
      </c>
    </row>
    <row r="51" spans="1:16" ht="16.5" customHeight="1" x14ac:dyDescent="0.25">
      <c r="A51" s="108" t="s">
        <v>207</v>
      </c>
      <c r="B51" s="29">
        <f t="shared" si="15"/>
        <v>2759631</v>
      </c>
      <c r="C51" s="30">
        <f t="shared" si="16"/>
        <v>18671.155757574412</v>
      </c>
      <c r="D51" s="30">
        <f t="shared" si="17"/>
        <v>14.264399231433481</v>
      </c>
      <c r="E51" s="30">
        <f t="shared" si="18"/>
        <v>0.99526455017570703</v>
      </c>
      <c r="F51" s="31" t="str">
        <f t="shared" si="19"/>
        <v>Blue</v>
      </c>
      <c r="G51" s="32">
        <f t="shared" si="20"/>
        <v>0.1742279687674417</v>
      </c>
      <c r="H51" s="33">
        <f t="shared" si="21"/>
        <v>0.15632650463467054</v>
      </c>
      <c r="I51" s="33">
        <f t="shared" si="22"/>
        <v>0.37949837167971245</v>
      </c>
      <c r="J51" s="33">
        <f t="shared" si="23"/>
        <v>0.19864372930564092</v>
      </c>
      <c r="K51" s="34">
        <f t="shared" si="24"/>
        <v>9.1303425612534767E-2</v>
      </c>
      <c r="L51" s="32">
        <f t="shared" si="25"/>
        <v>0.15553318136660568</v>
      </c>
      <c r="M51" s="33">
        <f t="shared" si="26"/>
        <v>0.18679784711135988</v>
      </c>
      <c r="N51" s="33">
        <f t="shared" si="27"/>
        <v>0.20703803172909929</v>
      </c>
      <c r="O51" s="33">
        <f t="shared" si="28"/>
        <v>0.13188620945795601</v>
      </c>
      <c r="P51" s="34">
        <f t="shared" si="29"/>
        <v>0.31874473033497869</v>
      </c>
    </row>
    <row r="52" spans="1:16" ht="16.5" customHeight="1" x14ac:dyDescent="0.25">
      <c r="A52" s="108" t="s">
        <v>163</v>
      </c>
      <c r="B52" s="29">
        <f t="shared" si="15"/>
        <v>10689213</v>
      </c>
      <c r="C52" s="30">
        <f t="shared" si="16"/>
        <v>20583.28244399442</v>
      </c>
      <c r="D52" s="30">
        <f t="shared" si="17"/>
        <v>13.868889681065411</v>
      </c>
      <c r="E52" s="30">
        <f t="shared" si="18"/>
        <v>1</v>
      </c>
      <c r="F52" s="31" t="str">
        <f t="shared" si="19"/>
        <v>Blue</v>
      </c>
      <c r="G52" s="32">
        <f t="shared" si="20"/>
        <v>0.18984285567208309</v>
      </c>
      <c r="H52" s="33">
        <f t="shared" si="21"/>
        <v>0.14030752456089157</v>
      </c>
      <c r="I52" s="33">
        <f t="shared" si="22"/>
        <v>0.44722107693687113</v>
      </c>
      <c r="J52" s="33">
        <f t="shared" si="23"/>
        <v>0.11802792749649267</v>
      </c>
      <c r="K52" s="34">
        <f t="shared" si="24"/>
        <v>0.10460061533366108</v>
      </c>
      <c r="L52" s="32">
        <f t="shared" si="25"/>
        <v>0.10206533337598263</v>
      </c>
      <c r="M52" s="33">
        <f t="shared" si="26"/>
        <v>0.18077647938268204</v>
      </c>
      <c r="N52" s="33">
        <f t="shared" si="27"/>
        <v>0.26544509690213519</v>
      </c>
      <c r="O52" s="33">
        <f t="shared" si="28"/>
        <v>8.4777517398372429E-2</v>
      </c>
      <c r="P52" s="34">
        <f t="shared" si="29"/>
        <v>0.36693557294082724</v>
      </c>
    </row>
    <row r="53" spans="1:16" ht="16.5" customHeight="1" x14ac:dyDescent="0.25">
      <c r="A53" s="108" t="s">
        <v>198</v>
      </c>
      <c r="B53" s="29">
        <f t="shared" si="15"/>
        <v>126860299</v>
      </c>
      <c r="C53" s="30">
        <f t="shared" si="16"/>
        <v>40541.764890649523</v>
      </c>
      <c r="D53" s="30">
        <f t="shared" si="17"/>
        <v>13.687022171868445</v>
      </c>
      <c r="E53" s="30">
        <f t="shared" si="18"/>
        <v>0.98919264311089095</v>
      </c>
      <c r="F53" s="31" t="str">
        <f t="shared" si="19"/>
        <v>Blue</v>
      </c>
      <c r="G53" s="32">
        <f t="shared" si="20"/>
        <v>0.22543084056936885</v>
      </c>
      <c r="H53" s="33">
        <f t="shared" si="21"/>
        <v>0.13795513552806107</v>
      </c>
      <c r="I53" s="33">
        <f t="shared" si="22"/>
        <v>0.35701739896903262</v>
      </c>
      <c r="J53" s="33">
        <f t="shared" si="23"/>
        <v>0.12011228873914084</v>
      </c>
      <c r="K53" s="34">
        <f t="shared" si="24"/>
        <v>0.15948433619439648</v>
      </c>
      <c r="L53" s="32">
        <f t="shared" si="25"/>
        <v>0.1257441586407711</v>
      </c>
      <c r="M53" s="33">
        <f t="shared" si="26"/>
        <v>0.11555687134553749</v>
      </c>
      <c r="N53" s="33">
        <f t="shared" si="27"/>
        <v>0.27370327553762525</v>
      </c>
      <c r="O53" s="33">
        <f t="shared" si="28"/>
        <v>6.3192309617184764E-2</v>
      </c>
      <c r="P53" s="34">
        <f t="shared" si="29"/>
        <v>0.4218033848588813</v>
      </c>
    </row>
    <row r="54" spans="1:16" ht="16.5" customHeight="1" x14ac:dyDescent="0.25">
      <c r="A54" s="108" t="s">
        <v>239</v>
      </c>
      <c r="B54" s="29">
        <f t="shared" si="15"/>
        <v>145872260</v>
      </c>
      <c r="C54" s="30">
        <f t="shared" si="16"/>
        <v>9713.8578914660902</v>
      </c>
      <c r="D54" s="30">
        <f t="shared" si="17"/>
        <v>13.662582699942474</v>
      </c>
      <c r="E54" s="30">
        <f t="shared" si="18"/>
        <v>0.94340220702163002</v>
      </c>
      <c r="F54" s="31" t="str">
        <f t="shared" si="19"/>
        <v>Blue</v>
      </c>
      <c r="G54" s="32">
        <f t="shared" si="20"/>
        <v>0.20130885778517393</v>
      </c>
      <c r="H54" s="33">
        <f t="shared" si="21"/>
        <v>0.12840529456549377</v>
      </c>
      <c r="I54" s="33">
        <f t="shared" si="22"/>
        <v>0.36561695900779467</v>
      </c>
      <c r="J54" s="33">
        <f t="shared" si="23"/>
        <v>0.12156844040757525</v>
      </c>
      <c r="K54" s="34">
        <f t="shared" si="24"/>
        <v>0.18310044823396238</v>
      </c>
      <c r="L54" s="32">
        <f t="shared" si="25"/>
        <v>0.17178872478365728</v>
      </c>
      <c r="M54" s="33">
        <f t="shared" si="26"/>
        <v>0.13191371752997993</v>
      </c>
      <c r="N54" s="33">
        <f t="shared" si="27"/>
        <v>0.26917935671507509</v>
      </c>
      <c r="O54" s="33">
        <f t="shared" si="28"/>
        <v>8.8133346133818291E-2</v>
      </c>
      <c r="P54" s="34">
        <f t="shared" si="29"/>
        <v>0.33898485483746976</v>
      </c>
    </row>
    <row r="55" spans="1:16" ht="16.5" customHeight="1" x14ac:dyDescent="0.25">
      <c r="A55" s="108" t="s">
        <v>247</v>
      </c>
      <c r="B55" s="29">
        <f t="shared" si="15"/>
        <v>2078654</v>
      </c>
      <c r="C55" s="30">
        <f t="shared" si="16"/>
        <v>22758.058501354804</v>
      </c>
      <c r="D55" s="30">
        <f t="shared" si="17"/>
        <v>13.185642474432992</v>
      </c>
      <c r="E55" s="30">
        <f t="shared" si="18"/>
        <v>0.999766777184247</v>
      </c>
      <c r="F55" s="31" t="str">
        <f t="shared" si="19"/>
        <v>Blue</v>
      </c>
      <c r="G55" s="32">
        <f t="shared" si="20"/>
        <v>0.27346084786425578</v>
      </c>
      <c r="H55" s="33">
        <f t="shared" si="21"/>
        <v>0.1512440263460689</v>
      </c>
      <c r="I55" s="33">
        <f t="shared" si="22"/>
        <v>0.31962371903381986</v>
      </c>
      <c r="J55" s="33">
        <f t="shared" si="23"/>
        <v>0.15505734892709408</v>
      </c>
      <c r="K55" s="34">
        <f t="shared" si="24"/>
        <v>0.10061405782876161</v>
      </c>
      <c r="L55" s="32">
        <f t="shared" si="25"/>
        <v>0.13730301819730131</v>
      </c>
      <c r="M55" s="33">
        <f t="shared" si="26"/>
        <v>0.18906690288992381</v>
      </c>
      <c r="N55" s="33">
        <f t="shared" si="27"/>
        <v>0.20551367583862629</v>
      </c>
      <c r="O55" s="33">
        <f t="shared" si="28"/>
        <v>8.8216676758907431E-2</v>
      </c>
      <c r="P55" s="34">
        <f t="shared" si="29"/>
        <v>0.37989972631524149</v>
      </c>
    </row>
    <row r="56" spans="1:16" ht="16.5" customHeight="1" x14ac:dyDescent="0.25">
      <c r="A56" s="108" t="s">
        <v>149</v>
      </c>
      <c r="B56" s="29">
        <f t="shared" si="15"/>
        <v>763093.99999999988</v>
      </c>
      <c r="C56" s="30">
        <f t="shared" si="16"/>
        <v>3687.5791123818385</v>
      </c>
      <c r="D56" s="30">
        <f t="shared" si="17"/>
        <v>12.909428554806244</v>
      </c>
      <c r="E56" s="30">
        <f t="shared" si="18"/>
        <v>0.93494404896012095</v>
      </c>
      <c r="F56" s="31" t="str">
        <f t="shared" si="19"/>
        <v>Blue</v>
      </c>
      <c r="G56" s="32">
        <f t="shared" si="20"/>
        <v>0.33964029858882455</v>
      </c>
      <c r="H56" s="33">
        <f t="shared" si="21"/>
        <v>5.0714180217685235E-2</v>
      </c>
      <c r="I56" s="33">
        <f t="shared" si="22"/>
        <v>0.44115587666997574</v>
      </c>
      <c r="J56" s="33">
        <f t="shared" si="23"/>
        <v>8.62049593637777E-2</v>
      </c>
      <c r="K56" s="34">
        <f t="shared" si="24"/>
        <v>8.2284685159736692E-2</v>
      </c>
      <c r="L56" s="32">
        <f t="shared" si="25"/>
        <v>0.11594464494160546</v>
      </c>
      <c r="M56" s="33">
        <f t="shared" si="26"/>
        <v>7.0190816469118067E-2</v>
      </c>
      <c r="N56" s="33">
        <f t="shared" si="27"/>
        <v>0.32602997511814291</v>
      </c>
      <c r="O56" s="33">
        <f t="shared" si="28"/>
        <v>0.17657321022303804</v>
      </c>
      <c r="P56" s="34">
        <f t="shared" si="29"/>
        <v>0.31126135324809584</v>
      </c>
    </row>
    <row r="57" spans="1:16" ht="16.5" customHeight="1" x14ac:dyDescent="0.25">
      <c r="A57" s="108" t="s">
        <v>218</v>
      </c>
      <c r="B57" s="29">
        <f t="shared" si="15"/>
        <v>3225166</v>
      </c>
      <c r="C57" s="30">
        <f t="shared" si="16"/>
        <v>4316.2636464043026</v>
      </c>
      <c r="D57" s="30">
        <f t="shared" si="17"/>
        <v>12.703575466676268</v>
      </c>
      <c r="E57" s="30">
        <f t="shared" si="18"/>
        <v>0.94066160436787905</v>
      </c>
      <c r="F57" s="31" t="str">
        <f t="shared" si="19"/>
        <v>Blue</v>
      </c>
      <c r="G57" s="32">
        <f t="shared" si="20"/>
        <v>9.1680601567120004E-2</v>
      </c>
      <c r="H57" s="33">
        <f t="shared" si="21"/>
        <v>8.0846315031547336E-2</v>
      </c>
      <c r="I57" s="33">
        <f t="shared" si="22"/>
        <v>0.3065757432989491</v>
      </c>
      <c r="J57" s="33">
        <f t="shared" si="23"/>
        <v>0.35672752076829023</v>
      </c>
      <c r="K57" s="34">
        <f t="shared" si="24"/>
        <v>0.16416981933409353</v>
      </c>
      <c r="L57" s="32">
        <f t="shared" si="25"/>
        <v>0.1310601416217457</v>
      </c>
      <c r="M57" s="33">
        <f t="shared" si="26"/>
        <v>0.25681901119935618</v>
      </c>
      <c r="N57" s="33">
        <f t="shared" si="27"/>
        <v>0.17716447510180763</v>
      </c>
      <c r="O57" s="33">
        <f t="shared" si="28"/>
        <v>0.1556892044255194</v>
      </c>
      <c r="P57" s="34">
        <f t="shared" si="29"/>
        <v>0.27926716765157106</v>
      </c>
    </row>
    <row r="58" spans="1:16" ht="16.5" customHeight="1" x14ac:dyDescent="0.25">
      <c r="A58" s="108" t="s">
        <v>209</v>
      </c>
      <c r="B58" s="29">
        <f t="shared" si="15"/>
        <v>1906740</v>
      </c>
      <c r="C58" s="30">
        <f t="shared" si="16"/>
        <v>16918.939787248251</v>
      </c>
      <c r="D58" s="30">
        <f t="shared" si="17"/>
        <v>12.413773588113097</v>
      </c>
      <c r="E58" s="30">
        <f t="shared" si="18"/>
        <v>0.99394506768751101</v>
      </c>
      <c r="F58" s="31" t="str">
        <f t="shared" si="19"/>
        <v>Blue</v>
      </c>
      <c r="G58" s="32">
        <f t="shared" si="20"/>
        <v>0.20459300745705336</v>
      </c>
      <c r="H58" s="33">
        <f t="shared" si="21"/>
        <v>0.11569003308386239</v>
      </c>
      <c r="I58" s="33">
        <f t="shared" si="22"/>
        <v>0.44806584169677571</v>
      </c>
      <c r="J58" s="33">
        <f t="shared" si="23"/>
        <v>0.12619551198434104</v>
      </c>
      <c r="K58" s="34">
        <f t="shared" si="24"/>
        <v>0.10545560577796741</v>
      </c>
      <c r="L58" s="32">
        <f t="shared" si="25"/>
        <v>0.16264839088573735</v>
      </c>
      <c r="M58" s="33">
        <f t="shared" si="26"/>
        <v>0.15317789522444131</v>
      </c>
      <c r="N58" s="33">
        <f t="shared" si="27"/>
        <v>0.25477698020408557</v>
      </c>
      <c r="O58" s="33">
        <f t="shared" si="28"/>
        <v>0.10388192032872737</v>
      </c>
      <c r="P58" s="34">
        <f t="shared" si="29"/>
        <v>0.32551481335700844</v>
      </c>
    </row>
    <row r="59" spans="1:16" ht="16.5" customHeight="1" x14ac:dyDescent="0.25">
      <c r="A59" s="108" t="s">
        <v>177</v>
      </c>
      <c r="B59" s="29">
        <f t="shared" si="15"/>
        <v>67530161</v>
      </c>
      <c r="C59" s="30">
        <f t="shared" si="16"/>
        <v>39282.772491640542</v>
      </c>
      <c r="D59" s="30">
        <f t="shared" si="17"/>
        <v>11.93695868961929</v>
      </c>
      <c r="E59" s="30">
        <f t="shared" si="18"/>
        <v>0.99706584040000201</v>
      </c>
      <c r="F59" s="31" t="str">
        <f t="shared" si="19"/>
        <v>Blue</v>
      </c>
      <c r="G59" s="32">
        <f t="shared" si="20"/>
        <v>0.26761984509273756</v>
      </c>
      <c r="H59" s="33">
        <f t="shared" si="21"/>
        <v>0.14771312938524536</v>
      </c>
      <c r="I59" s="33">
        <f t="shared" si="22"/>
        <v>0.27377148426321013</v>
      </c>
      <c r="J59" s="33">
        <f t="shared" si="23"/>
        <v>0.15150391624069798</v>
      </c>
      <c r="K59" s="34">
        <f t="shared" si="24"/>
        <v>0.1593916250181088</v>
      </c>
      <c r="L59" s="32">
        <f t="shared" si="25"/>
        <v>0.13593734493562121</v>
      </c>
      <c r="M59" s="33">
        <f t="shared" si="26"/>
        <v>0.11174035777893639</v>
      </c>
      <c r="N59" s="33">
        <f t="shared" si="27"/>
        <v>0.25506549271007323</v>
      </c>
      <c r="O59" s="33">
        <f t="shared" si="28"/>
        <v>5.1260042603955086E-2</v>
      </c>
      <c r="P59" s="34">
        <f t="shared" si="29"/>
        <v>0.44599676197141364</v>
      </c>
    </row>
    <row r="60" spans="1:16" ht="16.5" customHeight="1" x14ac:dyDescent="0.25">
      <c r="A60" s="108" t="s">
        <v>176</v>
      </c>
      <c r="B60" s="29">
        <f t="shared" si="15"/>
        <v>2172578</v>
      </c>
      <c r="C60" s="30">
        <f t="shared" si="16"/>
        <v>5191.5835469233998</v>
      </c>
      <c r="D60" s="30">
        <f t="shared" si="17"/>
        <v>11.640783709604495</v>
      </c>
      <c r="E60" s="30">
        <f t="shared" si="18"/>
        <v>0.82344001535455302</v>
      </c>
      <c r="F60" s="31" t="str">
        <f t="shared" si="19"/>
        <v>Blue</v>
      </c>
      <c r="G60" s="32">
        <f t="shared" si="20"/>
        <v>0.22807711114483903</v>
      </c>
      <c r="H60" s="33">
        <f t="shared" si="21"/>
        <v>0.30832162150327047</v>
      </c>
      <c r="I60" s="33">
        <f t="shared" si="22"/>
        <v>0.213634980303164</v>
      </c>
      <c r="J60" s="33">
        <f t="shared" si="23"/>
        <v>0.10324775885059378</v>
      </c>
      <c r="K60" s="34">
        <f t="shared" si="24"/>
        <v>0.14671852819813314</v>
      </c>
      <c r="L60" s="32">
        <f t="shared" si="25"/>
        <v>7.1911823214038093E-2</v>
      </c>
      <c r="M60" s="33">
        <f t="shared" si="26"/>
        <v>0.28394585485037532</v>
      </c>
      <c r="N60" s="33">
        <f t="shared" si="27"/>
        <v>0.237453173040512</v>
      </c>
      <c r="O60" s="33">
        <f t="shared" si="28"/>
        <v>0.11195602712442361</v>
      </c>
      <c r="P60" s="34">
        <f t="shared" si="29"/>
        <v>0.29473312177065136</v>
      </c>
    </row>
    <row r="61" spans="1:16" ht="16.5" customHeight="1" x14ac:dyDescent="0.25">
      <c r="A61" s="108" t="s">
        <v>175</v>
      </c>
      <c r="B61" s="29">
        <f t="shared" si="15"/>
        <v>65129731</v>
      </c>
      <c r="C61" s="30">
        <f t="shared" si="16"/>
        <v>38443.047065235594</v>
      </c>
      <c r="D61" s="30">
        <f t="shared" si="17"/>
        <v>11.522172397647697</v>
      </c>
      <c r="E61" s="30">
        <f t="shared" si="18"/>
        <v>0.99867005251493102</v>
      </c>
      <c r="F61" s="31" t="str">
        <f t="shared" si="19"/>
        <v>Blue</v>
      </c>
      <c r="G61" s="32">
        <f t="shared" si="20"/>
        <v>0.33267772939567558</v>
      </c>
      <c r="H61" s="33">
        <f t="shared" si="21"/>
        <v>0.1361443334362902</v>
      </c>
      <c r="I61" s="33">
        <f t="shared" si="22"/>
        <v>0.22776389113215503</v>
      </c>
      <c r="J61" s="33">
        <f t="shared" si="23"/>
        <v>0.15994367039937063</v>
      </c>
      <c r="K61" s="34">
        <f t="shared" si="24"/>
        <v>0.14347037563650833</v>
      </c>
      <c r="L61" s="32">
        <f t="shared" si="25"/>
        <v>0.11108873509352066</v>
      </c>
      <c r="M61" s="33">
        <f t="shared" si="26"/>
        <v>0.10381047729819984</v>
      </c>
      <c r="N61" s="33">
        <f t="shared" si="27"/>
        <v>0.2546420049829744</v>
      </c>
      <c r="O61" s="33">
        <f t="shared" si="28"/>
        <v>6.705554577023172E-2</v>
      </c>
      <c r="P61" s="34">
        <f t="shared" si="29"/>
        <v>0.46340323685507351</v>
      </c>
    </row>
    <row r="62" spans="1:16" ht="16.5" customHeight="1" x14ac:dyDescent="0.25">
      <c r="A62" s="108" t="s">
        <v>162</v>
      </c>
      <c r="B62" s="29">
        <f t="shared" si="15"/>
        <v>1198573.9999999998</v>
      </c>
      <c r="C62" s="30">
        <f t="shared" si="16"/>
        <v>20538.988392585841</v>
      </c>
      <c r="D62" s="30">
        <f t="shared" si="17"/>
        <v>11.210621703880742</v>
      </c>
      <c r="E62" s="30">
        <f t="shared" si="18"/>
        <v>0.96329640072349298</v>
      </c>
      <c r="F62" s="31" t="str">
        <f t="shared" si="19"/>
        <v>Blue</v>
      </c>
      <c r="G62" s="32">
        <f t="shared" si="20"/>
        <v>0.26343560095475205</v>
      </c>
      <c r="H62" s="33">
        <f t="shared" si="21"/>
        <v>0.13123463047407233</v>
      </c>
      <c r="I62" s="33">
        <f t="shared" si="22"/>
        <v>0.22568803910878074</v>
      </c>
      <c r="J62" s="33">
        <f t="shared" si="23"/>
        <v>0.19519811870189788</v>
      </c>
      <c r="K62" s="34">
        <f t="shared" si="24"/>
        <v>0.1844436107604972</v>
      </c>
      <c r="L62" s="32">
        <f t="shared" si="25"/>
        <v>0.15817930078943587</v>
      </c>
      <c r="M62" s="33">
        <f t="shared" si="26"/>
        <v>0.12882443173200134</v>
      </c>
      <c r="N62" s="33">
        <f t="shared" si="27"/>
        <v>0.17503462048840754</v>
      </c>
      <c r="O62" s="33">
        <f t="shared" si="28"/>
        <v>0.10797394943124103</v>
      </c>
      <c r="P62" s="34">
        <f t="shared" si="29"/>
        <v>0.42998769755891447</v>
      </c>
    </row>
    <row r="63" spans="1:16" ht="16.5" customHeight="1" x14ac:dyDescent="0.25">
      <c r="A63" s="108" t="s">
        <v>235</v>
      </c>
      <c r="B63" s="29">
        <f t="shared" si="15"/>
        <v>37887771</v>
      </c>
      <c r="C63" s="30">
        <f t="shared" si="16"/>
        <v>13708.176637530712</v>
      </c>
      <c r="D63" s="30">
        <f t="shared" si="17"/>
        <v>11.090850595016528</v>
      </c>
      <c r="E63" s="30">
        <f t="shared" si="18"/>
        <v>0.98660062667580495</v>
      </c>
      <c r="F63" s="31" t="str">
        <f t="shared" si="19"/>
        <v>Blue</v>
      </c>
      <c r="G63" s="32">
        <f t="shared" si="20"/>
        <v>0.21912041055505588</v>
      </c>
      <c r="H63" s="33">
        <f t="shared" si="21"/>
        <v>0.11974821016603283</v>
      </c>
      <c r="I63" s="33">
        <f t="shared" si="22"/>
        <v>0.41097706276308282</v>
      </c>
      <c r="J63" s="33">
        <f t="shared" si="23"/>
        <v>0.14116860331576966</v>
      </c>
      <c r="K63" s="34">
        <f t="shared" si="24"/>
        <v>0.10898571320005852</v>
      </c>
      <c r="L63" s="32">
        <f t="shared" si="25"/>
        <v>0.142176201633785</v>
      </c>
      <c r="M63" s="33">
        <f t="shared" si="26"/>
        <v>0.15797885087278421</v>
      </c>
      <c r="N63" s="33">
        <f t="shared" si="27"/>
        <v>0.22492790158534959</v>
      </c>
      <c r="O63" s="33">
        <f t="shared" si="28"/>
        <v>0.10071292321068866</v>
      </c>
      <c r="P63" s="34">
        <f t="shared" si="29"/>
        <v>0.37420412269739289</v>
      </c>
    </row>
    <row r="64" spans="1:16" ht="16.5" customHeight="1" x14ac:dyDescent="0.25">
      <c r="A64" s="108" t="s">
        <v>191</v>
      </c>
      <c r="B64" s="29">
        <f t="shared" si="15"/>
        <v>82913893</v>
      </c>
      <c r="C64" s="30">
        <f t="shared" si="16"/>
        <v>6509.8057195445135</v>
      </c>
      <c r="D64" s="30">
        <f t="shared" si="17"/>
        <v>10.710038474078026</v>
      </c>
      <c r="E64" s="30">
        <f t="shared" si="18"/>
        <v>0.873466002178926</v>
      </c>
      <c r="F64" s="31" t="str">
        <f t="shared" si="19"/>
        <v>Blue</v>
      </c>
      <c r="G64" s="32">
        <f t="shared" si="20"/>
        <v>0.27601549038538742</v>
      </c>
      <c r="H64" s="33">
        <f t="shared" si="21"/>
        <v>0.16250868181172323</v>
      </c>
      <c r="I64" s="33">
        <f t="shared" si="22"/>
        <v>0.35930184611655575</v>
      </c>
      <c r="J64" s="33">
        <f t="shared" si="23"/>
        <v>0.10269290893530628</v>
      </c>
      <c r="K64" s="34">
        <f t="shared" si="24"/>
        <v>9.9481072751026953E-2</v>
      </c>
      <c r="L64" s="32">
        <f t="shared" si="25"/>
        <v>0.14711228754317462</v>
      </c>
      <c r="M64" s="33">
        <f t="shared" si="26"/>
        <v>0.21316640473917561</v>
      </c>
      <c r="N64" s="33">
        <f t="shared" si="27"/>
        <v>0.21004096838379926</v>
      </c>
      <c r="O64" s="33">
        <f t="shared" si="28"/>
        <v>0.1620314922002809</v>
      </c>
      <c r="P64" s="34">
        <f t="shared" si="29"/>
        <v>0.26764884713356946</v>
      </c>
    </row>
    <row r="65" spans="1:16" ht="16.5" customHeight="1" x14ac:dyDescent="0.25">
      <c r="A65" s="108" t="s">
        <v>246</v>
      </c>
      <c r="B65" s="29">
        <f t="shared" si="15"/>
        <v>5457012</v>
      </c>
      <c r="C65" s="30">
        <f t="shared" si="16"/>
        <v>17852.309687324501</v>
      </c>
      <c r="D65" s="30">
        <f t="shared" si="17"/>
        <v>10.572959250386489</v>
      </c>
      <c r="E65" s="30">
        <f t="shared" si="18"/>
        <v>0.99711900938197895</v>
      </c>
      <c r="F65" s="31" t="str">
        <f t="shared" si="19"/>
        <v>Blue</v>
      </c>
      <c r="G65" s="32">
        <f t="shared" si="20"/>
        <v>0.18371099867894328</v>
      </c>
      <c r="H65" s="33">
        <f t="shared" si="21"/>
        <v>0.1811529132028695</v>
      </c>
      <c r="I65" s="33">
        <f t="shared" si="22"/>
        <v>0.37417656740174204</v>
      </c>
      <c r="J65" s="33">
        <f t="shared" si="23"/>
        <v>0.13467669680225205</v>
      </c>
      <c r="K65" s="34">
        <f t="shared" si="24"/>
        <v>0.1262828239141934</v>
      </c>
      <c r="L65" s="32">
        <f t="shared" si="25"/>
        <v>0.13445197816402704</v>
      </c>
      <c r="M65" s="33">
        <f t="shared" si="26"/>
        <v>0.18885042249268161</v>
      </c>
      <c r="N65" s="33">
        <f t="shared" si="27"/>
        <v>0.22234327965030209</v>
      </c>
      <c r="O65" s="33">
        <f t="shared" si="28"/>
        <v>8.6520170659395254E-2</v>
      </c>
      <c r="P65" s="34">
        <f t="shared" si="29"/>
        <v>0.36783414903359424</v>
      </c>
    </row>
    <row r="66" spans="1:16" ht="16.5" customHeight="1" x14ac:dyDescent="0.25">
      <c r="A66" s="108" t="s">
        <v>222</v>
      </c>
      <c r="B66" s="29">
        <f t="shared" si="15"/>
        <v>31949789</v>
      </c>
      <c r="C66" s="30">
        <f t="shared" si="16"/>
        <v>10988.675638028413</v>
      </c>
      <c r="D66" s="30">
        <f t="shared" si="17"/>
        <v>10.530310715507056</v>
      </c>
      <c r="E66" s="30">
        <f t="shared" si="18"/>
        <v>0.93892714697788004</v>
      </c>
      <c r="F66" s="31" t="str">
        <f t="shared" si="19"/>
        <v>Blue</v>
      </c>
      <c r="G66" s="32">
        <f t="shared" si="20"/>
        <v>0.14185968607008342</v>
      </c>
      <c r="H66" s="33">
        <f t="shared" si="21"/>
        <v>0.11272642647747204</v>
      </c>
      <c r="I66" s="33">
        <f t="shared" si="22"/>
        <v>0.44336377875951649</v>
      </c>
      <c r="J66" s="33">
        <f t="shared" si="23"/>
        <v>0.15367306835477779</v>
      </c>
      <c r="K66" s="34">
        <f t="shared" si="24"/>
        <v>0.14837704033815072</v>
      </c>
      <c r="L66" s="32">
        <f t="shared" si="25"/>
        <v>0.15217480420215537</v>
      </c>
      <c r="M66" s="33">
        <f t="shared" si="26"/>
        <v>0.1333865830690531</v>
      </c>
      <c r="N66" s="33">
        <f t="shared" si="27"/>
        <v>0.16824148916572099</v>
      </c>
      <c r="O66" s="33">
        <f t="shared" si="28"/>
        <v>0.11846352449619862</v>
      </c>
      <c r="P66" s="34">
        <f t="shared" si="29"/>
        <v>0.42773359906687219</v>
      </c>
    </row>
    <row r="67" spans="1:16" ht="16.5" customHeight="1" x14ac:dyDescent="0.25">
      <c r="A67" s="108" t="s">
        <v>195</v>
      </c>
      <c r="B67" s="29">
        <f t="shared" ref="B67:B98" si="30">VLOOKUP(A67,pop,2,0)</f>
        <v>60550092</v>
      </c>
      <c r="C67" s="30">
        <f t="shared" ref="C67:C98" si="31">VLOOKUP(A67,Y,130,0)</f>
        <v>29219.384425700791</v>
      </c>
      <c r="D67" s="30">
        <f t="shared" ref="D67:D98" si="32">VLOOKUP(A67,gloria,123,0)/B67*1000</f>
        <v>10.470089274339989</v>
      </c>
      <c r="E67" s="30">
        <f t="shared" ref="E67:E98" si="33">VLOOKUP(A67,nsi,14,0)</f>
        <v>0.98033174989693195</v>
      </c>
      <c r="F67" s="31" t="str">
        <f t="shared" ref="F67:F98" si="34">IF(E67&lt;0.8,IF(D67&lt;2.89,"Beige","Red"),IF(D67&lt;2.89,"Green","Blue"))</f>
        <v>Blue</v>
      </c>
      <c r="G67" s="32">
        <f t="shared" ref="G67:G98" si="35">VLOOKUP($A67,gloria,131,0)/VLOOKUP($A67,gloria,123,0)</f>
        <v>0.30573215013018684</v>
      </c>
      <c r="H67" s="33">
        <f t="shared" ref="H67:H98" si="36">VLOOKUP($A67,gloria,132,0)/VLOOKUP($A67,gloria,123,0)</f>
        <v>0.14560826768657784</v>
      </c>
      <c r="I67" s="33">
        <f t="shared" ref="I67:I98" si="37">VLOOKUP($A67,gloria,133,0)/VLOOKUP($A67,gloria,123,0)</f>
        <v>0.25345552320435211</v>
      </c>
      <c r="J67" s="33">
        <f t="shared" ref="J67:J98" si="38">VLOOKUP($A67,gloria,134,0)/VLOOKUP($A67,gloria,123,0)</f>
        <v>0.1532977124995123</v>
      </c>
      <c r="K67" s="34">
        <f t="shared" ref="K67:K98" si="39">VLOOKUP($A67,gloria,135,0)/VLOOKUP($A67,gloria,123,0)</f>
        <v>0.14190634647937106</v>
      </c>
      <c r="L67" s="32">
        <f t="shared" ref="L67:L98" si="40">VLOOKUP($A67,Y,123,0)/VLOOKUP($A67,Y,122,0)</f>
        <v>0.13331415681400821</v>
      </c>
      <c r="M67" s="33">
        <f t="shared" ref="M67:M98" si="41">VLOOKUP($A67,Y,124,0)/VLOOKUP($A67,Y,122,0)</f>
        <v>0.14077041847627775</v>
      </c>
      <c r="N67" s="33">
        <f t="shared" ref="N67:N98" si="42">VLOOKUP($A67,Y,125,0)/VLOOKUP($A67,Y,122,0)</f>
        <v>0.2278172274258069</v>
      </c>
      <c r="O67" s="33">
        <f t="shared" ref="O67:O98" si="43">VLOOKUP($A67,Y,126,0)/VLOOKUP($A67,Y,122,0)</f>
        <v>8.3620675522122725E-2</v>
      </c>
      <c r="P67" s="34">
        <f t="shared" ref="P67:P98" si="44">VLOOKUP($A67,Y,127,0)/VLOOKUP($A67,Y,122,0)</f>
        <v>0.41447752176178454</v>
      </c>
    </row>
    <row r="68" spans="1:16" ht="16.5" customHeight="1" x14ac:dyDescent="0.25">
      <c r="A68" s="108" t="s">
        <v>182</v>
      </c>
      <c r="B68" s="29">
        <f t="shared" si="30"/>
        <v>10473452</v>
      </c>
      <c r="C68" s="30">
        <f t="shared" si="31"/>
        <v>17739.300690482527</v>
      </c>
      <c r="D68" s="30">
        <f t="shared" si="32"/>
        <v>10.247515655936585</v>
      </c>
      <c r="E68" s="30">
        <f t="shared" si="33"/>
        <v>0.99114925135674803</v>
      </c>
      <c r="F68" s="31" t="str">
        <f t="shared" si="34"/>
        <v>Blue</v>
      </c>
      <c r="G68" s="32">
        <f t="shared" si="35"/>
        <v>0.24470602795084276</v>
      </c>
      <c r="H68" s="33">
        <f t="shared" si="36"/>
        <v>0.10446865391009327</v>
      </c>
      <c r="I68" s="33">
        <f t="shared" si="37"/>
        <v>0.34230554116339007</v>
      </c>
      <c r="J68" s="33">
        <f t="shared" si="38"/>
        <v>0.15916342954758542</v>
      </c>
      <c r="K68" s="34">
        <f t="shared" si="39"/>
        <v>0.14935634742808862</v>
      </c>
      <c r="L68" s="32">
        <f t="shared" si="40"/>
        <v>0.14583415304487823</v>
      </c>
      <c r="M68" s="33">
        <f t="shared" si="41"/>
        <v>9.4137304544436182E-2</v>
      </c>
      <c r="N68" s="33">
        <f t="shared" si="42"/>
        <v>0.18917716569345144</v>
      </c>
      <c r="O68" s="33">
        <f t="shared" si="43"/>
        <v>0.1123670549983949</v>
      </c>
      <c r="P68" s="34">
        <f t="shared" si="44"/>
        <v>0.45848432171883935</v>
      </c>
    </row>
    <row r="69" spans="1:16" ht="16.5" customHeight="1" x14ac:dyDescent="0.25">
      <c r="A69" s="108" t="s">
        <v>155</v>
      </c>
      <c r="B69" s="29">
        <f t="shared" si="30"/>
        <v>1433783692</v>
      </c>
      <c r="C69" s="30">
        <f t="shared" si="31"/>
        <v>9981.4680401438527</v>
      </c>
      <c r="D69" s="30">
        <f t="shared" si="32"/>
        <v>10.217454009992785</v>
      </c>
      <c r="E69" s="30">
        <f t="shared" si="33"/>
        <v>0.88155835236588198</v>
      </c>
      <c r="F69" s="31" t="str">
        <f t="shared" si="34"/>
        <v>Blue</v>
      </c>
      <c r="G69" s="32">
        <f t="shared" si="35"/>
        <v>7.5977418314264425E-2</v>
      </c>
      <c r="H69" s="33">
        <f t="shared" si="36"/>
        <v>0.13139167945189581</v>
      </c>
      <c r="I69" s="33">
        <f t="shared" si="37"/>
        <v>0.55310811389053871</v>
      </c>
      <c r="J69" s="33">
        <f t="shared" si="38"/>
        <v>0.13406967354118823</v>
      </c>
      <c r="K69" s="34">
        <f t="shared" si="39"/>
        <v>0.10545311480211299</v>
      </c>
      <c r="L69" s="32">
        <f t="shared" si="40"/>
        <v>7.4102815856906465E-2</v>
      </c>
      <c r="M69" s="33">
        <f t="shared" si="41"/>
        <v>0.16612307618111757</v>
      </c>
      <c r="N69" s="33">
        <f t="shared" si="42"/>
        <v>0.35848722011437822</v>
      </c>
      <c r="O69" s="33">
        <f t="shared" si="43"/>
        <v>9.9280001213667202E-2</v>
      </c>
      <c r="P69" s="34">
        <f t="shared" si="44"/>
        <v>0.30200688663393044</v>
      </c>
    </row>
    <row r="70" spans="1:16" ht="16.5" customHeight="1" x14ac:dyDescent="0.25">
      <c r="A70" s="108" t="s">
        <v>154</v>
      </c>
      <c r="B70" s="29">
        <f t="shared" si="30"/>
        <v>18952035</v>
      </c>
      <c r="C70" s="30">
        <f t="shared" si="31"/>
        <v>13799.797860490977</v>
      </c>
      <c r="D70" s="30">
        <f t="shared" si="32"/>
        <v>9.8526259796934248</v>
      </c>
      <c r="E70" s="30">
        <f t="shared" si="33"/>
        <v>0.98124305459029804</v>
      </c>
      <c r="F70" s="31" t="str">
        <f t="shared" si="34"/>
        <v>Blue</v>
      </c>
      <c r="G70" s="32">
        <f t="shared" si="35"/>
        <v>0.24236974751374799</v>
      </c>
      <c r="H70" s="33">
        <f t="shared" si="36"/>
        <v>0.18525290692810115</v>
      </c>
      <c r="I70" s="33">
        <f t="shared" si="37"/>
        <v>0.25058813716067352</v>
      </c>
      <c r="J70" s="33">
        <f t="shared" si="38"/>
        <v>0.1456562980308834</v>
      </c>
      <c r="K70" s="34">
        <f t="shared" si="39"/>
        <v>0.17613291036659409</v>
      </c>
      <c r="L70" s="32">
        <f t="shared" si="40"/>
        <v>0.16832963563401496</v>
      </c>
      <c r="M70" s="33">
        <f t="shared" si="41"/>
        <v>0.13282465526128201</v>
      </c>
      <c r="N70" s="33">
        <f t="shared" si="42"/>
        <v>0.23355612654236926</v>
      </c>
      <c r="O70" s="33">
        <f t="shared" si="43"/>
        <v>9.9100272622237154E-2</v>
      </c>
      <c r="P70" s="34">
        <f t="shared" si="44"/>
        <v>0.36618930994009719</v>
      </c>
    </row>
    <row r="71" spans="1:16" ht="16.5" customHeight="1" x14ac:dyDescent="0.25">
      <c r="A71" s="108" t="s">
        <v>253</v>
      </c>
      <c r="B71" s="29">
        <f t="shared" si="30"/>
        <v>5942094</v>
      </c>
      <c r="C71" s="30">
        <f t="shared" si="31"/>
        <v>5210.6331647844008</v>
      </c>
      <c r="D71" s="30">
        <f t="shared" si="32"/>
        <v>9.7041341835874668</v>
      </c>
      <c r="E71" s="30">
        <f t="shared" si="33"/>
        <v>0.914058921452503</v>
      </c>
      <c r="F71" s="31" t="str">
        <f t="shared" si="34"/>
        <v>Blue</v>
      </c>
      <c r="G71" s="32">
        <f t="shared" si="35"/>
        <v>0.19797546774903288</v>
      </c>
      <c r="H71" s="33">
        <f t="shared" si="36"/>
        <v>0.18947661381017272</v>
      </c>
      <c r="I71" s="33">
        <f t="shared" si="37"/>
        <v>0.2879848691538589</v>
      </c>
      <c r="J71" s="33">
        <f t="shared" si="38"/>
        <v>0.17333405192294998</v>
      </c>
      <c r="K71" s="34">
        <f t="shared" si="39"/>
        <v>0.15122899736398512</v>
      </c>
      <c r="L71" s="32">
        <f t="shared" si="40"/>
        <v>8.0151992803588964E-2</v>
      </c>
      <c r="M71" s="33">
        <f t="shared" si="41"/>
        <v>0.4850839432254147</v>
      </c>
      <c r="N71" s="33">
        <f t="shared" si="42"/>
        <v>0.15792846416142359</v>
      </c>
      <c r="O71" s="33">
        <f t="shared" si="43"/>
        <v>0.10880449041470805</v>
      </c>
      <c r="P71" s="34">
        <f t="shared" si="44"/>
        <v>0.16803110939486435</v>
      </c>
    </row>
    <row r="72" spans="1:16" ht="16.5" customHeight="1" x14ac:dyDescent="0.25">
      <c r="A72" s="108" t="s">
        <v>171</v>
      </c>
      <c r="B72" s="29">
        <f t="shared" si="30"/>
        <v>46736782</v>
      </c>
      <c r="C72" s="30">
        <f t="shared" si="31"/>
        <v>26694.885289909816</v>
      </c>
      <c r="D72" s="30">
        <f t="shared" si="32"/>
        <v>9.5521849883776628</v>
      </c>
      <c r="E72" s="30">
        <f t="shared" si="33"/>
        <v>0.99726431511429903</v>
      </c>
      <c r="F72" s="31" t="str">
        <f t="shared" si="34"/>
        <v>Blue</v>
      </c>
      <c r="G72" s="32">
        <f t="shared" si="35"/>
        <v>0.30256373145707882</v>
      </c>
      <c r="H72" s="33">
        <f t="shared" si="36"/>
        <v>0.14948916085528161</v>
      </c>
      <c r="I72" s="33">
        <f t="shared" si="37"/>
        <v>0.205401091785062</v>
      </c>
      <c r="J72" s="33">
        <f t="shared" si="38"/>
        <v>0.18635634005724244</v>
      </c>
      <c r="K72" s="34">
        <f t="shared" si="39"/>
        <v>0.15618967584533522</v>
      </c>
      <c r="L72" s="32">
        <f t="shared" si="40"/>
        <v>0.12398154917337163</v>
      </c>
      <c r="M72" s="33">
        <f t="shared" si="41"/>
        <v>0.13123838773395169</v>
      </c>
      <c r="N72" s="33">
        <f t="shared" si="42"/>
        <v>0.23243760768064503</v>
      </c>
      <c r="O72" s="33">
        <f t="shared" si="43"/>
        <v>7.6262839213503825E-2</v>
      </c>
      <c r="P72" s="34">
        <f t="shared" si="44"/>
        <v>0.43607961619852764</v>
      </c>
    </row>
    <row r="73" spans="1:16" ht="16.5" customHeight="1" x14ac:dyDescent="0.25">
      <c r="A73" s="108" t="s">
        <v>216</v>
      </c>
      <c r="B73" s="29">
        <f t="shared" si="30"/>
        <v>440377</v>
      </c>
      <c r="C73" s="30">
        <f t="shared" si="31"/>
        <v>27600.254841840331</v>
      </c>
      <c r="D73" s="30">
        <f t="shared" si="32"/>
        <v>9.4480265675191664</v>
      </c>
      <c r="E73" s="30">
        <f t="shared" si="33"/>
        <v>0.99843635882447501</v>
      </c>
      <c r="F73" s="31" t="str">
        <f t="shared" si="34"/>
        <v>Blue</v>
      </c>
      <c r="G73" s="32">
        <f t="shared" si="35"/>
        <v>0.30093247305618392</v>
      </c>
      <c r="H73" s="33">
        <f t="shared" si="36"/>
        <v>0.15337169917192744</v>
      </c>
      <c r="I73" s="33">
        <f t="shared" si="37"/>
        <v>0.15176172689401599</v>
      </c>
      <c r="J73" s="33">
        <f t="shared" si="38"/>
        <v>9.9993772674714793E-2</v>
      </c>
      <c r="K73" s="34">
        <f t="shared" si="39"/>
        <v>0.29394032820315813</v>
      </c>
      <c r="L73" s="32">
        <f t="shared" si="40"/>
        <v>0.12159687415223934</v>
      </c>
      <c r="M73" s="33">
        <f t="shared" si="41"/>
        <v>0.12075628514396208</v>
      </c>
      <c r="N73" s="33">
        <f t="shared" si="42"/>
        <v>0.15571768505157427</v>
      </c>
      <c r="O73" s="33">
        <f t="shared" si="43"/>
        <v>5.6545685253881567E-2</v>
      </c>
      <c r="P73" s="34">
        <f t="shared" si="44"/>
        <v>0.54538347039834245</v>
      </c>
    </row>
    <row r="74" spans="1:16" ht="16.5" customHeight="1" x14ac:dyDescent="0.25">
      <c r="A74" s="108" t="s">
        <v>236</v>
      </c>
      <c r="B74" s="29">
        <f t="shared" si="30"/>
        <v>10226178</v>
      </c>
      <c r="C74" s="30">
        <f t="shared" si="31"/>
        <v>20750.408497691191</v>
      </c>
      <c r="D74" s="30">
        <f t="shared" si="32"/>
        <v>9.3989519770108743</v>
      </c>
      <c r="E74" s="30">
        <f t="shared" si="33"/>
        <v>0.98834786564397803</v>
      </c>
      <c r="F74" s="31" t="str">
        <f t="shared" si="34"/>
        <v>Blue</v>
      </c>
      <c r="G74" s="32">
        <f t="shared" si="35"/>
        <v>0.16840235980043097</v>
      </c>
      <c r="H74" s="33">
        <f t="shared" si="36"/>
        <v>0.11766976840322944</v>
      </c>
      <c r="I74" s="33">
        <f t="shared" si="37"/>
        <v>0.38704469802426761</v>
      </c>
      <c r="J74" s="33">
        <f t="shared" si="38"/>
        <v>0.18930876635511351</v>
      </c>
      <c r="K74" s="34">
        <f t="shared" si="39"/>
        <v>0.13757440741695798</v>
      </c>
      <c r="L74" s="32">
        <f t="shared" si="40"/>
        <v>0.12719771975210273</v>
      </c>
      <c r="M74" s="33">
        <f t="shared" si="41"/>
        <v>0.12521065532376907</v>
      </c>
      <c r="N74" s="33">
        <f t="shared" si="42"/>
        <v>0.23827091017409874</v>
      </c>
      <c r="O74" s="33">
        <f t="shared" si="43"/>
        <v>9.4972923710104448E-2</v>
      </c>
      <c r="P74" s="34">
        <f t="shared" si="44"/>
        <v>0.41434779103992492</v>
      </c>
    </row>
    <row r="75" spans="1:16" ht="16.5" customHeight="1" x14ac:dyDescent="0.25">
      <c r="A75" s="108" t="s">
        <v>187</v>
      </c>
      <c r="B75" s="29">
        <f t="shared" si="30"/>
        <v>9684680</v>
      </c>
      <c r="C75" s="30">
        <f t="shared" si="31"/>
        <v>14615.983080065051</v>
      </c>
      <c r="D75" s="30">
        <f t="shared" si="32"/>
        <v>9.2593874554667952</v>
      </c>
      <c r="E75" s="30">
        <f t="shared" si="33"/>
        <v>0.97600751032414301</v>
      </c>
      <c r="F75" s="31" t="str">
        <f t="shared" si="34"/>
        <v>Blue</v>
      </c>
      <c r="G75" s="32">
        <f t="shared" si="35"/>
        <v>0.30266927076362998</v>
      </c>
      <c r="H75" s="33">
        <f t="shared" si="36"/>
        <v>0.10969776921531098</v>
      </c>
      <c r="I75" s="33">
        <f t="shared" si="37"/>
        <v>0.34707393066453596</v>
      </c>
      <c r="J75" s="33">
        <f t="shared" si="38"/>
        <v>0.13413021241681114</v>
      </c>
      <c r="K75" s="34">
        <f t="shared" si="39"/>
        <v>0.1064288169397119</v>
      </c>
      <c r="L75" s="32">
        <f t="shared" si="40"/>
        <v>0.136393157174136</v>
      </c>
      <c r="M75" s="33">
        <f t="shared" si="41"/>
        <v>0.16154341970116889</v>
      </c>
      <c r="N75" s="33">
        <f t="shared" si="42"/>
        <v>0.2292651812040318</v>
      </c>
      <c r="O75" s="33">
        <f t="shared" si="43"/>
        <v>9.1658260523136761E-2</v>
      </c>
      <c r="P75" s="34">
        <f t="shared" si="44"/>
        <v>0.38113998139752636</v>
      </c>
    </row>
    <row r="76" spans="1:16" ht="16.5" customHeight="1" x14ac:dyDescent="0.25">
      <c r="A76" s="108" t="s">
        <v>144</v>
      </c>
      <c r="B76" s="29">
        <f t="shared" si="30"/>
        <v>3300998</v>
      </c>
      <c r="C76" s="30">
        <f t="shared" si="31"/>
        <v>6273.8034362061608</v>
      </c>
      <c r="D76" s="30">
        <f t="shared" si="32"/>
        <v>9.0063116575319793</v>
      </c>
      <c r="E76" s="30">
        <f t="shared" si="33"/>
        <v>0.97318236035846395</v>
      </c>
      <c r="F76" s="31" t="str">
        <f t="shared" si="34"/>
        <v>Blue</v>
      </c>
      <c r="G76" s="32">
        <f t="shared" si="35"/>
        <v>0.1992213993236574</v>
      </c>
      <c r="H76" s="33">
        <f t="shared" si="36"/>
        <v>6.2276928877256152E-2</v>
      </c>
      <c r="I76" s="33">
        <f t="shared" si="37"/>
        <v>0.4813257975673001</v>
      </c>
      <c r="J76" s="33">
        <f t="shared" si="38"/>
        <v>0.11461540308232786</v>
      </c>
      <c r="K76" s="34">
        <f t="shared" si="39"/>
        <v>0.14256047114945813</v>
      </c>
      <c r="L76" s="32">
        <f t="shared" si="40"/>
        <v>0.10579088492125253</v>
      </c>
      <c r="M76" s="33">
        <f t="shared" si="41"/>
        <v>0.16144610969377468</v>
      </c>
      <c r="N76" s="33">
        <f t="shared" si="42"/>
        <v>0.30023661971058979</v>
      </c>
      <c r="O76" s="33">
        <f t="shared" si="43"/>
        <v>0.13321727112106033</v>
      </c>
      <c r="P76" s="34">
        <f t="shared" si="44"/>
        <v>0.29930911455332243</v>
      </c>
    </row>
    <row r="77" spans="1:16" ht="16.5" customHeight="1" x14ac:dyDescent="0.25">
      <c r="A77" s="108" t="s">
        <v>185</v>
      </c>
      <c r="B77" s="29">
        <f t="shared" si="30"/>
        <v>4130299</v>
      </c>
      <c r="C77" s="30">
        <f t="shared" si="31"/>
        <v>12925.072385297774</v>
      </c>
      <c r="D77" s="30">
        <f t="shared" si="32"/>
        <v>8.6566987775830597</v>
      </c>
      <c r="E77" s="30">
        <f t="shared" si="33"/>
        <v>0.99281736697716205</v>
      </c>
      <c r="F77" s="31" t="str">
        <f t="shared" si="34"/>
        <v>Blue</v>
      </c>
      <c r="G77" s="32">
        <f t="shared" si="35"/>
        <v>0.27286496392116433</v>
      </c>
      <c r="H77" s="33">
        <f t="shared" si="36"/>
        <v>8.9910864853535472E-2</v>
      </c>
      <c r="I77" s="33">
        <f t="shared" si="37"/>
        <v>0.37599717632652585</v>
      </c>
      <c r="J77" s="33">
        <f t="shared" si="38"/>
        <v>0.14822012523450248</v>
      </c>
      <c r="K77" s="34">
        <f t="shared" si="39"/>
        <v>0.11300686966427145</v>
      </c>
      <c r="L77" s="32">
        <f t="shared" si="40"/>
        <v>0.14096361946273014</v>
      </c>
      <c r="M77" s="33">
        <f t="shared" si="41"/>
        <v>0.13604452894155289</v>
      </c>
      <c r="N77" s="33">
        <f t="shared" si="42"/>
        <v>0.24706181348796349</v>
      </c>
      <c r="O77" s="33">
        <f t="shared" si="43"/>
        <v>0.11219050732131487</v>
      </c>
      <c r="P77" s="34">
        <f t="shared" si="44"/>
        <v>0.36373953078643845</v>
      </c>
    </row>
    <row r="78" spans="1:16" ht="16.5" customHeight="1" x14ac:dyDescent="0.25">
      <c r="A78" s="108" t="s">
        <v>265</v>
      </c>
      <c r="B78" s="29">
        <f t="shared" si="30"/>
        <v>58558267</v>
      </c>
      <c r="C78" s="30">
        <f t="shared" si="31"/>
        <v>6022.4353398728144</v>
      </c>
      <c r="D78" s="30">
        <f t="shared" si="32"/>
        <v>8.3093355738746499</v>
      </c>
      <c r="E78" s="30">
        <f t="shared" si="33"/>
        <v>0.89953515999566003</v>
      </c>
      <c r="F78" s="31" t="str">
        <f t="shared" si="34"/>
        <v>Blue</v>
      </c>
      <c r="G78" s="32">
        <f t="shared" si="35"/>
        <v>9.6136695635879066E-2</v>
      </c>
      <c r="H78" s="33">
        <f t="shared" si="36"/>
        <v>0.12429073187310155</v>
      </c>
      <c r="I78" s="33">
        <f t="shared" si="37"/>
        <v>0.49308926933146097</v>
      </c>
      <c r="J78" s="33">
        <f t="shared" si="38"/>
        <v>0.15947407045204195</v>
      </c>
      <c r="K78" s="34">
        <f t="shared" si="39"/>
        <v>0.1270092327075163</v>
      </c>
      <c r="L78" s="32">
        <f t="shared" si="40"/>
        <v>0.12020944237947037</v>
      </c>
      <c r="M78" s="33">
        <f t="shared" si="41"/>
        <v>0.1173799191564458</v>
      </c>
      <c r="N78" s="33">
        <f t="shared" si="42"/>
        <v>0.21409856876269853</v>
      </c>
      <c r="O78" s="33">
        <f t="shared" si="43"/>
        <v>0.11396070285423457</v>
      </c>
      <c r="P78" s="34">
        <f t="shared" si="44"/>
        <v>0.4343513668471507</v>
      </c>
    </row>
    <row r="79" spans="1:16" ht="16.5" customHeight="1" x14ac:dyDescent="0.25">
      <c r="A79" s="108" t="s">
        <v>145</v>
      </c>
      <c r="B79" s="29">
        <f t="shared" si="30"/>
        <v>9452408.9999999981</v>
      </c>
      <c r="C79" s="30">
        <f t="shared" si="31"/>
        <v>6280.6543780452248</v>
      </c>
      <c r="D79" s="30">
        <f t="shared" si="32"/>
        <v>8.2971603478620644</v>
      </c>
      <c r="E79" s="30">
        <f t="shared" si="33"/>
        <v>0.95770331415611998</v>
      </c>
      <c r="F79" s="31" t="str">
        <f t="shared" si="34"/>
        <v>Blue</v>
      </c>
      <c r="G79" s="32">
        <f t="shared" si="35"/>
        <v>0.16672926968393179</v>
      </c>
      <c r="H79" s="33">
        <f t="shared" si="36"/>
        <v>6.8759990725672501E-2</v>
      </c>
      <c r="I79" s="33">
        <f t="shared" si="37"/>
        <v>0.30322058421996073</v>
      </c>
      <c r="J79" s="33">
        <f t="shared" si="38"/>
        <v>0.3805085114186833</v>
      </c>
      <c r="K79" s="34">
        <f t="shared" si="39"/>
        <v>8.0781643951751358E-2</v>
      </c>
      <c r="L79" s="32">
        <f t="shared" si="40"/>
        <v>0.18209982325555887</v>
      </c>
      <c r="M79" s="33">
        <f t="shared" si="41"/>
        <v>7.2819331718320238E-2</v>
      </c>
      <c r="N79" s="33">
        <f t="shared" si="42"/>
        <v>0.19277225635441436</v>
      </c>
      <c r="O79" s="33">
        <f t="shared" si="43"/>
        <v>0.19296298176201365</v>
      </c>
      <c r="P79" s="34">
        <f t="shared" si="44"/>
        <v>0.35934560690969286</v>
      </c>
    </row>
    <row r="80" spans="1:16" ht="16.5" customHeight="1" x14ac:dyDescent="0.25">
      <c r="A80" s="108" t="s">
        <v>133</v>
      </c>
      <c r="B80" s="29">
        <f t="shared" si="30"/>
        <v>44780675</v>
      </c>
      <c r="C80" s="30">
        <f t="shared" si="31"/>
        <v>8314.3326801307339</v>
      </c>
      <c r="D80" s="30">
        <f t="shared" si="32"/>
        <v>8.2749519318783928</v>
      </c>
      <c r="E80" s="30">
        <f t="shared" si="33"/>
        <v>0.97839824410093901</v>
      </c>
      <c r="F80" s="31" t="str">
        <f t="shared" si="34"/>
        <v>Blue</v>
      </c>
      <c r="G80" s="32">
        <f t="shared" si="35"/>
        <v>0.22473954409633906</v>
      </c>
      <c r="H80" s="33">
        <f t="shared" si="36"/>
        <v>0.11610212569112441</v>
      </c>
      <c r="I80" s="33">
        <f t="shared" si="37"/>
        <v>0.17225282925009633</v>
      </c>
      <c r="J80" s="33">
        <f t="shared" si="38"/>
        <v>0.30902822235247379</v>
      </c>
      <c r="K80" s="34">
        <f t="shared" si="39"/>
        <v>0.1778772786099663</v>
      </c>
      <c r="L80" s="32">
        <f t="shared" si="40"/>
        <v>0.14422724020062219</v>
      </c>
      <c r="M80" s="33">
        <f t="shared" si="41"/>
        <v>0.12168674947760209</v>
      </c>
      <c r="N80" s="33">
        <f t="shared" si="42"/>
        <v>0.14926816283661998</v>
      </c>
      <c r="O80" s="33">
        <f t="shared" si="43"/>
        <v>0.12291267143370213</v>
      </c>
      <c r="P80" s="34">
        <f t="shared" si="44"/>
        <v>0.46190517605145376</v>
      </c>
    </row>
    <row r="81" spans="1:16" ht="16.5" customHeight="1" x14ac:dyDescent="0.25">
      <c r="A81" s="108" t="s">
        <v>238</v>
      </c>
      <c r="B81" s="29">
        <f t="shared" si="30"/>
        <v>19364558</v>
      </c>
      <c r="C81" s="30">
        <f t="shared" si="31"/>
        <v>12450.132004523728</v>
      </c>
      <c r="D81" s="30">
        <f t="shared" si="32"/>
        <v>8.0006443963218743</v>
      </c>
      <c r="E81" s="30">
        <f t="shared" si="33"/>
        <v>0.96619858724340402</v>
      </c>
      <c r="F81" s="31" t="str">
        <f t="shared" si="34"/>
        <v>Blue</v>
      </c>
      <c r="G81" s="32">
        <f t="shared" si="35"/>
        <v>0.20398345453249639</v>
      </c>
      <c r="H81" s="33">
        <f t="shared" si="36"/>
        <v>0.13110702473485172</v>
      </c>
      <c r="I81" s="33">
        <f t="shared" si="37"/>
        <v>0.40269037204928732</v>
      </c>
      <c r="J81" s="33">
        <f t="shared" si="38"/>
        <v>0.16840020417358986</v>
      </c>
      <c r="K81" s="34">
        <f t="shared" si="39"/>
        <v>9.3818944509775071E-2</v>
      </c>
      <c r="L81" s="32">
        <f t="shared" si="40"/>
        <v>0.1376486821374947</v>
      </c>
      <c r="M81" s="33">
        <f t="shared" si="41"/>
        <v>0.15961750579981732</v>
      </c>
      <c r="N81" s="33">
        <f t="shared" si="42"/>
        <v>0.28306729705889405</v>
      </c>
      <c r="O81" s="33">
        <f t="shared" si="43"/>
        <v>0.11124689715027748</v>
      </c>
      <c r="P81" s="34">
        <f t="shared" si="44"/>
        <v>0.30841961785351718</v>
      </c>
    </row>
    <row r="82" spans="1:16" ht="16.5" customHeight="1" x14ac:dyDescent="0.25">
      <c r="A82" s="108" t="s">
        <v>259</v>
      </c>
      <c r="B82" s="29">
        <f t="shared" si="30"/>
        <v>3461731</v>
      </c>
      <c r="C82" s="30">
        <f t="shared" si="31"/>
        <v>15170.165946117053</v>
      </c>
      <c r="D82" s="30">
        <f t="shared" si="32"/>
        <v>7.9999245443179419</v>
      </c>
      <c r="E82" s="30">
        <f t="shared" si="33"/>
        <v>0.99463545350252003</v>
      </c>
      <c r="F82" s="31" t="str">
        <f t="shared" si="34"/>
        <v>Blue</v>
      </c>
      <c r="G82" s="32">
        <f t="shared" si="35"/>
        <v>0.21482670668557763</v>
      </c>
      <c r="H82" s="33">
        <f t="shared" si="36"/>
        <v>0.11143179300958413</v>
      </c>
      <c r="I82" s="33">
        <f t="shared" si="37"/>
        <v>0.17760377708948466</v>
      </c>
      <c r="J82" s="33">
        <f t="shared" si="38"/>
        <v>0.27550698558028441</v>
      </c>
      <c r="K82" s="34">
        <f t="shared" si="39"/>
        <v>0.22063073763506902</v>
      </c>
      <c r="L82" s="32">
        <f t="shared" si="40"/>
        <v>0.16454013980984364</v>
      </c>
      <c r="M82" s="33">
        <f t="shared" si="41"/>
        <v>6.6428060504206896E-2</v>
      </c>
      <c r="N82" s="33">
        <f t="shared" si="42"/>
        <v>0.11215669763377753</v>
      </c>
      <c r="O82" s="33">
        <f t="shared" si="43"/>
        <v>8.9469591017368608E-2</v>
      </c>
      <c r="P82" s="34">
        <f t="shared" si="44"/>
        <v>0.5674055110348033</v>
      </c>
    </row>
    <row r="83" spans="1:16" ht="16.5" customHeight="1" x14ac:dyDescent="0.25">
      <c r="A83" s="108" t="s">
        <v>251</v>
      </c>
      <c r="B83" s="29">
        <f t="shared" si="30"/>
        <v>69625580.999999985</v>
      </c>
      <c r="C83" s="30">
        <f t="shared" si="31"/>
        <v>7262.1266222932563</v>
      </c>
      <c r="D83" s="30">
        <f t="shared" si="32"/>
        <v>7.8728138388236903</v>
      </c>
      <c r="E83" s="30">
        <f t="shared" si="33"/>
        <v>0.94180006820047102</v>
      </c>
      <c r="F83" s="31" t="str">
        <f t="shared" si="34"/>
        <v>Blue</v>
      </c>
      <c r="G83" s="32">
        <f t="shared" si="35"/>
        <v>9.864230271509121E-2</v>
      </c>
      <c r="H83" s="33">
        <f t="shared" si="36"/>
        <v>0.152202963339516</v>
      </c>
      <c r="I83" s="33">
        <f t="shared" si="37"/>
        <v>0.31532874275720507</v>
      </c>
      <c r="J83" s="33">
        <f t="shared" si="38"/>
        <v>0.25004704053988336</v>
      </c>
      <c r="K83" s="34">
        <f t="shared" si="39"/>
        <v>0.1837789506483048</v>
      </c>
      <c r="L83" s="32">
        <f t="shared" si="40"/>
        <v>0.12286865333978586</v>
      </c>
      <c r="M83" s="33">
        <f t="shared" si="41"/>
        <v>0.19997977971580569</v>
      </c>
      <c r="N83" s="33">
        <f t="shared" si="42"/>
        <v>0.16685211358516244</v>
      </c>
      <c r="O83" s="33">
        <f t="shared" si="43"/>
        <v>0.1285633201934599</v>
      </c>
      <c r="P83" s="34">
        <f t="shared" si="44"/>
        <v>0.38173613316578542</v>
      </c>
    </row>
    <row r="84" spans="1:16" ht="16.5" customHeight="1" x14ac:dyDescent="0.25">
      <c r="A84" s="108" t="s">
        <v>192</v>
      </c>
      <c r="B84" s="29">
        <f t="shared" si="30"/>
        <v>39309789</v>
      </c>
      <c r="C84" s="30">
        <f t="shared" si="31"/>
        <v>5658.851959273079</v>
      </c>
      <c r="D84" s="30">
        <f t="shared" si="32"/>
        <v>7.7664605494178467</v>
      </c>
      <c r="E84" s="30">
        <f t="shared" si="33"/>
        <v>0.80479748140440299</v>
      </c>
      <c r="F84" s="31" t="str">
        <f t="shared" si="34"/>
        <v>Blue</v>
      </c>
      <c r="G84" s="32">
        <f t="shared" si="35"/>
        <v>0.13565330595131259</v>
      </c>
      <c r="H84" s="33">
        <f t="shared" si="36"/>
        <v>0.23255673085860498</v>
      </c>
      <c r="I84" s="33">
        <f t="shared" si="37"/>
        <v>0.26180306415903565</v>
      </c>
      <c r="J84" s="33">
        <f t="shared" si="38"/>
        <v>0.14726236648153629</v>
      </c>
      <c r="K84" s="34">
        <f t="shared" si="39"/>
        <v>0.22272453254951083</v>
      </c>
      <c r="L84" s="32">
        <f t="shared" si="40"/>
        <v>9.6834031587763991E-2</v>
      </c>
      <c r="M84" s="33">
        <f t="shared" si="41"/>
        <v>0.1940679201523699</v>
      </c>
      <c r="N84" s="33">
        <f t="shared" si="42"/>
        <v>0.26258306502342327</v>
      </c>
      <c r="O84" s="33">
        <f t="shared" si="43"/>
        <v>0.13598354225982809</v>
      </c>
      <c r="P84" s="34">
        <f t="shared" si="44"/>
        <v>0.31053144097661539</v>
      </c>
    </row>
    <row r="85" spans="1:16" ht="16.5" customHeight="1" x14ac:dyDescent="0.25">
      <c r="A85" s="108" t="s">
        <v>255</v>
      </c>
      <c r="B85" s="29">
        <f t="shared" si="30"/>
        <v>83429607</v>
      </c>
      <c r="C85" s="30">
        <f t="shared" si="31"/>
        <v>8233.8309586155774</v>
      </c>
      <c r="D85" s="30">
        <f t="shared" si="32"/>
        <v>7.6702556711513719</v>
      </c>
      <c r="E85" s="30">
        <f t="shared" si="33"/>
        <v>0.91542013497146602</v>
      </c>
      <c r="F85" s="31" t="str">
        <f t="shared" si="34"/>
        <v>Blue</v>
      </c>
      <c r="G85" s="32">
        <f t="shared" si="35"/>
        <v>0.13712415914740353</v>
      </c>
      <c r="H85" s="33">
        <f t="shared" si="36"/>
        <v>0.11701346453275063</v>
      </c>
      <c r="I85" s="33">
        <f t="shared" si="37"/>
        <v>0.41852166726779583</v>
      </c>
      <c r="J85" s="33">
        <f t="shared" si="38"/>
        <v>0.20400646689594973</v>
      </c>
      <c r="K85" s="34">
        <f t="shared" si="39"/>
        <v>0.12333424215610002</v>
      </c>
      <c r="L85" s="32">
        <f t="shared" si="40"/>
        <v>0.12402737597181389</v>
      </c>
      <c r="M85" s="33">
        <f t="shared" si="41"/>
        <v>0.15133374186263374</v>
      </c>
      <c r="N85" s="33">
        <f t="shared" si="42"/>
        <v>0.2834261880697222</v>
      </c>
      <c r="O85" s="33">
        <f t="shared" si="43"/>
        <v>0.14204906423392216</v>
      </c>
      <c r="P85" s="34">
        <f t="shared" si="44"/>
        <v>0.29916362986190836</v>
      </c>
    </row>
    <row r="86" spans="1:16" ht="16.5" customHeight="1" x14ac:dyDescent="0.25">
      <c r="A86" s="108" t="s">
        <v>148</v>
      </c>
      <c r="B86" s="29">
        <f t="shared" si="30"/>
        <v>211049519.00000003</v>
      </c>
      <c r="C86" s="30">
        <f t="shared" si="31"/>
        <v>7891.4223137603494</v>
      </c>
      <c r="D86" s="30">
        <f t="shared" si="32"/>
        <v>7.5649779530262578</v>
      </c>
      <c r="E86" s="30">
        <f t="shared" si="33"/>
        <v>0.96194572907609199</v>
      </c>
      <c r="F86" s="31" t="str">
        <f t="shared" si="34"/>
        <v>Blue</v>
      </c>
      <c r="G86" s="32">
        <f t="shared" si="35"/>
        <v>0.25156019690215514</v>
      </c>
      <c r="H86" s="33">
        <f t="shared" si="36"/>
        <v>9.9130638613189534E-2</v>
      </c>
      <c r="I86" s="33">
        <f t="shared" si="37"/>
        <v>0.15331312434077837</v>
      </c>
      <c r="J86" s="33">
        <f t="shared" si="38"/>
        <v>0.34967985955181097</v>
      </c>
      <c r="K86" s="34">
        <f t="shared" si="39"/>
        <v>0.1463161805920658</v>
      </c>
      <c r="L86" s="32">
        <f t="shared" si="40"/>
        <v>0.15134047203413023</v>
      </c>
      <c r="M86" s="33">
        <f t="shared" si="41"/>
        <v>0.1016342148111552</v>
      </c>
      <c r="N86" s="33">
        <f t="shared" si="42"/>
        <v>0.19353670504677925</v>
      </c>
      <c r="O86" s="33">
        <f t="shared" si="43"/>
        <v>0.10347157035923775</v>
      </c>
      <c r="P86" s="34">
        <f t="shared" si="44"/>
        <v>0.45001703774869828</v>
      </c>
    </row>
    <row r="87" spans="1:16" ht="16.5" customHeight="1" x14ac:dyDescent="0.25">
      <c r="A87" s="108" t="s">
        <v>143</v>
      </c>
      <c r="B87" s="29">
        <f t="shared" si="30"/>
        <v>7000117</v>
      </c>
      <c r="C87" s="30">
        <f t="shared" si="31"/>
        <v>8458.6084470541446</v>
      </c>
      <c r="D87" s="30">
        <f t="shared" si="32"/>
        <v>7.4321790113372144</v>
      </c>
      <c r="E87" s="30">
        <f t="shared" si="33"/>
        <v>0.97581735714815099</v>
      </c>
      <c r="F87" s="31" t="str">
        <f t="shared" si="34"/>
        <v>Blue</v>
      </c>
      <c r="G87" s="32">
        <f t="shared" si="35"/>
        <v>0.17757759096162212</v>
      </c>
      <c r="H87" s="33">
        <f t="shared" si="36"/>
        <v>0.1089679567462563</v>
      </c>
      <c r="I87" s="33">
        <f t="shared" si="37"/>
        <v>0.45383023034717457</v>
      </c>
      <c r="J87" s="33">
        <f t="shared" si="38"/>
        <v>0.14602866357736768</v>
      </c>
      <c r="K87" s="34">
        <f t="shared" si="39"/>
        <v>0.11359555836757949</v>
      </c>
      <c r="L87" s="32">
        <f t="shared" si="40"/>
        <v>0.1349062610292647</v>
      </c>
      <c r="M87" s="33">
        <f t="shared" si="41"/>
        <v>0.16049902830786908</v>
      </c>
      <c r="N87" s="33">
        <f t="shared" si="42"/>
        <v>0.23960157903890869</v>
      </c>
      <c r="O87" s="33">
        <f t="shared" si="43"/>
        <v>0.13168310403839842</v>
      </c>
      <c r="P87" s="34">
        <f t="shared" si="44"/>
        <v>0.33331002758555905</v>
      </c>
    </row>
    <row r="88" spans="1:16" ht="16.5" customHeight="1" x14ac:dyDescent="0.25">
      <c r="A88" s="108" t="s">
        <v>204</v>
      </c>
      <c r="B88" s="29">
        <f t="shared" si="30"/>
        <v>6855709</v>
      </c>
      <c r="C88" s="30">
        <f t="shared" si="31"/>
        <v>9093.0741714022042</v>
      </c>
      <c r="D88" s="30">
        <f t="shared" si="32"/>
        <v>7.0350988413009574</v>
      </c>
      <c r="E88" s="30">
        <f t="shared" si="33"/>
        <v>0.93076604641145</v>
      </c>
      <c r="F88" s="31" t="str">
        <f t="shared" si="34"/>
        <v>Blue</v>
      </c>
      <c r="G88" s="32">
        <f t="shared" si="35"/>
        <v>0.2324311236611403</v>
      </c>
      <c r="H88" s="33">
        <f t="shared" si="36"/>
        <v>0.10297060371305485</v>
      </c>
      <c r="I88" s="33">
        <f t="shared" si="37"/>
        <v>0.43539266755304734</v>
      </c>
      <c r="J88" s="33">
        <f t="shared" si="38"/>
        <v>0.16864744289930234</v>
      </c>
      <c r="K88" s="34">
        <f t="shared" si="39"/>
        <v>6.0558162173454791E-2</v>
      </c>
      <c r="L88" s="32">
        <f t="shared" si="40"/>
        <v>0.20233911633583149</v>
      </c>
      <c r="M88" s="33">
        <f t="shared" si="41"/>
        <v>0.11927850464951016</v>
      </c>
      <c r="N88" s="33">
        <f t="shared" si="42"/>
        <v>0.29591208466938229</v>
      </c>
      <c r="O88" s="33">
        <f t="shared" si="43"/>
        <v>7.6965165682031642E-2</v>
      </c>
      <c r="P88" s="34">
        <f t="shared" si="44"/>
        <v>0.30550512866324436</v>
      </c>
    </row>
    <row r="89" spans="1:16" ht="16.5" customHeight="1" x14ac:dyDescent="0.25">
      <c r="A89" s="108" t="s">
        <v>137</v>
      </c>
      <c r="B89" s="29">
        <f t="shared" si="30"/>
        <v>10047719</v>
      </c>
      <c r="C89" s="30">
        <f t="shared" si="31"/>
        <v>4180.8602888516962</v>
      </c>
      <c r="D89" s="30">
        <f t="shared" si="32"/>
        <v>6.656365204441177</v>
      </c>
      <c r="E89" s="30">
        <f t="shared" si="33"/>
        <v>0.89822334850023899</v>
      </c>
      <c r="F89" s="31" t="str">
        <f t="shared" si="34"/>
        <v>Blue</v>
      </c>
      <c r="G89" s="32">
        <f t="shared" si="35"/>
        <v>0.20436717332007825</v>
      </c>
      <c r="H89" s="33">
        <f t="shared" si="36"/>
        <v>0.12111672724504091</v>
      </c>
      <c r="I89" s="33">
        <f t="shared" si="37"/>
        <v>0.35247948435268717</v>
      </c>
      <c r="J89" s="33">
        <f t="shared" si="38"/>
        <v>0.22757117683083175</v>
      </c>
      <c r="K89" s="34">
        <f t="shared" si="39"/>
        <v>9.446543825136218E-2</v>
      </c>
      <c r="L89" s="32">
        <f t="shared" si="40"/>
        <v>0.19450924138724907</v>
      </c>
      <c r="M89" s="33">
        <f t="shared" si="41"/>
        <v>0.10684499561721822</v>
      </c>
      <c r="N89" s="33">
        <f t="shared" si="42"/>
        <v>0.15648677761521732</v>
      </c>
      <c r="O89" s="33">
        <f t="shared" si="43"/>
        <v>0.19131794268021621</v>
      </c>
      <c r="P89" s="34">
        <f t="shared" si="44"/>
        <v>0.35084104270009941</v>
      </c>
    </row>
    <row r="90" spans="1:16" ht="16.5" customHeight="1" x14ac:dyDescent="0.25">
      <c r="A90" s="108" t="s">
        <v>213</v>
      </c>
      <c r="B90" s="29">
        <f t="shared" si="30"/>
        <v>127575529</v>
      </c>
      <c r="C90" s="30">
        <f t="shared" si="31"/>
        <v>9645.9750745461024</v>
      </c>
      <c r="D90" s="30">
        <f t="shared" si="32"/>
        <v>6.5419682211152717</v>
      </c>
      <c r="E90" s="30">
        <f t="shared" si="33"/>
        <v>0.95009688596061304</v>
      </c>
      <c r="F90" s="31" t="str">
        <f t="shared" si="34"/>
        <v>Blue</v>
      </c>
      <c r="G90" s="32">
        <f t="shared" si="35"/>
        <v>0.23723454589971291</v>
      </c>
      <c r="H90" s="33">
        <f t="shared" si="36"/>
        <v>0.1575226417679359</v>
      </c>
      <c r="I90" s="33">
        <f t="shared" si="37"/>
        <v>0.24292126634514763</v>
      </c>
      <c r="J90" s="33">
        <f t="shared" si="38"/>
        <v>0.25238371604623078</v>
      </c>
      <c r="K90" s="34">
        <f t="shared" si="39"/>
        <v>0.10993782994097316</v>
      </c>
      <c r="L90" s="32">
        <f t="shared" si="40"/>
        <v>0.18004873532657978</v>
      </c>
      <c r="M90" s="33">
        <f t="shared" si="41"/>
        <v>0.1460062411132747</v>
      </c>
      <c r="N90" s="33">
        <f t="shared" si="42"/>
        <v>0.25467796023474704</v>
      </c>
      <c r="O90" s="33">
        <f t="shared" si="43"/>
        <v>0.15324283025605495</v>
      </c>
      <c r="P90" s="34">
        <f t="shared" si="44"/>
        <v>0.26602423306934342</v>
      </c>
    </row>
    <row r="91" spans="1:16" ht="16.5" customHeight="1" x14ac:dyDescent="0.25">
      <c r="A91" s="108" t="s">
        <v>214</v>
      </c>
      <c r="B91" s="29">
        <f t="shared" si="30"/>
        <v>2083458</v>
      </c>
      <c r="C91" s="30">
        <f t="shared" si="31"/>
        <v>6247.8468387817802</v>
      </c>
      <c r="D91" s="30">
        <f t="shared" si="32"/>
        <v>6.4197773764166817</v>
      </c>
      <c r="E91" s="30">
        <f t="shared" si="33"/>
        <v>0.944131150228396</v>
      </c>
      <c r="F91" s="31" t="str">
        <f t="shared" si="34"/>
        <v>Blue</v>
      </c>
      <c r="G91" s="32">
        <f t="shared" si="35"/>
        <v>0.15190683934214674</v>
      </c>
      <c r="H91" s="33">
        <f t="shared" si="36"/>
        <v>0.1422517532795852</v>
      </c>
      <c r="I91" s="33">
        <f t="shared" si="37"/>
        <v>0.48942336756869242</v>
      </c>
      <c r="J91" s="33">
        <f t="shared" si="38"/>
        <v>0.14756269458219415</v>
      </c>
      <c r="K91" s="34">
        <f t="shared" si="39"/>
        <v>6.8855345227381709E-2</v>
      </c>
      <c r="L91" s="32">
        <f t="shared" si="40"/>
        <v>6.8440833509893106E-2</v>
      </c>
      <c r="M91" s="33">
        <f t="shared" si="41"/>
        <v>0.22888715700475251</v>
      </c>
      <c r="N91" s="33">
        <f t="shared" si="42"/>
        <v>0.18990509378904297</v>
      </c>
      <c r="O91" s="33">
        <f t="shared" si="43"/>
        <v>0.17721027741836401</v>
      </c>
      <c r="P91" s="34">
        <f t="shared" si="44"/>
        <v>0.33555663827794829</v>
      </c>
    </row>
    <row r="92" spans="1:16" ht="16.5" customHeight="1" x14ac:dyDescent="0.25">
      <c r="A92" s="108" t="s">
        <v>147</v>
      </c>
      <c r="B92" s="29">
        <f t="shared" si="30"/>
        <v>11513101.999999998</v>
      </c>
      <c r="C92" s="30">
        <f t="shared" si="31"/>
        <v>3424.7948216879035</v>
      </c>
      <c r="D92" s="30">
        <f t="shared" si="32"/>
        <v>6.1027786382977887</v>
      </c>
      <c r="E92" s="30">
        <f t="shared" si="33"/>
        <v>0.854271957971109</v>
      </c>
      <c r="F92" s="31" t="str">
        <f t="shared" si="34"/>
        <v>Blue</v>
      </c>
      <c r="G92" s="32">
        <f t="shared" si="35"/>
        <v>0.14770607360604787</v>
      </c>
      <c r="H92" s="33">
        <f t="shared" si="36"/>
        <v>8.535463890752433E-2</v>
      </c>
      <c r="I92" s="33">
        <f t="shared" si="37"/>
        <v>0.16591121434418016</v>
      </c>
      <c r="J92" s="33">
        <f t="shared" si="38"/>
        <v>0.41981749544335706</v>
      </c>
      <c r="K92" s="34">
        <f t="shared" si="39"/>
        <v>0.18121057769889087</v>
      </c>
      <c r="L92" s="32">
        <f t="shared" si="40"/>
        <v>7.1807840695059452E-2</v>
      </c>
      <c r="M92" s="33">
        <f t="shared" si="41"/>
        <v>0.13091326530502231</v>
      </c>
      <c r="N92" s="33">
        <f t="shared" si="42"/>
        <v>0.25157817405243743</v>
      </c>
      <c r="O92" s="33">
        <f t="shared" si="43"/>
        <v>0.15826125134044244</v>
      </c>
      <c r="P92" s="34">
        <f t="shared" si="44"/>
        <v>0.38743946860703798</v>
      </c>
    </row>
    <row r="93" spans="1:16" ht="16.5" customHeight="1" x14ac:dyDescent="0.25">
      <c r="A93" s="108" t="s">
        <v>168</v>
      </c>
      <c r="B93" s="29">
        <f t="shared" si="30"/>
        <v>43053054</v>
      </c>
      <c r="C93" s="30">
        <f t="shared" si="31"/>
        <v>4118.0276599048429</v>
      </c>
      <c r="D93" s="30">
        <f t="shared" si="32"/>
        <v>6.0561737914775735</v>
      </c>
      <c r="E93" s="30">
        <f t="shared" si="33"/>
        <v>0.91942155038347095</v>
      </c>
      <c r="F93" s="31" t="str">
        <f t="shared" si="34"/>
        <v>Blue</v>
      </c>
      <c r="G93" s="32">
        <f t="shared" si="35"/>
        <v>0.18306066961127415</v>
      </c>
      <c r="H93" s="33">
        <f t="shared" si="36"/>
        <v>0.1401880210014109</v>
      </c>
      <c r="I93" s="33">
        <f t="shared" si="37"/>
        <v>0.3308438340400896</v>
      </c>
      <c r="J93" s="33">
        <f t="shared" si="38"/>
        <v>0.10592302238217371</v>
      </c>
      <c r="K93" s="34">
        <f t="shared" si="39"/>
        <v>0.23998445296505136</v>
      </c>
      <c r="L93" s="32">
        <f t="shared" si="40"/>
        <v>0.12893123562754669</v>
      </c>
      <c r="M93" s="33">
        <f t="shared" si="41"/>
        <v>0.15584104425635531</v>
      </c>
      <c r="N93" s="33">
        <f t="shared" si="42"/>
        <v>0.26124797636612951</v>
      </c>
      <c r="O93" s="33">
        <f t="shared" si="43"/>
        <v>0.12436059717969621</v>
      </c>
      <c r="P93" s="34">
        <f t="shared" si="44"/>
        <v>0.32961914657027275</v>
      </c>
    </row>
    <row r="94" spans="1:16" ht="16.5" customHeight="1" x14ac:dyDescent="0.25">
      <c r="A94" s="108" t="s">
        <v>262</v>
      </c>
      <c r="B94" s="29">
        <f t="shared" si="30"/>
        <v>28515829</v>
      </c>
      <c r="C94" s="30">
        <f t="shared" si="31"/>
        <v>4273.7713679125263</v>
      </c>
      <c r="D94" s="30">
        <f t="shared" si="32"/>
        <v>5.8206357380276375</v>
      </c>
      <c r="E94" s="30">
        <f t="shared" si="33"/>
        <v>0.87719248189994803</v>
      </c>
      <c r="F94" s="31" t="str">
        <f t="shared" si="34"/>
        <v>Blue</v>
      </c>
      <c r="G94" s="32">
        <f t="shared" si="35"/>
        <v>0.15658181661331827</v>
      </c>
      <c r="H94" s="33">
        <f t="shared" si="36"/>
        <v>9.7012483379980669E-2</v>
      </c>
      <c r="I94" s="33">
        <f t="shared" si="37"/>
        <v>0.27163449673792583</v>
      </c>
      <c r="J94" s="33">
        <f t="shared" si="38"/>
        <v>0.27370786778691975</v>
      </c>
      <c r="K94" s="34">
        <f t="shared" si="39"/>
        <v>0.20106333548185568</v>
      </c>
      <c r="L94" s="32">
        <f t="shared" si="40"/>
        <v>0.21854536438401767</v>
      </c>
      <c r="M94" s="33">
        <f t="shared" si="41"/>
        <v>0.15989973159165688</v>
      </c>
      <c r="N94" s="33">
        <f t="shared" si="42"/>
        <v>0.10803675172855824</v>
      </c>
      <c r="O94" s="33">
        <f t="shared" si="43"/>
        <v>0.12443640961609101</v>
      </c>
      <c r="P94" s="34">
        <f t="shared" si="44"/>
        <v>0.38908174267967599</v>
      </c>
    </row>
    <row r="95" spans="1:16" ht="16.5" customHeight="1" x14ac:dyDescent="0.25">
      <c r="A95" s="108" t="s">
        <v>237</v>
      </c>
      <c r="B95" s="29">
        <f t="shared" si="30"/>
        <v>7044639</v>
      </c>
      <c r="C95" s="30">
        <f t="shared" si="31"/>
        <v>5032.1624300574276</v>
      </c>
      <c r="D95" s="30">
        <f t="shared" si="32"/>
        <v>5.8121652798090278</v>
      </c>
      <c r="E95" s="30">
        <f t="shared" si="33"/>
        <v>0.94219776726525295</v>
      </c>
      <c r="F95" s="31" t="str">
        <f t="shared" si="34"/>
        <v>Blue</v>
      </c>
      <c r="G95" s="32">
        <f t="shared" si="35"/>
        <v>0.18145703166465268</v>
      </c>
      <c r="H95" s="33">
        <f t="shared" si="36"/>
        <v>0.16040161752939389</v>
      </c>
      <c r="I95" s="33">
        <f t="shared" si="37"/>
        <v>0.13585178073595994</v>
      </c>
      <c r="J95" s="33">
        <f t="shared" si="38"/>
        <v>0.3352781504881428</v>
      </c>
      <c r="K95" s="34">
        <f t="shared" si="39"/>
        <v>0.1870114195818505</v>
      </c>
      <c r="L95" s="32">
        <f t="shared" si="40"/>
        <v>2.745494004176267E-2</v>
      </c>
      <c r="M95" s="33">
        <f t="shared" si="41"/>
        <v>0.21245507222691884</v>
      </c>
      <c r="N95" s="33">
        <f t="shared" si="42"/>
        <v>0.14769787678271676</v>
      </c>
      <c r="O95" s="33">
        <f t="shared" si="43"/>
        <v>0.12276291820556123</v>
      </c>
      <c r="P95" s="34">
        <f t="shared" si="44"/>
        <v>0.4896291927430409</v>
      </c>
    </row>
    <row r="96" spans="1:16" ht="16.5" customHeight="1" x14ac:dyDescent="0.25">
      <c r="A96" s="108" t="s">
        <v>232</v>
      </c>
      <c r="B96" s="29">
        <f t="shared" si="30"/>
        <v>4246440</v>
      </c>
      <c r="C96" s="30">
        <f t="shared" si="31"/>
        <v>15762.176350172507</v>
      </c>
      <c r="D96" s="30">
        <f t="shared" si="32"/>
        <v>5.724711556137037</v>
      </c>
      <c r="E96" s="30">
        <f t="shared" si="33"/>
        <v>0.94310226768317396</v>
      </c>
      <c r="F96" s="31" t="str">
        <f t="shared" si="34"/>
        <v>Blue</v>
      </c>
      <c r="G96" s="32">
        <f t="shared" si="35"/>
        <v>0.4443095318924879</v>
      </c>
      <c r="H96" s="33">
        <f t="shared" si="36"/>
        <v>0.10006418907643197</v>
      </c>
      <c r="I96" s="33">
        <f t="shared" si="37"/>
        <v>0.15387331776595198</v>
      </c>
      <c r="J96" s="33">
        <f t="shared" si="38"/>
        <v>0.22095010658235933</v>
      </c>
      <c r="K96" s="34">
        <f t="shared" si="39"/>
        <v>8.0802854682768807E-2</v>
      </c>
      <c r="L96" s="32">
        <f t="shared" si="40"/>
        <v>0.33455779069712793</v>
      </c>
      <c r="M96" s="33">
        <f t="shared" si="41"/>
        <v>6.0715263008533783E-2</v>
      </c>
      <c r="N96" s="33">
        <f t="shared" si="42"/>
        <v>0.22849023149494427</v>
      </c>
      <c r="O96" s="33">
        <f t="shared" si="43"/>
        <v>7.1683579041222689E-2</v>
      </c>
      <c r="P96" s="34">
        <f t="shared" si="44"/>
        <v>0.30455313575817144</v>
      </c>
    </row>
    <row r="97" spans="1:16" ht="16.5" customHeight="1" x14ac:dyDescent="0.25">
      <c r="A97" s="108" t="s">
        <v>203</v>
      </c>
      <c r="B97" s="29">
        <f t="shared" si="30"/>
        <v>7169455.9999999991</v>
      </c>
      <c r="C97" s="30">
        <f t="shared" si="31"/>
        <v>2511.0019077636034</v>
      </c>
      <c r="D97" s="30">
        <f t="shared" si="32"/>
        <v>5.6679332302018475</v>
      </c>
      <c r="E97" s="30">
        <f t="shared" si="33"/>
        <v>0.82269449944666595</v>
      </c>
      <c r="F97" s="31" t="str">
        <f t="shared" si="34"/>
        <v>Blue</v>
      </c>
      <c r="G97" s="32">
        <f t="shared" si="35"/>
        <v>0.15547442445280488</v>
      </c>
      <c r="H97" s="33">
        <f t="shared" si="36"/>
        <v>6.4910022385444938E-2</v>
      </c>
      <c r="I97" s="33">
        <f t="shared" si="37"/>
        <v>0.41126079618465777</v>
      </c>
      <c r="J97" s="33">
        <f t="shared" si="38"/>
        <v>0.25056209104218363</v>
      </c>
      <c r="K97" s="34">
        <f t="shared" si="39"/>
        <v>0.11779266593490866</v>
      </c>
      <c r="L97" s="32">
        <f t="shared" si="40"/>
        <v>0.1604325399094661</v>
      </c>
      <c r="M97" s="33">
        <f t="shared" si="41"/>
        <v>9.2640608454020404E-2</v>
      </c>
      <c r="N97" s="33">
        <f t="shared" si="42"/>
        <v>0.33028269825486489</v>
      </c>
      <c r="O97" s="33">
        <f t="shared" si="43"/>
        <v>0.14355525432053259</v>
      </c>
      <c r="P97" s="34">
        <f t="shared" si="44"/>
        <v>0.27308889906111583</v>
      </c>
    </row>
    <row r="98" spans="1:16" ht="16.5" customHeight="1" x14ac:dyDescent="0.25">
      <c r="A98" s="108" t="s">
        <v>263</v>
      </c>
      <c r="B98" s="29">
        <f t="shared" si="30"/>
        <v>96462108</v>
      </c>
      <c r="C98" s="30">
        <f t="shared" si="31"/>
        <v>3088.9612879500519</v>
      </c>
      <c r="D98" s="30">
        <f t="shared" si="32"/>
        <v>5.3713783882167494</v>
      </c>
      <c r="E98" s="30">
        <f t="shared" si="33"/>
        <v>0.92800286470933102</v>
      </c>
      <c r="F98" s="31" t="str">
        <f t="shared" si="34"/>
        <v>Blue</v>
      </c>
      <c r="G98" s="32">
        <f t="shared" si="35"/>
        <v>7.6008662672851793E-2</v>
      </c>
      <c r="H98" s="33">
        <f t="shared" si="36"/>
        <v>9.9194377473920917E-2</v>
      </c>
      <c r="I98" s="33">
        <f t="shared" si="37"/>
        <v>0.43843390554791573</v>
      </c>
      <c r="J98" s="33">
        <f t="shared" si="38"/>
        <v>0.28274909183405944</v>
      </c>
      <c r="K98" s="34">
        <f t="shared" si="39"/>
        <v>0.10361396247125165</v>
      </c>
      <c r="L98" s="32">
        <f t="shared" si="40"/>
        <v>0.10880994582487974</v>
      </c>
      <c r="M98" s="33">
        <f t="shared" si="41"/>
        <v>0.13743166808230128</v>
      </c>
      <c r="N98" s="33">
        <f t="shared" si="42"/>
        <v>0.29874766703216987</v>
      </c>
      <c r="O98" s="33">
        <f t="shared" si="43"/>
        <v>0.15446596357329309</v>
      </c>
      <c r="P98" s="34">
        <f t="shared" si="44"/>
        <v>0.30054475548735571</v>
      </c>
    </row>
    <row r="99" spans="1:16" ht="16.5" customHeight="1" x14ac:dyDescent="0.25">
      <c r="A99" s="108" t="s">
        <v>258</v>
      </c>
      <c r="B99" s="29">
        <f t="shared" ref="B99:B130" si="45">VLOOKUP(A99,pop,2,0)</f>
        <v>43993643</v>
      </c>
      <c r="C99" s="30">
        <f t="shared" ref="C99:C130" si="46">VLOOKUP(A99,Y,130,0)</f>
        <v>3486.1629685149555</v>
      </c>
      <c r="D99" s="30">
        <f t="shared" ref="D99:D130" si="47">VLOOKUP(A99,gloria,123,0)/B99*1000</f>
        <v>5.2172060335653443</v>
      </c>
      <c r="E99" s="30">
        <f t="shared" ref="E99:E130" si="48">VLOOKUP(A99,nsi,14,0)</f>
        <v>0.96993656441639398</v>
      </c>
      <c r="F99" s="31" t="str">
        <f t="shared" ref="F99:F130" si="49">IF(E99&lt;0.8,IF(D99&lt;2.89,"Beige","Red"),IF(D99&lt;2.89,"Green","Blue"))</f>
        <v>Blue</v>
      </c>
      <c r="G99" s="32">
        <f t="shared" ref="G99:G130" si="50">VLOOKUP($A99,gloria,131,0)/VLOOKUP($A99,gloria,123,0)</f>
        <v>0.15227084115749029</v>
      </c>
      <c r="H99" s="33">
        <f t="shared" ref="H99:H130" si="51">VLOOKUP($A99,gloria,132,0)/VLOOKUP($A99,gloria,123,0)</f>
        <v>7.7429331553595507E-2</v>
      </c>
      <c r="I99" s="33">
        <f t="shared" ref="I99:I130" si="52">VLOOKUP($A99,gloria,133,0)/VLOOKUP($A99,gloria,123,0)</f>
        <v>0.42866389494346752</v>
      </c>
      <c r="J99" s="33">
        <f t="shared" ref="J99:J130" si="53">VLOOKUP($A99,gloria,134,0)/VLOOKUP($A99,gloria,123,0)</f>
        <v>0.28144090245892239</v>
      </c>
      <c r="K99" s="34">
        <f t="shared" ref="K99:K130" si="54">VLOOKUP($A99,gloria,135,0)/VLOOKUP($A99,gloria,123,0)</f>
        <v>6.0195029886524649E-2</v>
      </c>
      <c r="L99" s="32">
        <f t="shared" ref="L99:L130" si="55">VLOOKUP($A99,Y,123,0)/VLOOKUP($A99,Y,122,0)</f>
        <v>4.8810630539705406E-2</v>
      </c>
      <c r="M99" s="33">
        <f t="shared" ref="M99:M130" si="56">VLOOKUP($A99,Y,124,0)/VLOOKUP($A99,Y,122,0)</f>
        <v>0.15454850660280722</v>
      </c>
      <c r="N99" s="33">
        <f t="shared" ref="N99:N130" si="57">VLOOKUP($A99,Y,125,0)/VLOOKUP($A99,Y,122,0)</f>
        <v>0.18746343153680844</v>
      </c>
      <c r="O99" s="33">
        <f t="shared" ref="O99:O130" si="58">VLOOKUP($A99,Y,126,0)/VLOOKUP($A99,Y,122,0)</f>
        <v>0.28139361628860787</v>
      </c>
      <c r="P99" s="34">
        <f t="shared" ref="P99:P130" si="59">VLOOKUP($A99,Y,127,0)/VLOOKUP($A99,Y,122,0)</f>
        <v>0.32778381503207055</v>
      </c>
    </row>
    <row r="100" spans="1:16" ht="16.5" customHeight="1" x14ac:dyDescent="0.25">
      <c r="A100" s="108" t="s">
        <v>261</v>
      </c>
      <c r="B100" s="29">
        <f t="shared" si="45"/>
        <v>32981714</v>
      </c>
      <c r="C100" s="30">
        <f t="shared" si="46"/>
        <v>2023.5242777952949</v>
      </c>
      <c r="D100" s="30">
        <f t="shared" si="47"/>
        <v>5.2056380732887293</v>
      </c>
      <c r="E100" s="30">
        <f t="shared" si="48"/>
        <v>0.93679174092081796</v>
      </c>
      <c r="F100" s="31" t="str">
        <f t="shared" si="49"/>
        <v>Blue</v>
      </c>
      <c r="G100" s="32">
        <f t="shared" si="50"/>
        <v>0.21294469753398798</v>
      </c>
      <c r="H100" s="33">
        <f t="shared" si="51"/>
        <v>0.20779674399163914</v>
      </c>
      <c r="I100" s="33">
        <f t="shared" si="52"/>
        <v>0.28146741570536504</v>
      </c>
      <c r="J100" s="33">
        <f t="shared" si="53"/>
        <v>0.23608098028214433</v>
      </c>
      <c r="K100" s="34">
        <f t="shared" si="54"/>
        <v>6.1710162486863791E-2</v>
      </c>
      <c r="L100" s="32">
        <f t="shared" si="55"/>
        <v>0.13744142123900044</v>
      </c>
      <c r="M100" s="33">
        <f t="shared" si="56"/>
        <v>0.26169419783250852</v>
      </c>
      <c r="N100" s="33">
        <f t="shared" si="57"/>
        <v>0.15250432755243151</v>
      </c>
      <c r="O100" s="33">
        <f t="shared" si="58"/>
        <v>0.23188188114394795</v>
      </c>
      <c r="P100" s="34">
        <f t="shared" si="59"/>
        <v>0.21647817223211122</v>
      </c>
    </row>
    <row r="101" spans="1:16" ht="16.5" customHeight="1" x14ac:dyDescent="0.25">
      <c r="A101" s="108" t="s">
        <v>161</v>
      </c>
      <c r="B101" s="29">
        <f t="shared" si="45"/>
        <v>5047561</v>
      </c>
      <c r="C101" s="30">
        <f t="shared" si="46"/>
        <v>11723.801498099559</v>
      </c>
      <c r="D101" s="30">
        <f t="shared" si="47"/>
        <v>5.1808175175131765</v>
      </c>
      <c r="E101" s="30">
        <f t="shared" si="48"/>
        <v>0.99002105951277797</v>
      </c>
      <c r="F101" s="31" t="str">
        <f t="shared" si="49"/>
        <v>Blue</v>
      </c>
      <c r="G101" s="32">
        <f t="shared" si="50"/>
        <v>0.2449030968498756</v>
      </c>
      <c r="H101" s="33">
        <f t="shared" si="51"/>
        <v>0.17269203347081036</v>
      </c>
      <c r="I101" s="33">
        <f t="shared" si="52"/>
        <v>0.21966431307593307</v>
      </c>
      <c r="J101" s="33">
        <f t="shared" si="53"/>
        <v>0.21700515384233199</v>
      </c>
      <c r="K101" s="34">
        <f t="shared" si="54"/>
        <v>0.14573540276104877</v>
      </c>
      <c r="L101" s="32">
        <f t="shared" si="55"/>
        <v>0.13527711147770349</v>
      </c>
      <c r="M101" s="33">
        <f t="shared" si="56"/>
        <v>0.10055961651050682</v>
      </c>
      <c r="N101" s="33">
        <f t="shared" si="57"/>
        <v>0.2380204736652432</v>
      </c>
      <c r="O101" s="33">
        <f t="shared" si="58"/>
        <v>0.10391055544882491</v>
      </c>
      <c r="P101" s="34">
        <f t="shared" si="59"/>
        <v>0.42223224289772177</v>
      </c>
    </row>
    <row r="102" spans="1:16" ht="16.5" customHeight="1" x14ac:dyDescent="0.25">
      <c r="A102" s="108" t="s">
        <v>146</v>
      </c>
      <c r="B102" s="29">
        <f t="shared" si="45"/>
        <v>390350.99999999994</v>
      </c>
      <c r="C102" s="30">
        <f t="shared" si="46"/>
        <v>5395.8981302885441</v>
      </c>
      <c r="D102" s="30">
        <f t="shared" si="47"/>
        <v>5.0606791460800542</v>
      </c>
      <c r="E102" s="30">
        <f t="shared" si="48"/>
        <v>0.91612091230303405</v>
      </c>
      <c r="F102" s="31" t="str">
        <f t="shared" si="49"/>
        <v>Blue</v>
      </c>
      <c r="G102" s="32">
        <f t="shared" si="50"/>
        <v>0.13904887075774286</v>
      </c>
      <c r="H102" s="33">
        <f t="shared" si="51"/>
        <v>6.3656588895486615E-2</v>
      </c>
      <c r="I102" s="33">
        <f t="shared" si="52"/>
        <v>0.36975437013890139</v>
      </c>
      <c r="J102" s="33">
        <f t="shared" si="53"/>
        <v>0.23085102047514702</v>
      </c>
      <c r="K102" s="34">
        <f t="shared" si="54"/>
        <v>0.19668914973272222</v>
      </c>
      <c r="L102" s="32">
        <f t="shared" si="55"/>
        <v>2.7750047952475376E-2</v>
      </c>
      <c r="M102" s="33">
        <f t="shared" si="56"/>
        <v>5.7336286911167052E-2</v>
      </c>
      <c r="N102" s="33">
        <f t="shared" si="57"/>
        <v>0.44524285763479327</v>
      </c>
      <c r="O102" s="33">
        <f t="shared" si="58"/>
        <v>0.19545090848318758</v>
      </c>
      <c r="P102" s="34">
        <f t="shared" si="59"/>
        <v>0.27421989901837696</v>
      </c>
    </row>
    <row r="103" spans="1:16" ht="16.5" customHeight="1" x14ac:dyDescent="0.25">
      <c r="A103" s="108" t="s">
        <v>183</v>
      </c>
      <c r="B103" s="29">
        <f t="shared" si="45"/>
        <v>17581476.000000004</v>
      </c>
      <c r="C103" s="30">
        <f t="shared" si="46"/>
        <v>4639.7252611692129</v>
      </c>
      <c r="D103" s="30">
        <f t="shared" si="47"/>
        <v>4.9992900106151268</v>
      </c>
      <c r="E103" s="30">
        <f t="shared" si="48"/>
        <v>0.84785770907913405</v>
      </c>
      <c r="F103" s="31" t="str">
        <f t="shared" si="49"/>
        <v>Blue</v>
      </c>
      <c r="G103" s="32">
        <f t="shared" si="50"/>
        <v>0.38045719643728543</v>
      </c>
      <c r="H103" s="33">
        <f t="shared" si="51"/>
        <v>0.10583453467926725</v>
      </c>
      <c r="I103" s="33">
        <f t="shared" si="52"/>
        <v>0.2851833513497779</v>
      </c>
      <c r="J103" s="33">
        <f t="shared" si="53"/>
        <v>0.14267108131421402</v>
      </c>
      <c r="K103" s="34">
        <f t="shared" si="54"/>
        <v>8.5853836219455026E-2</v>
      </c>
      <c r="L103" s="32">
        <f t="shared" si="55"/>
        <v>0.10040655845483919</v>
      </c>
      <c r="M103" s="33">
        <f t="shared" si="56"/>
        <v>0.18285586570434847</v>
      </c>
      <c r="N103" s="33">
        <f t="shared" si="57"/>
        <v>0.2522959690744544</v>
      </c>
      <c r="O103" s="33">
        <f t="shared" si="58"/>
        <v>0.11461357306973602</v>
      </c>
      <c r="P103" s="34">
        <f t="shared" si="59"/>
        <v>0.34982803369662202</v>
      </c>
    </row>
    <row r="104" spans="1:16" ht="16.5" customHeight="1" x14ac:dyDescent="0.25">
      <c r="A104" s="108" t="s">
        <v>160</v>
      </c>
      <c r="B104" s="29">
        <f t="shared" si="45"/>
        <v>50339443</v>
      </c>
      <c r="C104" s="30">
        <f t="shared" si="46"/>
        <v>6325.9349104783141</v>
      </c>
      <c r="D104" s="30">
        <f t="shared" si="47"/>
        <v>4.9957464974409866</v>
      </c>
      <c r="E104" s="30">
        <f t="shared" si="48"/>
        <v>0.96121714212939502</v>
      </c>
      <c r="F104" s="31" t="str">
        <f t="shared" si="49"/>
        <v>Blue</v>
      </c>
      <c r="G104" s="32">
        <f t="shared" si="50"/>
        <v>0.17399014137801005</v>
      </c>
      <c r="H104" s="33">
        <f t="shared" si="51"/>
        <v>0.12784619837946787</v>
      </c>
      <c r="I104" s="33">
        <f t="shared" si="52"/>
        <v>0.20507138301444025</v>
      </c>
      <c r="J104" s="33">
        <f t="shared" si="53"/>
        <v>0.28689608385617493</v>
      </c>
      <c r="K104" s="34">
        <f t="shared" si="54"/>
        <v>0.2061961933719075</v>
      </c>
      <c r="L104" s="32">
        <f t="shared" si="55"/>
        <v>0.11828237224721394</v>
      </c>
      <c r="M104" s="33">
        <f t="shared" si="56"/>
        <v>0.10948438520410796</v>
      </c>
      <c r="N104" s="33">
        <f t="shared" si="57"/>
        <v>0.23873795044827273</v>
      </c>
      <c r="O104" s="33">
        <f t="shared" si="58"/>
        <v>0.12805969136841364</v>
      </c>
      <c r="P104" s="34">
        <f t="shared" si="59"/>
        <v>0.40543560073199209</v>
      </c>
    </row>
    <row r="105" spans="1:16" ht="16.5" customHeight="1" x14ac:dyDescent="0.25">
      <c r="A105" s="108" t="s">
        <v>211</v>
      </c>
      <c r="B105" s="29">
        <f t="shared" si="45"/>
        <v>4043258.0000000005</v>
      </c>
      <c r="C105" s="30">
        <f t="shared" si="46"/>
        <v>3378.4180936824969</v>
      </c>
      <c r="D105" s="30">
        <f t="shared" si="47"/>
        <v>4.7042771448000629</v>
      </c>
      <c r="E105" s="30">
        <f t="shared" si="48"/>
        <v>0.94181152495393805</v>
      </c>
      <c r="F105" s="31" t="str">
        <f t="shared" si="49"/>
        <v>Blue</v>
      </c>
      <c r="G105" s="32">
        <f t="shared" si="50"/>
        <v>0.24376920961608745</v>
      </c>
      <c r="H105" s="33">
        <f t="shared" si="51"/>
        <v>0.17161217590225958</v>
      </c>
      <c r="I105" s="33">
        <f t="shared" si="52"/>
        <v>0.3065524685756672</v>
      </c>
      <c r="J105" s="33">
        <f t="shared" si="53"/>
        <v>0.1406891017201054</v>
      </c>
      <c r="K105" s="34">
        <f t="shared" si="54"/>
        <v>0.1373770441858802</v>
      </c>
      <c r="L105" s="32">
        <f t="shared" si="55"/>
        <v>0.11231330766839789</v>
      </c>
      <c r="M105" s="33">
        <f t="shared" si="56"/>
        <v>0.18295740531026816</v>
      </c>
      <c r="N105" s="33">
        <f t="shared" si="57"/>
        <v>0.2303681632427651</v>
      </c>
      <c r="O105" s="33">
        <f t="shared" si="58"/>
        <v>0.12800615247234767</v>
      </c>
      <c r="P105" s="34">
        <f t="shared" si="59"/>
        <v>0.3463549713062215</v>
      </c>
    </row>
    <row r="106" spans="1:16" ht="16.5" customHeight="1" x14ac:dyDescent="0.25">
      <c r="A106" s="108" t="s">
        <v>134</v>
      </c>
      <c r="B106" s="29">
        <f t="shared" si="45"/>
        <v>2957728.0000000005</v>
      </c>
      <c r="C106" s="30">
        <f t="shared" si="46"/>
        <v>4370.9484623187509</v>
      </c>
      <c r="D106" s="30">
        <f t="shared" si="47"/>
        <v>4.6547989149273263</v>
      </c>
      <c r="E106" s="30">
        <f t="shared" si="48"/>
        <v>0.95630230623432599</v>
      </c>
      <c r="F106" s="31" t="str">
        <f t="shared" si="49"/>
        <v>Blue</v>
      </c>
      <c r="G106" s="32">
        <f t="shared" si="50"/>
        <v>0.21329929382407534</v>
      </c>
      <c r="H106" s="33">
        <f t="shared" si="51"/>
        <v>9.3132527014569783E-2</v>
      </c>
      <c r="I106" s="33">
        <f t="shared" si="52"/>
        <v>0.29569846770622937</v>
      </c>
      <c r="J106" s="33">
        <f t="shared" si="53"/>
        <v>0.27262277410681779</v>
      </c>
      <c r="K106" s="34">
        <f t="shared" si="54"/>
        <v>0.12524693734830794</v>
      </c>
      <c r="L106" s="32">
        <f t="shared" si="55"/>
        <v>7.7561453792213936E-2</v>
      </c>
      <c r="M106" s="33">
        <f t="shared" si="56"/>
        <v>8.6219316333705956E-2</v>
      </c>
      <c r="N106" s="33">
        <f t="shared" si="57"/>
        <v>0.17050947446521977</v>
      </c>
      <c r="O106" s="33">
        <f t="shared" si="58"/>
        <v>0.22110722011077272</v>
      </c>
      <c r="P106" s="34">
        <f t="shared" si="59"/>
        <v>0.44460253529808891</v>
      </c>
    </row>
    <row r="107" spans="1:16" ht="16.5" customHeight="1" x14ac:dyDescent="0.25">
      <c r="A107" s="108" t="s">
        <v>188</v>
      </c>
      <c r="B107" s="29">
        <f t="shared" si="45"/>
        <v>270625567</v>
      </c>
      <c r="C107" s="30">
        <f t="shared" si="46"/>
        <v>4023.6687813336785</v>
      </c>
      <c r="D107" s="30">
        <f t="shared" si="47"/>
        <v>4.6089556012232533</v>
      </c>
      <c r="E107" s="30">
        <f t="shared" si="48"/>
        <v>0.92262577371270205</v>
      </c>
      <c r="F107" s="31" t="str">
        <f t="shared" si="49"/>
        <v>Blue</v>
      </c>
      <c r="G107" s="32">
        <f t="shared" si="50"/>
        <v>0.1502242791271042</v>
      </c>
      <c r="H107" s="33">
        <f t="shared" si="51"/>
        <v>8.5757497075181932E-2</v>
      </c>
      <c r="I107" s="33">
        <f t="shared" si="52"/>
        <v>0.39622963647689874</v>
      </c>
      <c r="J107" s="33">
        <f t="shared" si="53"/>
        <v>0.21600562041677296</v>
      </c>
      <c r="K107" s="34">
        <f t="shared" si="54"/>
        <v>0.15178296690404253</v>
      </c>
      <c r="L107" s="32">
        <f t="shared" si="55"/>
        <v>0.16047822330442119</v>
      </c>
      <c r="M107" s="33">
        <f t="shared" si="56"/>
        <v>0.10093939173704736</v>
      </c>
      <c r="N107" s="33">
        <f t="shared" si="57"/>
        <v>0.30502583224745983</v>
      </c>
      <c r="O107" s="33">
        <f t="shared" si="58"/>
        <v>0.15963389552028201</v>
      </c>
      <c r="P107" s="34">
        <f t="shared" si="59"/>
        <v>0.27392265719078951</v>
      </c>
    </row>
    <row r="108" spans="1:16" ht="16.5" customHeight="1" x14ac:dyDescent="0.25">
      <c r="A108" s="108" t="s">
        <v>167</v>
      </c>
      <c r="B108" s="29">
        <f t="shared" si="45"/>
        <v>10738957</v>
      </c>
      <c r="C108" s="30">
        <f t="shared" si="46"/>
        <v>8295.9909823955404</v>
      </c>
      <c r="D108" s="30">
        <f t="shared" si="47"/>
        <v>4.5997044216153808</v>
      </c>
      <c r="E108" s="30">
        <f t="shared" si="48"/>
        <v>0.94474363760836699</v>
      </c>
      <c r="F108" s="31" t="str">
        <f t="shared" si="49"/>
        <v>Blue</v>
      </c>
      <c r="G108" s="32">
        <f t="shared" si="50"/>
        <v>0.31450293098809612</v>
      </c>
      <c r="H108" s="33">
        <f t="shared" si="51"/>
        <v>0.20605350850708087</v>
      </c>
      <c r="I108" s="33">
        <f t="shared" si="52"/>
        <v>0.11839951631980693</v>
      </c>
      <c r="J108" s="33">
        <f t="shared" si="53"/>
        <v>0.27086043754317646</v>
      </c>
      <c r="K108" s="34">
        <f t="shared" si="54"/>
        <v>9.0183606641839636E-2</v>
      </c>
      <c r="L108" s="32">
        <f t="shared" si="55"/>
        <v>0.29250798960902141</v>
      </c>
      <c r="M108" s="33">
        <f t="shared" si="56"/>
        <v>0.13536582156134505</v>
      </c>
      <c r="N108" s="33">
        <f t="shared" si="57"/>
        <v>0.17919314645145595</v>
      </c>
      <c r="O108" s="33">
        <f t="shared" si="58"/>
        <v>8.8015350036432724E-2</v>
      </c>
      <c r="P108" s="34">
        <f t="shared" si="59"/>
        <v>0.30491769234174487</v>
      </c>
    </row>
    <row r="109" spans="1:16" ht="16.5" customHeight="1" x14ac:dyDescent="0.25">
      <c r="A109" s="108" t="s">
        <v>197</v>
      </c>
      <c r="B109" s="29">
        <f t="shared" si="45"/>
        <v>10101697</v>
      </c>
      <c r="C109" s="30">
        <f t="shared" si="46"/>
        <v>4631.8875352569084</v>
      </c>
      <c r="D109" s="30">
        <f t="shared" si="47"/>
        <v>4.5452443555973563</v>
      </c>
      <c r="E109" s="30">
        <f t="shared" si="48"/>
        <v>0.89312236028560299</v>
      </c>
      <c r="F109" s="31" t="str">
        <f t="shared" si="49"/>
        <v>Blue</v>
      </c>
      <c r="G109" s="32">
        <f t="shared" si="50"/>
        <v>0.21686156533048367</v>
      </c>
      <c r="H109" s="33">
        <f t="shared" si="51"/>
        <v>0.18399427167880827</v>
      </c>
      <c r="I109" s="33">
        <f t="shared" si="52"/>
        <v>0.32595175619474442</v>
      </c>
      <c r="J109" s="33">
        <f t="shared" si="53"/>
        <v>0.15377061584804874</v>
      </c>
      <c r="K109" s="34">
        <f t="shared" si="54"/>
        <v>0.11942179094791489</v>
      </c>
      <c r="L109" s="32">
        <f t="shared" si="55"/>
        <v>0.11446449590100459</v>
      </c>
      <c r="M109" s="33">
        <f t="shared" si="56"/>
        <v>0.10404473070372905</v>
      </c>
      <c r="N109" s="33">
        <f t="shared" si="57"/>
        <v>0.28796253038154301</v>
      </c>
      <c r="O109" s="33">
        <f t="shared" si="58"/>
        <v>0.11595097547661065</v>
      </c>
      <c r="P109" s="34">
        <f t="shared" si="59"/>
        <v>0.37757726753711218</v>
      </c>
    </row>
    <row r="110" spans="1:16" ht="16.5" customHeight="1" x14ac:dyDescent="0.25">
      <c r="A110" s="108" t="s">
        <v>178</v>
      </c>
      <c r="B110" s="29">
        <f t="shared" si="45"/>
        <v>3996761.9999999995</v>
      </c>
      <c r="C110" s="30">
        <f t="shared" si="46"/>
        <v>4349.3178318896589</v>
      </c>
      <c r="D110" s="30">
        <f t="shared" si="47"/>
        <v>4.5216259798841794</v>
      </c>
      <c r="E110" s="30">
        <f t="shared" si="48"/>
        <v>0.91227791686956905</v>
      </c>
      <c r="F110" s="31" t="str">
        <f t="shared" si="49"/>
        <v>Blue</v>
      </c>
      <c r="G110" s="32">
        <f t="shared" si="50"/>
        <v>0.20485906955677885</v>
      </c>
      <c r="H110" s="33">
        <f t="shared" si="51"/>
        <v>9.9369829360271833E-2</v>
      </c>
      <c r="I110" s="33">
        <f t="shared" si="52"/>
        <v>0.36324738921365002</v>
      </c>
      <c r="J110" s="33">
        <f t="shared" si="53"/>
        <v>0.24196063058741354</v>
      </c>
      <c r="K110" s="34">
        <f t="shared" si="54"/>
        <v>9.0563081281885671E-2</v>
      </c>
      <c r="L110" s="32">
        <f t="shared" si="55"/>
        <v>0.20235494397596521</v>
      </c>
      <c r="M110" s="33">
        <f t="shared" si="56"/>
        <v>0.13712213593764189</v>
      </c>
      <c r="N110" s="33">
        <f t="shared" si="57"/>
        <v>0.1806241804045233</v>
      </c>
      <c r="O110" s="33">
        <f t="shared" si="58"/>
        <v>8.7905271914386032E-2</v>
      </c>
      <c r="P110" s="34">
        <f t="shared" si="59"/>
        <v>0.39199346776748306</v>
      </c>
    </row>
    <row r="111" spans="1:16" ht="16.5" customHeight="1" x14ac:dyDescent="0.25">
      <c r="A111" s="108" t="s">
        <v>169</v>
      </c>
      <c r="B111" s="29">
        <f t="shared" si="45"/>
        <v>17373657</v>
      </c>
      <c r="C111" s="30">
        <f t="shared" si="46"/>
        <v>5875.0544016698541</v>
      </c>
      <c r="D111" s="30">
        <f t="shared" si="47"/>
        <v>4.4888523769439796</v>
      </c>
      <c r="E111" s="30">
        <f t="shared" si="48"/>
        <v>0.94241298858585998</v>
      </c>
      <c r="F111" s="31" t="str">
        <f t="shared" si="49"/>
        <v>Blue</v>
      </c>
      <c r="G111" s="32">
        <f t="shared" si="50"/>
        <v>0.16332166456260286</v>
      </c>
      <c r="H111" s="33">
        <f t="shared" si="51"/>
        <v>0.12584283770028909</v>
      </c>
      <c r="I111" s="33">
        <f t="shared" si="52"/>
        <v>0.19743762370906714</v>
      </c>
      <c r="J111" s="33">
        <f t="shared" si="53"/>
        <v>0.21079398725420764</v>
      </c>
      <c r="K111" s="34">
        <f t="shared" si="54"/>
        <v>0.30260388677383299</v>
      </c>
      <c r="L111" s="32">
        <f t="shared" si="55"/>
        <v>7.8430640005299729E-2</v>
      </c>
      <c r="M111" s="33">
        <f t="shared" si="56"/>
        <v>0.12888629340183799</v>
      </c>
      <c r="N111" s="33">
        <f t="shared" si="57"/>
        <v>0.15732909813362608</v>
      </c>
      <c r="O111" s="33">
        <f t="shared" si="58"/>
        <v>8.878707927603223E-2</v>
      </c>
      <c r="P111" s="34">
        <f t="shared" si="59"/>
        <v>0.54656688918320373</v>
      </c>
    </row>
    <row r="112" spans="1:16" ht="16.5" customHeight="1" x14ac:dyDescent="0.25">
      <c r="A112" s="108" t="s">
        <v>196</v>
      </c>
      <c r="B112" s="29">
        <f t="shared" si="45"/>
        <v>2948277</v>
      </c>
      <c r="C112" s="30">
        <f t="shared" si="46"/>
        <v>5508.8631026040475</v>
      </c>
      <c r="D112" s="30">
        <f t="shared" si="47"/>
        <v>4.416563892759009</v>
      </c>
      <c r="E112" s="30">
        <f t="shared" si="48"/>
        <v>0.96720576661769098</v>
      </c>
      <c r="F112" s="31" t="str">
        <f t="shared" si="49"/>
        <v>Blue</v>
      </c>
      <c r="G112" s="32">
        <f t="shared" si="50"/>
        <v>0.29569289496273715</v>
      </c>
      <c r="H112" s="33">
        <f t="shared" si="51"/>
        <v>0.13018297563353684</v>
      </c>
      <c r="I112" s="33">
        <f t="shared" si="52"/>
        <v>0.37483286565614415</v>
      </c>
      <c r="J112" s="33">
        <f t="shared" si="53"/>
        <v>0.12756289183818217</v>
      </c>
      <c r="K112" s="34">
        <f t="shared" si="54"/>
        <v>7.1728371909399444E-2</v>
      </c>
      <c r="L112" s="32">
        <f t="shared" si="55"/>
        <v>0.17960810627732632</v>
      </c>
      <c r="M112" s="33">
        <f t="shared" si="56"/>
        <v>0.12946061909616785</v>
      </c>
      <c r="N112" s="33">
        <f t="shared" si="57"/>
        <v>0.25588008252527239</v>
      </c>
      <c r="O112" s="33">
        <f t="shared" si="58"/>
        <v>9.8057544284801498E-2</v>
      </c>
      <c r="P112" s="34">
        <f t="shared" si="59"/>
        <v>0.33699364781643176</v>
      </c>
    </row>
    <row r="113" spans="1:16" ht="16.5" customHeight="1" x14ac:dyDescent="0.25">
      <c r="A113" s="108" t="s">
        <v>131</v>
      </c>
      <c r="B113" s="29">
        <f t="shared" si="45"/>
        <v>2880912.9999999995</v>
      </c>
      <c r="C113" s="30">
        <f t="shared" si="46"/>
        <v>5495.5439809490308</v>
      </c>
      <c r="D113" s="30">
        <f t="shared" si="47"/>
        <v>4.3035779716558702</v>
      </c>
      <c r="E113" s="30">
        <f t="shared" si="48"/>
        <v>0.92255110405572305</v>
      </c>
      <c r="F113" s="31" t="str">
        <f t="shared" si="49"/>
        <v>Blue</v>
      </c>
      <c r="G113" s="32">
        <f t="shared" si="50"/>
        <v>0.18434767251250828</v>
      </c>
      <c r="H113" s="33">
        <f t="shared" si="51"/>
        <v>0.11565275064076989</v>
      </c>
      <c r="I113" s="33">
        <f t="shared" si="52"/>
        <v>0.34320005234027784</v>
      </c>
      <c r="J113" s="33">
        <f t="shared" si="53"/>
        <v>0.25843389568826325</v>
      </c>
      <c r="K113" s="34">
        <f t="shared" si="54"/>
        <v>9.8365628818180714E-2</v>
      </c>
      <c r="L113" s="32">
        <f t="shared" si="55"/>
        <v>5.5440778729103329E-2</v>
      </c>
      <c r="M113" s="33">
        <f t="shared" si="56"/>
        <v>0.12827861311622415</v>
      </c>
      <c r="N113" s="33">
        <f t="shared" si="57"/>
        <v>0.25136261502189094</v>
      </c>
      <c r="O113" s="33">
        <f t="shared" si="58"/>
        <v>0.19164862393112955</v>
      </c>
      <c r="P113" s="34">
        <f t="shared" si="59"/>
        <v>0.37326936920165177</v>
      </c>
    </row>
    <row r="114" spans="1:16" ht="16.5" customHeight="1" x14ac:dyDescent="0.25">
      <c r="A114" s="108" t="s">
        <v>233</v>
      </c>
      <c r="B114" s="29">
        <f t="shared" si="45"/>
        <v>32510462</v>
      </c>
      <c r="C114" s="30">
        <f t="shared" si="46"/>
        <v>6517.7472655999709</v>
      </c>
      <c r="D114" s="30">
        <f t="shared" si="47"/>
        <v>4.2216071553898447</v>
      </c>
      <c r="E114" s="30">
        <f t="shared" si="48"/>
        <v>0.91028252807924204</v>
      </c>
      <c r="F114" s="31" t="str">
        <f t="shared" si="49"/>
        <v>Blue</v>
      </c>
      <c r="G114" s="32">
        <f t="shared" si="50"/>
        <v>0.23725300447876435</v>
      </c>
      <c r="H114" s="33">
        <f t="shared" si="51"/>
        <v>0.17351843328141472</v>
      </c>
      <c r="I114" s="33">
        <f t="shared" si="52"/>
        <v>0.26213054872599179</v>
      </c>
      <c r="J114" s="33">
        <f t="shared" si="53"/>
        <v>0.21955598024543638</v>
      </c>
      <c r="K114" s="34">
        <f t="shared" si="54"/>
        <v>0.10754203326839296</v>
      </c>
      <c r="L114" s="32">
        <f t="shared" si="55"/>
        <v>0.1394434267261678</v>
      </c>
      <c r="M114" s="33">
        <f t="shared" si="56"/>
        <v>0.13949973049081762</v>
      </c>
      <c r="N114" s="33">
        <f t="shared" si="57"/>
        <v>0.21957751484218746</v>
      </c>
      <c r="O114" s="33">
        <f t="shared" si="58"/>
        <v>0.11969262810077809</v>
      </c>
      <c r="P114" s="34">
        <f t="shared" si="59"/>
        <v>0.38178669984004926</v>
      </c>
    </row>
    <row r="115" spans="1:16" ht="16.5" customHeight="1" x14ac:dyDescent="0.25">
      <c r="A115" s="108" t="s">
        <v>229</v>
      </c>
      <c r="B115" s="29">
        <f t="shared" si="45"/>
        <v>28608714.999999996</v>
      </c>
      <c r="C115" s="30">
        <f t="shared" si="46"/>
        <v>1472.0216747194518</v>
      </c>
      <c r="D115" s="30">
        <f t="shared" si="47"/>
        <v>4.1978561369879728</v>
      </c>
      <c r="E115" s="30">
        <f t="shared" si="48"/>
        <v>0.86240290778806195</v>
      </c>
      <c r="F115" s="31" t="str">
        <f t="shared" si="49"/>
        <v>Blue</v>
      </c>
      <c r="G115" s="32">
        <f t="shared" si="50"/>
        <v>0.19723737693406007</v>
      </c>
      <c r="H115" s="33">
        <f t="shared" si="51"/>
        <v>0.12384675896017772</v>
      </c>
      <c r="I115" s="33">
        <f t="shared" si="52"/>
        <v>0.33926381465808975</v>
      </c>
      <c r="J115" s="33">
        <f t="shared" si="53"/>
        <v>0.28842872291692345</v>
      </c>
      <c r="K115" s="34">
        <f t="shared" si="54"/>
        <v>5.1223326530748889E-2</v>
      </c>
      <c r="L115" s="32">
        <f t="shared" si="55"/>
        <v>5.3222147943500282E-2</v>
      </c>
      <c r="M115" s="33">
        <f t="shared" si="56"/>
        <v>0.22803071847464498</v>
      </c>
      <c r="N115" s="33">
        <f t="shared" si="57"/>
        <v>0.22454700650513573</v>
      </c>
      <c r="O115" s="33">
        <f t="shared" si="58"/>
        <v>0.25992606955421405</v>
      </c>
      <c r="P115" s="34">
        <f t="shared" si="59"/>
        <v>0.23427405752250502</v>
      </c>
    </row>
    <row r="116" spans="1:16" ht="16.5" customHeight="1" x14ac:dyDescent="0.25">
      <c r="A116" s="108" t="s">
        <v>243</v>
      </c>
      <c r="B116" s="29">
        <f t="shared" si="45"/>
        <v>6453550</v>
      </c>
      <c r="C116" s="30">
        <f t="shared" si="46"/>
        <v>4535.5517624921558</v>
      </c>
      <c r="D116" s="30">
        <f t="shared" si="47"/>
        <v>4.1377206008272474</v>
      </c>
      <c r="E116" s="30">
        <f t="shared" si="48"/>
        <v>0.92316559179864899</v>
      </c>
      <c r="F116" s="31" t="str">
        <f t="shared" si="49"/>
        <v>Blue</v>
      </c>
      <c r="G116" s="32">
        <f t="shared" si="50"/>
        <v>0.20503847510862414</v>
      </c>
      <c r="H116" s="33">
        <f t="shared" si="51"/>
        <v>0.13584519423631305</v>
      </c>
      <c r="I116" s="33">
        <f t="shared" si="52"/>
        <v>0.33023643684607418</v>
      </c>
      <c r="J116" s="33">
        <f t="shared" si="53"/>
        <v>0.28579816668016461</v>
      </c>
      <c r="K116" s="34">
        <f t="shared" si="54"/>
        <v>4.3081727128824396E-2</v>
      </c>
      <c r="L116" s="32">
        <f t="shared" si="55"/>
        <v>9.129111377192102E-2</v>
      </c>
      <c r="M116" s="33">
        <f t="shared" si="56"/>
        <v>0.14827206338129073</v>
      </c>
      <c r="N116" s="33">
        <f t="shared" si="57"/>
        <v>0.20753260141536181</v>
      </c>
      <c r="O116" s="33">
        <f t="shared" si="58"/>
        <v>0.20346936558862019</v>
      </c>
      <c r="P116" s="34">
        <f t="shared" si="59"/>
        <v>0.3494348558428067</v>
      </c>
    </row>
    <row r="117" spans="1:16" ht="16.5" customHeight="1" x14ac:dyDescent="0.25">
      <c r="A117" s="108" t="s">
        <v>254</v>
      </c>
      <c r="B117" s="29">
        <f t="shared" si="45"/>
        <v>11694721.000000002</v>
      </c>
      <c r="C117" s="30">
        <f t="shared" si="46"/>
        <v>3848.225584858435</v>
      </c>
      <c r="D117" s="30">
        <f t="shared" si="47"/>
        <v>3.9428358866222744</v>
      </c>
      <c r="E117" s="30">
        <f t="shared" si="48"/>
        <v>0.90227801612780101</v>
      </c>
      <c r="F117" s="31" t="str">
        <f t="shared" si="49"/>
        <v>Blue</v>
      </c>
      <c r="G117" s="32">
        <f t="shared" si="50"/>
        <v>0.26462423420314896</v>
      </c>
      <c r="H117" s="33">
        <f t="shared" si="51"/>
        <v>0.14804550921210796</v>
      </c>
      <c r="I117" s="33">
        <f t="shared" si="52"/>
        <v>0.32191399884245125</v>
      </c>
      <c r="J117" s="33">
        <f t="shared" si="53"/>
        <v>0.16825821447906003</v>
      </c>
      <c r="K117" s="34">
        <f t="shared" si="54"/>
        <v>9.7158043263231658E-2</v>
      </c>
      <c r="L117" s="32">
        <f t="shared" si="55"/>
        <v>0.12528845608871825</v>
      </c>
      <c r="M117" s="33">
        <f t="shared" si="56"/>
        <v>0.17357050211734218</v>
      </c>
      <c r="N117" s="33">
        <f t="shared" si="57"/>
        <v>0.21811801032681685</v>
      </c>
      <c r="O117" s="33">
        <f t="shared" si="58"/>
        <v>0.12876623830438308</v>
      </c>
      <c r="P117" s="34">
        <f t="shared" si="59"/>
        <v>0.35425679316274028</v>
      </c>
    </row>
    <row r="118" spans="1:16" ht="16.5" customHeight="1" x14ac:dyDescent="0.25">
      <c r="A118" s="108" t="s">
        <v>170</v>
      </c>
      <c r="B118" s="29">
        <f t="shared" si="45"/>
        <v>100388076</v>
      </c>
      <c r="C118" s="30">
        <f t="shared" si="46"/>
        <v>3346.390214602427</v>
      </c>
      <c r="D118" s="30">
        <f t="shared" si="47"/>
        <v>3.766257488545449</v>
      </c>
      <c r="E118" s="30">
        <f t="shared" si="48"/>
        <v>0.90163970152202499</v>
      </c>
      <c r="F118" s="31" t="str">
        <f t="shared" si="49"/>
        <v>Blue</v>
      </c>
      <c r="G118" s="32">
        <f t="shared" si="50"/>
        <v>0.21784875777364282</v>
      </c>
      <c r="H118" s="33">
        <f t="shared" si="51"/>
        <v>0.14166245810733993</v>
      </c>
      <c r="I118" s="33">
        <f t="shared" si="52"/>
        <v>0.30691872145975446</v>
      </c>
      <c r="J118" s="33">
        <f t="shared" si="53"/>
        <v>0.18451415375951449</v>
      </c>
      <c r="K118" s="34">
        <f t="shared" si="54"/>
        <v>0.14905590889974785</v>
      </c>
      <c r="L118" s="32">
        <f t="shared" si="55"/>
        <v>0.1030931867669492</v>
      </c>
      <c r="M118" s="33">
        <f t="shared" si="56"/>
        <v>0.12764567066189753</v>
      </c>
      <c r="N118" s="33">
        <f t="shared" si="57"/>
        <v>0.25857855742935421</v>
      </c>
      <c r="O118" s="33">
        <f t="shared" si="58"/>
        <v>0.18180834900189344</v>
      </c>
      <c r="P118" s="34">
        <f t="shared" si="59"/>
        <v>0.32887423613990546</v>
      </c>
    </row>
    <row r="119" spans="1:16" ht="16.5" customHeight="1" x14ac:dyDescent="0.25">
      <c r="A119" s="108" t="s">
        <v>210</v>
      </c>
      <c r="B119" s="29">
        <f t="shared" si="45"/>
        <v>36471765.999999993</v>
      </c>
      <c r="C119" s="30">
        <f t="shared" si="46"/>
        <v>3515.3106251904405</v>
      </c>
      <c r="D119" s="30">
        <f t="shared" si="47"/>
        <v>3.6522089568805032</v>
      </c>
      <c r="E119" s="30">
        <f t="shared" si="48"/>
        <v>0.82748680087945903</v>
      </c>
      <c r="F119" s="31" t="str">
        <f t="shared" si="49"/>
        <v>Blue</v>
      </c>
      <c r="G119" s="32">
        <f t="shared" si="50"/>
        <v>0.21891524181652697</v>
      </c>
      <c r="H119" s="33">
        <f t="shared" si="51"/>
        <v>0.11452447483922239</v>
      </c>
      <c r="I119" s="33">
        <f t="shared" si="52"/>
        <v>0.31532362344981313</v>
      </c>
      <c r="J119" s="33">
        <f t="shared" si="53"/>
        <v>0.23332693552592304</v>
      </c>
      <c r="K119" s="34">
        <f t="shared" si="54"/>
        <v>0.11790972436851441</v>
      </c>
      <c r="L119" s="32">
        <f t="shared" si="55"/>
        <v>0.13045137409079022</v>
      </c>
      <c r="M119" s="33">
        <f t="shared" si="56"/>
        <v>0.13192723334667728</v>
      </c>
      <c r="N119" s="33">
        <f t="shared" si="57"/>
        <v>0.20182855678339481</v>
      </c>
      <c r="O119" s="33">
        <f t="shared" si="58"/>
        <v>0.17189067816571368</v>
      </c>
      <c r="P119" s="34">
        <f t="shared" si="59"/>
        <v>0.36390215761342376</v>
      </c>
    </row>
    <row r="120" spans="1:16" ht="16.5" customHeight="1" x14ac:dyDescent="0.25">
      <c r="A120" s="108" t="s">
        <v>234</v>
      </c>
      <c r="B120" s="29">
        <f t="shared" si="45"/>
        <v>108116621.99999999</v>
      </c>
      <c r="C120" s="30">
        <f t="shared" si="46"/>
        <v>3989.1634908181331</v>
      </c>
      <c r="D120" s="30">
        <f t="shared" si="47"/>
        <v>3.5461477951973936</v>
      </c>
      <c r="E120" s="30">
        <f t="shared" si="48"/>
        <v>0.89687966030347299</v>
      </c>
      <c r="F120" s="31" t="str">
        <f t="shared" si="49"/>
        <v>Blue</v>
      </c>
      <c r="G120" s="32">
        <f t="shared" si="50"/>
        <v>0.16778345585276497</v>
      </c>
      <c r="H120" s="33">
        <f t="shared" si="51"/>
        <v>0.10897143452027651</v>
      </c>
      <c r="I120" s="33">
        <f t="shared" si="52"/>
        <v>0.2701097975133005</v>
      </c>
      <c r="J120" s="33">
        <f t="shared" si="53"/>
        <v>0.31454302699170822</v>
      </c>
      <c r="K120" s="34">
        <f t="shared" si="54"/>
        <v>0.13859228512194971</v>
      </c>
      <c r="L120" s="32">
        <f t="shared" si="55"/>
        <v>0.17240102435721469</v>
      </c>
      <c r="M120" s="33">
        <f t="shared" si="56"/>
        <v>0.13246627244679812</v>
      </c>
      <c r="N120" s="33">
        <f t="shared" si="57"/>
        <v>0.19757032800820373</v>
      </c>
      <c r="O120" s="33">
        <f t="shared" si="58"/>
        <v>0.18800244228109989</v>
      </c>
      <c r="P120" s="34">
        <f t="shared" si="59"/>
        <v>0.30955993290668327</v>
      </c>
    </row>
    <row r="121" spans="1:16" ht="16.5" customHeight="1" x14ac:dyDescent="0.25">
      <c r="A121" s="108" t="s">
        <v>206</v>
      </c>
      <c r="B121" s="29">
        <f t="shared" si="45"/>
        <v>21323734</v>
      </c>
      <c r="C121" s="30">
        <f t="shared" si="46"/>
        <v>3999.9974184412763</v>
      </c>
      <c r="D121" s="30">
        <f t="shared" si="47"/>
        <v>3.5255837186719892</v>
      </c>
      <c r="E121" s="30">
        <f t="shared" si="48"/>
        <v>0.93981337429381495</v>
      </c>
      <c r="F121" s="31" t="str">
        <f t="shared" si="49"/>
        <v>Blue</v>
      </c>
      <c r="G121" s="32">
        <f t="shared" si="50"/>
        <v>0.21076987429823318</v>
      </c>
      <c r="H121" s="33">
        <f t="shared" si="51"/>
        <v>7.5192082161749801E-2</v>
      </c>
      <c r="I121" s="33">
        <f t="shared" si="52"/>
        <v>0.31727878683193977</v>
      </c>
      <c r="J121" s="33">
        <f t="shared" si="53"/>
        <v>0.29480995280571071</v>
      </c>
      <c r="K121" s="34">
        <f t="shared" si="54"/>
        <v>0.1019493039023663</v>
      </c>
      <c r="L121" s="32">
        <f t="shared" si="55"/>
        <v>8.0626169158022773E-2</v>
      </c>
      <c r="M121" s="33">
        <f t="shared" si="56"/>
        <v>9.1596350644197758E-2</v>
      </c>
      <c r="N121" s="33">
        <f t="shared" si="57"/>
        <v>0.48042397406999676</v>
      </c>
      <c r="O121" s="33">
        <f t="shared" si="58"/>
        <v>0.14684067142166904</v>
      </c>
      <c r="P121" s="34">
        <f t="shared" si="59"/>
        <v>0.20051283470611378</v>
      </c>
    </row>
    <row r="122" spans="1:16" ht="16.5" customHeight="1" x14ac:dyDescent="0.25">
      <c r="A122" s="108" t="s">
        <v>201</v>
      </c>
      <c r="B122" s="29">
        <f t="shared" si="45"/>
        <v>6415851</v>
      </c>
      <c r="C122" s="30">
        <f t="shared" si="46"/>
        <v>1691.6480195651322</v>
      </c>
      <c r="D122" s="30">
        <f t="shared" si="47"/>
        <v>3.4234642593083149</v>
      </c>
      <c r="E122" s="30">
        <f t="shared" si="48"/>
        <v>0.96022377569289696</v>
      </c>
      <c r="F122" s="31" t="str">
        <f t="shared" si="49"/>
        <v>Blue</v>
      </c>
      <c r="G122" s="32">
        <f t="shared" si="50"/>
        <v>0.19001712448598035</v>
      </c>
      <c r="H122" s="33">
        <f t="shared" si="51"/>
        <v>4.6514439717209609E-2</v>
      </c>
      <c r="I122" s="33">
        <f t="shared" si="52"/>
        <v>0.24151988346828293</v>
      </c>
      <c r="J122" s="33">
        <f t="shared" si="53"/>
        <v>0.38350952205172828</v>
      </c>
      <c r="K122" s="34">
        <f t="shared" si="54"/>
        <v>0.1384390302767988</v>
      </c>
      <c r="L122" s="32">
        <f t="shared" si="55"/>
        <v>0.18952761744834029</v>
      </c>
      <c r="M122" s="33">
        <f t="shared" si="56"/>
        <v>4.4997260479109208E-2</v>
      </c>
      <c r="N122" s="33">
        <f t="shared" si="57"/>
        <v>0.14498336885129301</v>
      </c>
      <c r="O122" s="33">
        <f t="shared" si="58"/>
        <v>0.28265747497663468</v>
      </c>
      <c r="P122" s="34">
        <f t="shared" si="59"/>
        <v>0.33783427824462253</v>
      </c>
    </row>
    <row r="123" spans="1:16" s="116" customFormat="1" ht="16.5" customHeight="1" x14ac:dyDescent="0.25">
      <c r="A123" s="109" t="s">
        <v>184</v>
      </c>
      <c r="B123" s="110">
        <f t="shared" si="45"/>
        <v>9746115.0000000019</v>
      </c>
      <c r="C123" s="111">
        <f t="shared" si="46"/>
        <v>3021.7479653393398</v>
      </c>
      <c r="D123" s="111">
        <f t="shared" si="47"/>
        <v>3.3246713818122577</v>
      </c>
      <c r="E123" s="111">
        <f t="shared" si="48"/>
        <v>0.86294546252197502</v>
      </c>
      <c r="F123" s="112" t="str">
        <f t="shared" si="49"/>
        <v>Blue</v>
      </c>
      <c r="G123" s="113">
        <f t="shared" si="50"/>
        <v>0.36416151306214495</v>
      </c>
      <c r="H123" s="114">
        <f t="shared" si="51"/>
        <v>0.13699660627525079</v>
      </c>
      <c r="I123" s="114">
        <f t="shared" si="52"/>
        <v>0.1648060349420537</v>
      </c>
      <c r="J123" s="114">
        <f t="shared" si="53"/>
        <v>0.2099554466745277</v>
      </c>
      <c r="K123" s="115">
        <f t="shared" si="54"/>
        <v>0.12408039904602301</v>
      </c>
      <c r="L123" s="113">
        <f t="shared" si="55"/>
        <v>0.18972387017227282</v>
      </c>
      <c r="M123" s="114">
        <f t="shared" si="56"/>
        <v>0.17192238553187983</v>
      </c>
      <c r="N123" s="114">
        <f t="shared" si="57"/>
        <v>0.18120939938842887</v>
      </c>
      <c r="O123" s="114">
        <f t="shared" si="58"/>
        <v>0.17549835171933792</v>
      </c>
      <c r="P123" s="115">
        <f t="shared" si="59"/>
        <v>0.28164599318808076</v>
      </c>
    </row>
    <row r="124" spans="1:16" s="107" customFormat="1" ht="16.5" customHeight="1" x14ac:dyDescent="0.25">
      <c r="A124" s="100" t="s">
        <v>150</v>
      </c>
      <c r="B124" s="101">
        <f t="shared" si="45"/>
        <v>2303703</v>
      </c>
      <c r="C124" s="102">
        <f t="shared" si="46"/>
        <v>7690.6219625533049</v>
      </c>
      <c r="D124" s="102">
        <f t="shared" si="47"/>
        <v>8.6191004487601273</v>
      </c>
      <c r="E124" s="102">
        <f t="shared" si="48"/>
        <v>0.79702917693425401</v>
      </c>
      <c r="F124" s="103" t="str">
        <f t="shared" si="49"/>
        <v>Red</v>
      </c>
      <c r="G124" s="104">
        <f t="shared" si="50"/>
        <v>0.35676966376355135</v>
      </c>
      <c r="H124" s="105">
        <f t="shared" si="51"/>
        <v>0.11730890996525029</v>
      </c>
      <c r="I124" s="105">
        <f t="shared" si="52"/>
        <v>0.25168752929240557</v>
      </c>
      <c r="J124" s="105">
        <f t="shared" si="53"/>
        <v>0.16054470803672011</v>
      </c>
      <c r="K124" s="106">
        <f t="shared" si="54"/>
        <v>0.11368918894207232</v>
      </c>
      <c r="L124" s="104">
        <f t="shared" si="55"/>
        <v>0.21277791527068499</v>
      </c>
      <c r="M124" s="105">
        <f t="shared" si="56"/>
        <v>0.10577003408068616</v>
      </c>
      <c r="N124" s="105">
        <f t="shared" si="57"/>
        <v>0.21581014543851948</v>
      </c>
      <c r="O124" s="105">
        <f t="shared" si="58"/>
        <v>8.3033170229488237E-2</v>
      </c>
      <c r="P124" s="106">
        <f t="shared" si="59"/>
        <v>0.38260873498062098</v>
      </c>
    </row>
    <row r="125" spans="1:16" ht="16.5" customHeight="1" x14ac:dyDescent="0.25">
      <c r="A125" s="108" t="s">
        <v>223</v>
      </c>
      <c r="B125" s="29">
        <f t="shared" si="45"/>
        <v>2494524</v>
      </c>
      <c r="C125" s="30">
        <f t="shared" si="46"/>
        <v>5433.6854206454318</v>
      </c>
      <c r="D125" s="30">
        <f t="shared" si="47"/>
        <v>6.880676552581015</v>
      </c>
      <c r="E125" s="30">
        <f t="shared" si="48"/>
        <v>0.78317452857956604</v>
      </c>
      <c r="F125" s="31" t="str">
        <f t="shared" si="49"/>
        <v>Red</v>
      </c>
      <c r="G125" s="32">
        <f t="shared" si="50"/>
        <v>0.1998463647464904</v>
      </c>
      <c r="H125" s="33">
        <f t="shared" si="51"/>
        <v>0.16576248908910171</v>
      </c>
      <c r="I125" s="33">
        <f t="shared" si="52"/>
        <v>0.17791332092362933</v>
      </c>
      <c r="J125" s="33">
        <f t="shared" si="53"/>
        <v>0.34769090530825664</v>
      </c>
      <c r="K125" s="34">
        <f t="shared" si="54"/>
        <v>0.10878691993252187</v>
      </c>
      <c r="L125" s="32">
        <f t="shared" si="55"/>
        <v>7.7962734566638187E-2</v>
      </c>
      <c r="M125" s="33">
        <f t="shared" si="56"/>
        <v>0.14058838125238032</v>
      </c>
      <c r="N125" s="33">
        <f t="shared" si="57"/>
        <v>0.27159324977167698</v>
      </c>
      <c r="O125" s="33">
        <f t="shared" si="58"/>
        <v>0.13190896550734746</v>
      </c>
      <c r="P125" s="34">
        <f t="shared" si="59"/>
        <v>0.37794666890195749</v>
      </c>
    </row>
    <row r="126" spans="1:16" ht="16.5" customHeight="1" x14ac:dyDescent="0.25">
      <c r="A126" s="108" t="s">
        <v>249</v>
      </c>
      <c r="B126" s="29">
        <f t="shared" si="45"/>
        <v>15946882</v>
      </c>
      <c r="C126" s="30">
        <f t="shared" si="46"/>
        <v>894.04958635946082</v>
      </c>
      <c r="D126" s="30">
        <f t="shared" si="47"/>
        <v>5.4250753610506868</v>
      </c>
      <c r="E126" s="30">
        <f t="shared" si="48"/>
        <v>0.44086435292367598</v>
      </c>
      <c r="F126" s="31" t="str">
        <f t="shared" si="49"/>
        <v>Red</v>
      </c>
      <c r="G126" s="32">
        <f t="shared" si="50"/>
        <v>0.12301625496918285</v>
      </c>
      <c r="H126" s="33">
        <f t="shared" si="51"/>
        <v>5.1005156032252356E-2</v>
      </c>
      <c r="I126" s="33">
        <f t="shared" si="52"/>
        <v>6.5537138204606035E-2</v>
      </c>
      <c r="J126" s="33">
        <f t="shared" si="53"/>
        <v>0.70829124298505031</v>
      </c>
      <c r="K126" s="34">
        <f t="shared" si="54"/>
        <v>5.2150207808908666E-2</v>
      </c>
      <c r="L126" s="32">
        <f t="shared" si="55"/>
        <v>4.8293481901970865E-2</v>
      </c>
      <c r="M126" s="33">
        <f t="shared" si="56"/>
        <v>0.18609468270204835</v>
      </c>
      <c r="N126" s="33">
        <f t="shared" si="57"/>
        <v>0.1495421967644332</v>
      </c>
      <c r="O126" s="33">
        <f t="shared" si="58"/>
        <v>0.43888965268495372</v>
      </c>
      <c r="P126" s="34">
        <f t="shared" si="59"/>
        <v>0.17717998594659398</v>
      </c>
    </row>
    <row r="127" spans="1:16" ht="16.5" customHeight="1" x14ac:dyDescent="0.25">
      <c r="A127" s="108" t="s">
        <v>165</v>
      </c>
      <c r="B127" s="29">
        <f t="shared" si="45"/>
        <v>973557</v>
      </c>
      <c r="C127" s="30">
        <f t="shared" si="46"/>
        <v>4095.2533096554512</v>
      </c>
      <c r="D127" s="30">
        <f t="shared" si="47"/>
        <v>5.2541373059907723</v>
      </c>
      <c r="E127" s="30">
        <f t="shared" si="48"/>
        <v>0.75330394527536704</v>
      </c>
      <c r="F127" s="31" t="str">
        <f t="shared" si="49"/>
        <v>Red</v>
      </c>
      <c r="G127" s="32">
        <f t="shared" si="50"/>
        <v>0.17001833420768561</v>
      </c>
      <c r="H127" s="33">
        <f t="shared" si="51"/>
        <v>0.19837952358021985</v>
      </c>
      <c r="I127" s="33">
        <f t="shared" si="52"/>
        <v>0.18071999579225601</v>
      </c>
      <c r="J127" s="33">
        <f t="shared" si="53"/>
        <v>0.32812033541181751</v>
      </c>
      <c r="K127" s="34">
        <f t="shared" si="54"/>
        <v>0.12276181100802111</v>
      </c>
      <c r="L127" s="32">
        <f t="shared" si="55"/>
        <v>4.8355904119431727E-2</v>
      </c>
      <c r="M127" s="33">
        <f t="shared" si="56"/>
        <v>0.26675091570112441</v>
      </c>
      <c r="N127" s="33">
        <f t="shared" si="57"/>
        <v>0.20535163448683949</v>
      </c>
      <c r="O127" s="33">
        <f t="shared" si="58"/>
        <v>0.23725639872058113</v>
      </c>
      <c r="P127" s="34">
        <f t="shared" si="59"/>
        <v>0.24228514697202305</v>
      </c>
    </row>
    <row r="128" spans="1:16" ht="16.5" customHeight="1" x14ac:dyDescent="0.25">
      <c r="A128" s="108" t="s">
        <v>225</v>
      </c>
      <c r="B128" s="29">
        <f t="shared" si="45"/>
        <v>200963603</v>
      </c>
      <c r="C128" s="30">
        <f t="shared" si="46"/>
        <v>2481.6622930643466</v>
      </c>
      <c r="D128" s="30">
        <f t="shared" si="47"/>
        <v>4.4851985570936428</v>
      </c>
      <c r="E128" s="30">
        <f t="shared" si="48"/>
        <v>0.73201792566231005</v>
      </c>
      <c r="F128" s="31" t="str">
        <f t="shared" si="49"/>
        <v>Red</v>
      </c>
      <c r="G128" s="32">
        <f t="shared" si="50"/>
        <v>0.43698917301709733</v>
      </c>
      <c r="H128" s="33">
        <f t="shared" si="51"/>
        <v>7.3511372437246966E-2</v>
      </c>
      <c r="I128" s="33">
        <f t="shared" si="52"/>
        <v>0.29194477607706887</v>
      </c>
      <c r="J128" s="33">
        <f t="shared" si="53"/>
        <v>0.13578637467777946</v>
      </c>
      <c r="K128" s="34">
        <f t="shared" si="54"/>
        <v>6.1768303790807368E-2</v>
      </c>
      <c r="L128" s="32">
        <f t="shared" si="55"/>
        <v>7.763651179652345E-2</v>
      </c>
      <c r="M128" s="33">
        <f t="shared" si="56"/>
        <v>0.16258025832904274</v>
      </c>
      <c r="N128" s="33">
        <f t="shared" si="57"/>
        <v>0.28473589970080931</v>
      </c>
      <c r="O128" s="33">
        <f t="shared" si="58"/>
        <v>0.24539236196328115</v>
      </c>
      <c r="P128" s="34">
        <f t="shared" si="59"/>
        <v>0.22965496821034298</v>
      </c>
    </row>
    <row r="129" spans="1:16" ht="16.5" customHeight="1" x14ac:dyDescent="0.25">
      <c r="A129" s="108" t="s">
        <v>267</v>
      </c>
      <c r="B129" s="29">
        <f t="shared" si="45"/>
        <v>14645473.000000002</v>
      </c>
      <c r="C129" s="30">
        <f t="shared" si="46"/>
        <v>1456.6240553557068</v>
      </c>
      <c r="D129" s="30">
        <f t="shared" si="47"/>
        <v>4.2768765991538835</v>
      </c>
      <c r="E129" s="30">
        <f t="shared" si="48"/>
        <v>0.70392313457305999</v>
      </c>
      <c r="F129" s="31" t="str">
        <f t="shared" si="49"/>
        <v>Red</v>
      </c>
      <c r="G129" s="32">
        <f t="shared" si="50"/>
        <v>0.45526350753800982</v>
      </c>
      <c r="H129" s="33">
        <f t="shared" si="51"/>
        <v>5.7584395404189949E-2</v>
      </c>
      <c r="I129" s="33">
        <f t="shared" si="52"/>
        <v>0.28130199610797507</v>
      </c>
      <c r="J129" s="33">
        <f t="shared" si="53"/>
        <v>0.16207567514920626</v>
      </c>
      <c r="K129" s="34">
        <f t="shared" si="54"/>
        <v>4.3774425800618709E-2</v>
      </c>
      <c r="L129" s="32">
        <f t="shared" si="55"/>
        <v>0.25275688367269367</v>
      </c>
      <c r="M129" s="33">
        <f t="shared" si="56"/>
        <v>0.14619928505072202</v>
      </c>
      <c r="N129" s="33">
        <f t="shared" si="57"/>
        <v>0.11025395735225249</v>
      </c>
      <c r="O129" s="33">
        <f t="shared" si="58"/>
        <v>0.17614610337298631</v>
      </c>
      <c r="P129" s="34">
        <f t="shared" si="59"/>
        <v>0.31464377055134507</v>
      </c>
    </row>
    <row r="130" spans="1:16" ht="16.5" customHeight="1" x14ac:dyDescent="0.25">
      <c r="A130" s="108" t="s">
        <v>220</v>
      </c>
      <c r="B130" s="29">
        <f t="shared" si="45"/>
        <v>4525697.9999999991</v>
      </c>
      <c r="C130" s="30">
        <f t="shared" si="46"/>
        <v>1907.7620137730687</v>
      </c>
      <c r="D130" s="30">
        <f t="shared" si="47"/>
        <v>3.9765009986285715</v>
      </c>
      <c r="E130" s="30">
        <f t="shared" si="48"/>
        <v>0.71572612039099903</v>
      </c>
      <c r="F130" s="31" t="str">
        <f t="shared" si="49"/>
        <v>Red</v>
      </c>
      <c r="G130" s="32">
        <f t="shared" si="50"/>
        <v>0.24203139052546413</v>
      </c>
      <c r="H130" s="33">
        <f t="shared" si="51"/>
        <v>0.19773809209654911</v>
      </c>
      <c r="I130" s="33">
        <f t="shared" si="52"/>
        <v>0.20473720846384105</v>
      </c>
      <c r="J130" s="33">
        <f t="shared" si="53"/>
        <v>0.26780648604316615</v>
      </c>
      <c r="K130" s="34">
        <f t="shared" si="54"/>
        <v>8.7686822870979245E-2</v>
      </c>
      <c r="L130" s="32">
        <f t="shared" si="55"/>
        <v>0.11759587296102582</v>
      </c>
      <c r="M130" s="33">
        <f t="shared" si="56"/>
        <v>0.25192397828629998</v>
      </c>
      <c r="N130" s="33">
        <f t="shared" si="57"/>
        <v>0.22277916710309514</v>
      </c>
      <c r="O130" s="33">
        <f t="shared" si="58"/>
        <v>0.18305708815991698</v>
      </c>
      <c r="P130" s="34">
        <f t="shared" si="59"/>
        <v>0.22464389348966216</v>
      </c>
    </row>
    <row r="131" spans="1:16" ht="16.5" customHeight="1" x14ac:dyDescent="0.25">
      <c r="A131" s="108" t="s">
        <v>159</v>
      </c>
      <c r="B131" s="29">
        <f t="shared" ref="B131:B141" si="60">VLOOKUP(A131,pop,2,0)</f>
        <v>5380504.0000000009</v>
      </c>
      <c r="C131" s="30">
        <f t="shared" ref="C131:C141" si="61">VLOOKUP(A131,Y,130,0)</f>
        <v>1903.8661006942243</v>
      </c>
      <c r="D131" s="30">
        <f t="shared" ref="D131:D141" si="62">VLOOKUP(A131,gloria,123,0)/B131*1000</f>
        <v>3.9006728594953612</v>
      </c>
      <c r="E131" s="30">
        <f t="shared" ref="E131:E141" si="63">VLOOKUP(A131,nsi,14,0)</f>
        <v>0.66187917293487797</v>
      </c>
      <c r="F131" s="31" t="str">
        <f t="shared" ref="F131:F141" si="64">IF(E131&lt;0.8,IF(D131&lt;2.89,"Beige","Red"),IF(D131&lt;2.89,"Green","Blue"))</f>
        <v>Red</v>
      </c>
      <c r="G131" s="32">
        <f t="shared" ref="G131:G141" si="65">VLOOKUP($A131,gloria,131,0)/VLOOKUP($A131,gloria,123,0)</f>
        <v>0.31103107119707357</v>
      </c>
      <c r="H131" s="33">
        <f t="shared" ref="H131:H141" si="66">VLOOKUP($A131,gloria,132,0)/VLOOKUP($A131,gloria,123,0)</f>
        <v>7.3178628649320177E-2</v>
      </c>
      <c r="I131" s="33">
        <f t="shared" ref="I131:I141" si="67">VLOOKUP($A131,gloria,133,0)/VLOOKUP($A131,gloria,123,0)</f>
        <v>0.25788183614039367</v>
      </c>
      <c r="J131" s="33">
        <f t="shared" ref="J131:J141" si="68">VLOOKUP($A131,gloria,134,0)/VLOOKUP($A131,gloria,123,0)</f>
        <v>0.18755146446298115</v>
      </c>
      <c r="K131" s="34">
        <f t="shared" ref="K131:K141" si="69">VLOOKUP($A131,gloria,135,0)/VLOOKUP($A131,gloria,123,0)</f>
        <v>0.17035699955023162</v>
      </c>
      <c r="L131" s="32">
        <f t="shared" ref="L131:L141" si="70">VLOOKUP($A131,Y,123,0)/VLOOKUP($A131,Y,122,0)</f>
        <v>0.15249950683262495</v>
      </c>
      <c r="M131" s="33">
        <f t="shared" ref="M131:M141" si="71">VLOOKUP($A131,Y,124,0)/VLOOKUP($A131,Y,122,0)</f>
        <v>0.12642302658462676</v>
      </c>
      <c r="N131" s="33">
        <f t="shared" ref="N131:N141" si="72">VLOOKUP($A131,Y,125,0)/VLOOKUP($A131,Y,122,0)</f>
        <v>0.18076689268808663</v>
      </c>
      <c r="O131" s="33">
        <f t="shared" ref="O131:O141" si="73">VLOOKUP($A131,Y,126,0)/VLOOKUP($A131,Y,122,0)</f>
        <v>0.22996511177701021</v>
      </c>
      <c r="P131" s="34">
        <f t="shared" ref="P131:P141" si="74">VLOOKUP($A131,Y,127,0)/VLOOKUP($A131,Y,122,0)</f>
        <v>0.31034546211765163</v>
      </c>
    </row>
    <row r="132" spans="1:16" ht="16.5" customHeight="1" x14ac:dyDescent="0.25">
      <c r="A132" s="108" t="s">
        <v>217</v>
      </c>
      <c r="B132" s="29">
        <f t="shared" si="60"/>
        <v>54045422</v>
      </c>
      <c r="C132" s="30">
        <f t="shared" si="61"/>
        <v>1410.0460378665127</v>
      </c>
      <c r="D132" s="30">
        <f t="shared" si="62"/>
        <v>3.8548364884981412</v>
      </c>
      <c r="E132" s="30">
        <f t="shared" si="63"/>
        <v>0.76841468827085202</v>
      </c>
      <c r="F132" s="31" t="str">
        <f t="shared" si="64"/>
        <v>Red</v>
      </c>
      <c r="G132" s="32">
        <f t="shared" si="65"/>
        <v>0.14962306030400729</v>
      </c>
      <c r="H132" s="33">
        <f t="shared" si="66"/>
        <v>7.6958085360151959E-2</v>
      </c>
      <c r="I132" s="33">
        <f t="shared" si="67"/>
        <v>0.2877952302844215</v>
      </c>
      <c r="J132" s="33">
        <f t="shared" si="68"/>
        <v>0.27199533148272509</v>
      </c>
      <c r="K132" s="34">
        <f t="shared" si="69"/>
        <v>0.21362829256869351</v>
      </c>
      <c r="L132" s="32">
        <f t="shared" si="70"/>
        <v>0.13838321106718496</v>
      </c>
      <c r="M132" s="33">
        <f t="shared" si="71"/>
        <v>0.15660213269591053</v>
      </c>
      <c r="N132" s="33">
        <f t="shared" si="72"/>
        <v>0.22153541152848988</v>
      </c>
      <c r="O132" s="33">
        <f t="shared" si="73"/>
        <v>0.16394566905679833</v>
      </c>
      <c r="P132" s="34">
        <f t="shared" si="74"/>
        <v>0.3195335756516165</v>
      </c>
    </row>
    <row r="133" spans="1:16" ht="16.5" customHeight="1" x14ac:dyDescent="0.25">
      <c r="A133" s="108" t="s">
        <v>226</v>
      </c>
      <c r="B133" s="29">
        <f t="shared" si="60"/>
        <v>6545503.0000000009</v>
      </c>
      <c r="C133" s="30">
        <f t="shared" si="61"/>
        <v>1866.6417928841954</v>
      </c>
      <c r="D133" s="30">
        <f t="shared" si="62"/>
        <v>3.756925807979711</v>
      </c>
      <c r="E133" s="30">
        <f t="shared" si="63"/>
        <v>0.76356689556768098</v>
      </c>
      <c r="F133" s="31" t="str">
        <f t="shared" si="64"/>
        <v>Red</v>
      </c>
      <c r="G133" s="32">
        <f t="shared" si="65"/>
        <v>0.29439582218416782</v>
      </c>
      <c r="H133" s="33">
        <f t="shared" si="66"/>
        <v>4.1432844106840928E-2</v>
      </c>
      <c r="I133" s="33">
        <f t="shared" si="67"/>
        <v>0.26175609562090885</v>
      </c>
      <c r="J133" s="33">
        <f t="shared" si="68"/>
        <v>0.31120718077318871</v>
      </c>
      <c r="K133" s="34">
        <f t="shared" si="69"/>
        <v>9.1208057314893759E-2</v>
      </c>
      <c r="L133" s="32">
        <f t="shared" si="70"/>
        <v>0.10772388645820141</v>
      </c>
      <c r="M133" s="33">
        <f t="shared" si="71"/>
        <v>0.14138925244671549</v>
      </c>
      <c r="N133" s="33">
        <f t="shared" si="72"/>
        <v>0.21868544844807974</v>
      </c>
      <c r="O133" s="33">
        <f t="shared" si="73"/>
        <v>0.19416480363059249</v>
      </c>
      <c r="P133" s="34">
        <f t="shared" si="74"/>
        <v>0.33803660901641064</v>
      </c>
    </row>
    <row r="134" spans="1:16" ht="16.5" customHeight="1" x14ac:dyDescent="0.25">
      <c r="A134" s="108" t="s">
        <v>180</v>
      </c>
      <c r="B134" s="29">
        <f t="shared" si="60"/>
        <v>12771246.000000002</v>
      </c>
      <c r="C134" s="30">
        <f t="shared" si="61"/>
        <v>1078.8527528567572</v>
      </c>
      <c r="D134" s="30">
        <f t="shared" si="62"/>
        <v>3.7202598144425094</v>
      </c>
      <c r="E134" s="30">
        <f t="shared" si="63"/>
        <v>0.66823929332659304</v>
      </c>
      <c r="F134" s="31" t="str">
        <f t="shared" si="64"/>
        <v>Red</v>
      </c>
      <c r="G134" s="32">
        <f t="shared" si="65"/>
        <v>0.32475606169369153</v>
      </c>
      <c r="H134" s="33">
        <f t="shared" si="66"/>
        <v>8.4947389990154262E-2</v>
      </c>
      <c r="I134" s="33">
        <f t="shared" si="67"/>
        <v>0.16887961667115522</v>
      </c>
      <c r="J134" s="33">
        <f t="shared" si="68"/>
        <v>0.3540895279727061</v>
      </c>
      <c r="K134" s="34">
        <f t="shared" si="69"/>
        <v>6.7327403672292979E-2</v>
      </c>
      <c r="L134" s="32">
        <f t="shared" si="70"/>
        <v>8.4932341378790299E-2</v>
      </c>
      <c r="M134" s="33">
        <f t="shared" si="71"/>
        <v>0.25634556465715219</v>
      </c>
      <c r="N134" s="33">
        <f t="shared" si="72"/>
        <v>0.1018720631442379</v>
      </c>
      <c r="O134" s="33">
        <f t="shared" si="73"/>
        <v>0.31985032392329626</v>
      </c>
      <c r="P134" s="34">
        <f t="shared" si="74"/>
        <v>0.23699970689652308</v>
      </c>
    </row>
    <row r="135" spans="1:16" ht="16.5" customHeight="1" x14ac:dyDescent="0.25">
      <c r="A135" s="108" t="s">
        <v>205</v>
      </c>
      <c r="B135" s="29">
        <f t="shared" si="60"/>
        <v>4937374</v>
      </c>
      <c r="C135" s="30">
        <f t="shared" si="61"/>
        <v>586.8684480800606</v>
      </c>
      <c r="D135" s="30">
        <f t="shared" si="62"/>
        <v>3.6605146767487176</v>
      </c>
      <c r="E135" s="30">
        <f t="shared" si="63"/>
        <v>0.61666930749886495</v>
      </c>
      <c r="F135" s="31" t="str">
        <f t="shared" si="64"/>
        <v>Red</v>
      </c>
      <c r="G135" s="32">
        <f t="shared" si="65"/>
        <v>0.6212322893287674</v>
      </c>
      <c r="H135" s="33">
        <f t="shared" si="66"/>
        <v>1.6769874907441529E-2</v>
      </c>
      <c r="I135" s="33">
        <f t="shared" si="67"/>
        <v>0.24880822838811159</v>
      </c>
      <c r="J135" s="33">
        <f t="shared" si="68"/>
        <v>3.3974324039646904E-2</v>
      </c>
      <c r="K135" s="34">
        <f t="shared" si="69"/>
        <v>7.9215283336032422E-2</v>
      </c>
      <c r="L135" s="32">
        <f t="shared" si="70"/>
        <v>0.23403266929924627</v>
      </c>
      <c r="M135" s="33">
        <f t="shared" si="71"/>
        <v>5.5517438499689244E-2</v>
      </c>
      <c r="N135" s="33">
        <f t="shared" si="72"/>
        <v>0.35909942371683445</v>
      </c>
      <c r="O135" s="33">
        <f t="shared" si="73"/>
        <v>7.7231398094405115E-2</v>
      </c>
      <c r="P135" s="34">
        <f t="shared" si="74"/>
        <v>0.27411907038982453</v>
      </c>
    </row>
    <row r="136" spans="1:16" ht="16.5" customHeight="1" x14ac:dyDescent="0.25">
      <c r="A136" s="108" t="s">
        <v>244</v>
      </c>
      <c r="B136" s="29">
        <f t="shared" si="60"/>
        <v>15442906</v>
      </c>
      <c r="C136" s="30">
        <f t="shared" si="61"/>
        <v>657.22129411581068</v>
      </c>
      <c r="D136" s="30">
        <f t="shared" si="62"/>
        <v>3.4284888287463371</v>
      </c>
      <c r="E136" s="30">
        <f t="shared" si="63"/>
        <v>0.57585251546584904</v>
      </c>
      <c r="F136" s="31" t="str">
        <f t="shared" si="64"/>
        <v>Red</v>
      </c>
      <c r="G136" s="32">
        <f t="shared" si="65"/>
        <v>0.40894764863376709</v>
      </c>
      <c r="H136" s="33">
        <f t="shared" si="66"/>
        <v>2.9203500978257409E-2</v>
      </c>
      <c r="I136" s="33">
        <f t="shared" si="67"/>
        <v>0.17831494722494554</v>
      </c>
      <c r="J136" s="33">
        <f t="shared" si="68"/>
        <v>0.30489449237018751</v>
      </c>
      <c r="K136" s="34">
        <f t="shared" si="69"/>
        <v>7.863941079284241E-2</v>
      </c>
      <c r="L136" s="32">
        <f t="shared" si="70"/>
        <v>0.16777404656507963</v>
      </c>
      <c r="M136" s="33">
        <f t="shared" si="71"/>
        <v>6.4655701528182674E-2</v>
      </c>
      <c r="N136" s="33">
        <f t="shared" si="72"/>
        <v>0.35859197208913801</v>
      </c>
      <c r="O136" s="33">
        <f t="shared" si="73"/>
        <v>0.19962916533385858</v>
      </c>
      <c r="P136" s="34">
        <f t="shared" si="74"/>
        <v>0.20934911448374097</v>
      </c>
    </row>
    <row r="137" spans="1:16" ht="16.5" customHeight="1" x14ac:dyDescent="0.25">
      <c r="A137" s="108" t="s">
        <v>200</v>
      </c>
      <c r="B137" s="29">
        <f t="shared" si="60"/>
        <v>52573967</v>
      </c>
      <c r="C137" s="30">
        <f t="shared" si="61"/>
        <v>1979.6659504841475</v>
      </c>
      <c r="D137" s="30">
        <f t="shared" si="62"/>
        <v>3.2133949603430119</v>
      </c>
      <c r="E137" s="30">
        <f t="shared" si="63"/>
        <v>0.70736497319042102</v>
      </c>
      <c r="F137" s="31" t="str">
        <f t="shared" si="64"/>
        <v>Red</v>
      </c>
      <c r="G137" s="32">
        <f t="shared" si="65"/>
        <v>0.28920455436991521</v>
      </c>
      <c r="H137" s="33">
        <f t="shared" si="66"/>
        <v>6.9172107659508819E-2</v>
      </c>
      <c r="I137" s="33">
        <f t="shared" si="67"/>
        <v>0.17891534005989451</v>
      </c>
      <c r="J137" s="33">
        <f t="shared" si="68"/>
        <v>0.39990434281671844</v>
      </c>
      <c r="K137" s="34">
        <f t="shared" si="69"/>
        <v>6.2803655093962962E-2</v>
      </c>
      <c r="L137" s="32">
        <f t="shared" si="70"/>
        <v>3.8972850770293138E-2</v>
      </c>
      <c r="M137" s="33">
        <f t="shared" si="71"/>
        <v>8.2979742110529359E-2</v>
      </c>
      <c r="N137" s="33">
        <f t="shared" si="72"/>
        <v>0.22705403241750163</v>
      </c>
      <c r="O137" s="33">
        <f t="shared" si="73"/>
        <v>0.27580696528190685</v>
      </c>
      <c r="P137" s="34">
        <f t="shared" si="74"/>
        <v>0.37518640941976866</v>
      </c>
    </row>
    <row r="138" spans="1:16" ht="16.5" customHeight="1" x14ac:dyDescent="0.25">
      <c r="A138" s="108" t="s">
        <v>231</v>
      </c>
      <c r="B138" s="29">
        <f t="shared" si="60"/>
        <v>216565317.00000003</v>
      </c>
      <c r="C138" s="30">
        <f t="shared" si="61"/>
        <v>1415.8665406143532</v>
      </c>
      <c r="D138" s="30">
        <f t="shared" si="62"/>
        <v>3.2119906131088372</v>
      </c>
      <c r="E138" s="30">
        <f t="shared" si="63"/>
        <v>0.73015419538133797</v>
      </c>
      <c r="F138" s="31" t="str">
        <f t="shared" si="64"/>
        <v>Red</v>
      </c>
      <c r="G138" s="32">
        <f t="shared" si="65"/>
        <v>0.16910581981332051</v>
      </c>
      <c r="H138" s="33">
        <f t="shared" si="66"/>
        <v>0.13778878245749682</v>
      </c>
      <c r="I138" s="33">
        <f t="shared" si="67"/>
        <v>0.34568250110641086</v>
      </c>
      <c r="J138" s="33">
        <f t="shared" si="68"/>
        <v>0.30301498889628442</v>
      </c>
      <c r="K138" s="34">
        <f t="shared" si="69"/>
        <v>4.4407907726486992E-2</v>
      </c>
      <c r="L138" s="32">
        <f t="shared" si="70"/>
        <v>7.4476414388529394E-2</v>
      </c>
      <c r="M138" s="33">
        <f t="shared" si="71"/>
        <v>0.17477068822517206</v>
      </c>
      <c r="N138" s="33">
        <f t="shared" si="72"/>
        <v>0.21499081423763441</v>
      </c>
      <c r="O138" s="33">
        <f t="shared" si="73"/>
        <v>0.27868815612747511</v>
      </c>
      <c r="P138" s="34">
        <f t="shared" si="74"/>
        <v>0.25707392702118942</v>
      </c>
    </row>
    <row r="139" spans="1:16" ht="16.5" customHeight="1" x14ac:dyDescent="0.25">
      <c r="A139" s="108" t="s">
        <v>189</v>
      </c>
      <c r="B139" s="29">
        <f t="shared" si="60"/>
        <v>1366417755.9999998</v>
      </c>
      <c r="C139" s="30">
        <f t="shared" si="61"/>
        <v>2003.0556008409976</v>
      </c>
      <c r="D139" s="30">
        <f t="shared" si="62"/>
        <v>3.2048704887722672</v>
      </c>
      <c r="E139" s="30">
        <f t="shared" si="63"/>
        <v>0.76261543910734797</v>
      </c>
      <c r="F139" s="31" t="str">
        <f t="shared" si="64"/>
        <v>Red</v>
      </c>
      <c r="G139" s="32">
        <f t="shared" si="65"/>
        <v>0.1522451795363674</v>
      </c>
      <c r="H139" s="33">
        <f t="shared" si="66"/>
        <v>0.15532463031774826</v>
      </c>
      <c r="I139" s="33">
        <f t="shared" si="67"/>
        <v>0.41521826395952266</v>
      </c>
      <c r="J139" s="33">
        <f t="shared" si="68"/>
        <v>0.16822306691968722</v>
      </c>
      <c r="K139" s="34">
        <f t="shared" si="69"/>
        <v>0.10898885926667434</v>
      </c>
      <c r="L139" s="32">
        <f t="shared" si="70"/>
        <v>9.5222768632528848E-2</v>
      </c>
      <c r="M139" s="33">
        <f t="shared" si="71"/>
        <v>0.14438143173606269</v>
      </c>
      <c r="N139" s="33">
        <f t="shared" si="72"/>
        <v>0.31786446820563463</v>
      </c>
      <c r="O139" s="33">
        <f t="shared" si="73"/>
        <v>0.15575080026816324</v>
      </c>
      <c r="P139" s="34">
        <f t="shared" si="74"/>
        <v>0.28678053115761143</v>
      </c>
    </row>
    <row r="140" spans="1:16" ht="16.5" customHeight="1" x14ac:dyDescent="0.25">
      <c r="A140" s="108" t="s">
        <v>173</v>
      </c>
      <c r="B140" s="29">
        <f t="shared" si="60"/>
        <v>112078727</v>
      </c>
      <c r="C140" s="30">
        <f t="shared" si="61"/>
        <v>901.70679183822131</v>
      </c>
      <c r="D140" s="30">
        <f t="shared" si="62"/>
        <v>3.0219940457226198</v>
      </c>
      <c r="E140" s="30">
        <f t="shared" si="63"/>
        <v>0.61438325539744498</v>
      </c>
      <c r="F140" s="31" t="str">
        <f t="shared" si="64"/>
        <v>Red</v>
      </c>
      <c r="G140" s="32">
        <f t="shared" si="65"/>
        <v>0.41508714569926974</v>
      </c>
      <c r="H140" s="33">
        <f t="shared" si="66"/>
        <v>5.5184487582858689E-2</v>
      </c>
      <c r="I140" s="33">
        <f t="shared" si="67"/>
        <v>0.18812683080997056</v>
      </c>
      <c r="J140" s="33">
        <f t="shared" si="68"/>
        <v>0.28085597041566829</v>
      </c>
      <c r="K140" s="34">
        <f t="shared" si="69"/>
        <v>6.074556549223304E-2</v>
      </c>
      <c r="L140" s="32">
        <f t="shared" si="70"/>
        <v>8.7009960589046836E-2</v>
      </c>
      <c r="M140" s="33">
        <f t="shared" si="71"/>
        <v>9.7802702010023612E-2</v>
      </c>
      <c r="N140" s="33">
        <f t="shared" si="72"/>
        <v>0.30504602884450738</v>
      </c>
      <c r="O140" s="33">
        <f t="shared" si="73"/>
        <v>0.39447644526054076</v>
      </c>
      <c r="P140" s="34">
        <f t="shared" si="74"/>
        <v>0.11566486329588159</v>
      </c>
    </row>
    <row r="141" spans="1:16" s="116" customFormat="1" ht="16.5" customHeight="1" x14ac:dyDescent="0.25">
      <c r="A141" s="109" t="s">
        <v>257</v>
      </c>
      <c r="B141" s="110">
        <f t="shared" si="60"/>
        <v>44269587</v>
      </c>
      <c r="C141" s="111">
        <f t="shared" si="61"/>
        <v>859.0088563236194</v>
      </c>
      <c r="D141" s="111">
        <f t="shared" si="62"/>
        <v>3.0066988737362736</v>
      </c>
      <c r="E141" s="111">
        <f t="shared" si="63"/>
        <v>0.61270379768845096</v>
      </c>
      <c r="F141" s="112" t="str">
        <f t="shared" si="64"/>
        <v>Red</v>
      </c>
      <c r="G141" s="113">
        <f t="shared" si="65"/>
        <v>0.39967151258695272</v>
      </c>
      <c r="H141" s="114">
        <f t="shared" si="66"/>
        <v>9.5716948025175108E-2</v>
      </c>
      <c r="I141" s="114">
        <f t="shared" si="67"/>
        <v>0.19935540954307476</v>
      </c>
      <c r="J141" s="114">
        <f t="shared" si="68"/>
        <v>0.21778834406832151</v>
      </c>
      <c r="K141" s="115">
        <f t="shared" si="69"/>
        <v>8.7467785776475862E-2</v>
      </c>
      <c r="L141" s="113">
        <f t="shared" si="70"/>
        <v>6.3631898857815977E-2</v>
      </c>
      <c r="M141" s="114">
        <f t="shared" si="71"/>
        <v>0.20364691746056154</v>
      </c>
      <c r="N141" s="114">
        <f t="shared" si="72"/>
        <v>0.2058152200467625</v>
      </c>
      <c r="O141" s="114">
        <f t="shared" si="73"/>
        <v>0.23554520814940674</v>
      </c>
      <c r="P141" s="115">
        <f t="shared" si="74"/>
        <v>0.29136075548545337</v>
      </c>
    </row>
    <row r="142" spans="1:16" s="25" customFormat="1" ht="16.5" customHeight="1" x14ac:dyDescent="0.25">
      <c r="A142" s="25" t="s">
        <v>677</v>
      </c>
      <c r="B142" s="58">
        <f>AVERAGE(B3:B141)</f>
        <v>53615359.496402875</v>
      </c>
      <c r="C142" s="59">
        <f>AVERAGE(C3:C141)</f>
        <v>13169.269287179513</v>
      </c>
      <c r="D142" s="59">
        <f>AVERAGE(D3:D141)</f>
        <v>7.8594153952100534</v>
      </c>
      <c r="E142" s="59">
        <f>AVERAGE(E3:E141)</f>
        <v>0.85918977593899271</v>
      </c>
      <c r="F142" s="58"/>
      <c r="G142" s="60">
        <f t="shared" ref="G142:P142" si="75">AVERAGE(G3:G141)</f>
        <v>0.23987300513202175</v>
      </c>
      <c r="H142" s="61">
        <f t="shared" si="75"/>
        <v>0.11975628099985501</v>
      </c>
      <c r="I142" s="61">
        <f t="shared" si="75"/>
        <v>0.29267930187174623</v>
      </c>
      <c r="J142" s="61">
        <f t="shared" si="75"/>
        <v>0.21660694607999392</v>
      </c>
      <c r="K142" s="62">
        <f t="shared" si="75"/>
        <v>0.13108446591638306</v>
      </c>
      <c r="L142" s="60">
        <f t="shared" si="75"/>
        <v>0.12122591578583337</v>
      </c>
      <c r="M142" s="61">
        <f t="shared" si="75"/>
        <v>0.14430336762767437</v>
      </c>
      <c r="N142" s="61">
        <f t="shared" si="75"/>
        <v>0.23471278353809633</v>
      </c>
      <c r="O142" s="61">
        <f t="shared" si="75"/>
        <v>0.15246906444616529</v>
      </c>
      <c r="P142" s="62">
        <f t="shared" si="75"/>
        <v>0.34728886860223046</v>
      </c>
    </row>
    <row r="146" spans="7:7" ht="16.5" customHeight="1" x14ac:dyDescent="0.25">
      <c r="G146" s="47"/>
    </row>
  </sheetData>
  <mergeCells count="2">
    <mergeCell ref="G1:K1"/>
    <mergeCell ref="L1:P1"/>
  </mergeCells>
  <conditionalFormatting sqref="C3:C142">
    <cfRule type="dataBar" priority="69">
      <dataBar>
        <cfvo type="min"/>
        <cfvo type="max"/>
        <color rgb="FF828AAC"/>
      </dataBar>
      <extLst>
        <ext xmlns:x14="http://schemas.microsoft.com/office/spreadsheetml/2009/9/main" uri="{B025F937-C7B1-47D3-B67F-A62EFF666E3E}">
          <x14:id>{A5FEF990-2B1D-4225-A541-264A6B7C5AB2}</x14:id>
        </ext>
      </extLst>
    </cfRule>
    <cfRule type="dataBar" priority="7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{978F3B9F-0658-4F55-A1AB-F196450129AD}</x14:id>
        </ext>
      </extLst>
    </cfRule>
  </conditionalFormatting>
  <conditionalFormatting sqref="D3:D142">
    <cfRule type="dataBar" priority="6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{0B03A71E-434E-4A0F-814F-05AC1E8CFC76}</x14:id>
        </ext>
      </extLst>
    </cfRule>
    <cfRule type="dataBar" priority="6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{17653622-E9FE-494A-84DD-5C30EDACDDEF}</x14:id>
        </ext>
      </extLst>
    </cfRule>
  </conditionalFormatting>
  <conditionalFormatting sqref="E3:E142">
    <cfRule type="dataBar" priority="61">
      <dataBar>
        <cfvo type="min"/>
        <cfvo type="max"/>
        <color theme="4" tint="-0.499984740745262"/>
      </dataBar>
      <extLst>
        <ext xmlns:x14="http://schemas.microsoft.com/office/spreadsheetml/2009/9/main" uri="{B025F937-C7B1-47D3-B67F-A62EFF666E3E}">
          <x14:id>{C3784FF7-E1AE-4BEB-BCA5-6F586BE66153}</x14:id>
        </ext>
      </extLst>
    </cfRule>
    <cfRule type="dataBar" priority="6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{3908AA5C-D1AB-46CC-BC1A-5E3F58F6F6F9}</x14:id>
        </ext>
      </extLst>
    </cfRule>
  </conditionalFormatting>
  <conditionalFormatting sqref="F3:F141">
    <cfRule type="containsText" dxfId="11" priority="6" operator="containsText" text="Blue">
      <formula>NOT(ISERROR(SEARCH("Blue",F3)))</formula>
    </cfRule>
    <cfRule type="containsText" dxfId="10" priority="7" operator="containsText" text="Beige">
      <formula>NOT(ISERROR(SEARCH("Beige",F3)))</formula>
    </cfRule>
    <cfRule type="containsText" dxfId="9" priority="8" operator="containsText" text="Red">
      <formula>NOT(ISERROR(SEARCH("Red",F3)))</formula>
    </cfRule>
    <cfRule type="containsText" dxfId="8" priority="9" operator="containsText" text="Green">
      <formula>NOT(ISERROR(SEARCH("Green",F3)))</formula>
    </cfRule>
  </conditionalFormatting>
  <conditionalFormatting sqref="G3:P141">
    <cfRule type="colorScale" priority="12">
      <colorScale>
        <cfvo type="num" val="0"/>
        <cfvo type="num" val="0.5"/>
        <color rgb="FFFCFCFF"/>
        <color rgb="FF4B433F"/>
      </colorScale>
    </cfRule>
  </conditionalFormatting>
  <conditionalFormatting sqref="G142:P142">
    <cfRule type="colorScale" priority="4">
      <colorScale>
        <cfvo type="num" val="0"/>
        <cfvo type="num" val="0.5"/>
        <color rgb="FFFCFCFF"/>
        <color rgb="FF4B433F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5FEF990-2B1D-4225-A541-264A6B7C5A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78F3B9F-0658-4F55-A1AB-F196450129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C3:C142</xm:sqref>
        </x14:conditionalFormatting>
        <x14:conditionalFormatting xmlns:xm="http://schemas.microsoft.com/office/excel/2006/main">
          <x14:cfRule type="dataBar" id="{0B03A71E-434E-4A0F-814F-05AC1E8CFC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7653622-E9FE-494A-84DD-5C30EDACDDE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D3:D142</xm:sqref>
        </x14:conditionalFormatting>
        <x14:conditionalFormatting xmlns:xm="http://schemas.microsoft.com/office/excel/2006/main">
          <x14:cfRule type="dataBar" id="{C3784FF7-E1AE-4BEB-BCA5-6F586BE6615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908AA5C-D1AB-46CC-BC1A-5E3F58F6F6F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E3:E142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B1399-DCE0-4CEE-B83E-53B1FFB0D9EA}">
  <sheetPr codeName="Sheet3">
    <tabColor theme="3"/>
  </sheetPr>
  <dimension ref="A1:P140"/>
  <sheetViews>
    <sheetView workbookViewId="0">
      <pane ySplit="1" topLeftCell="A2" activePane="bottomLeft" state="frozen"/>
      <selection pane="bottomLeft" activeCell="T10" sqref="T10"/>
    </sheetView>
  </sheetViews>
  <sheetFormatPr defaultRowHeight="15" x14ac:dyDescent="0.25"/>
  <cols>
    <col min="1" max="13" width="9.140625" style="24"/>
    <col min="14" max="14" width="10.140625" style="35" customWidth="1"/>
    <col min="15" max="15" width="12.7109375" style="24" customWidth="1"/>
    <col min="16" max="16" width="9.140625" style="44"/>
  </cols>
  <sheetData>
    <row r="1" spans="1:16" x14ac:dyDescent="0.25">
      <c r="A1" s="25" t="s">
        <v>674</v>
      </c>
      <c r="B1" s="25" t="s">
        <v>684</v>
      </c>
      <c r="C1" s="25" t="s">
        <v>685</v>
      </c>
      <c r="D1" s="25" t="s">
        <v>32</v>
      </c>
      <c r="E1" s="25" t="s">
        <v>686</v>
      </c>
      <c r="F1" s="25" t="s">
        <v>683</v>
      </c>
      <c r="G1" s="25" t="s">
        <v>687</v>
      </c>
      <c r="H1" s="25" t="s">
        <v>688</v>
      </c>
      <c r="I1" s="25" t="s">
        <v>689</v>
      </c>
      <c r="J1" s="25" t="s">
        <v>690</v>
      </c>
      <c r="K1" s="25" t="s">
        <v>691</v>
      </c>
      <c r="L1" s="25" t="s">
        <v>692</v>
      </c>
      <c r="M1" s="25" t="s">
        <v>125</v>
      </c>
      <c r="N1" s="56" t="s">
        <v>268</v>
      </c>
      <c r="O1" s="51" t="s">
        <v>548</v>
      </c>
      <c r="P1" s="43"/>
    </row>
    <row r="2" spans="1:16" x14ac:dyDescent="0.25">
      <c r="A2" s="52" t="s">
        <v>129</v>
      </c>
      <c r="B2" s="57" t="s">
        <v>550</v>
      </c>
      <c r="C2" s="57">
        <v>0.3881385</v>
      </c>
      <c r="D2" s="57">
        <v>0.58573059999999999</v>
      </c>
      <c r="E2" s="57">
        <v>0.62747370000000002</v>
      </c>
      <c r="F2" s="57">
        <v>0.43874999999999997</v>
      </c>
      <c r="G2" s="57">
        <v>0.46663650000000001</v>
      </c>
      <c r="H2" s="57">
        <v>0.78315789999999996</v>
      </c>
      <c r="I2" s="57">
        <v>0.82923080000000005</v>
      </c>
      <c r="J2" s="57" t="s">
        <v>550</v>
      </c>
      <c r="K2" s="57">
        <v>1</v>
      </c>
      <c r="L2" s="57">
        <v>0.78263159999999998</v>
      </c>
      <c r="M2" s="57">
        <v>0.28105259999999999</v>
      </c>
      <c r="N2" s="57">
        <v>0.56525258315802995</v>
      </c>
      <c r="O2" s="31" t="str">
        <f t="shared" ref="O2:O33" si="0">VLOOKUP(A2,meta,6,0)</f>
        <v>Beige</v>
      </c>
      <c r="P2" s="45"/>
    </row>
    <row r="3" spans="1:16" x14ac:dyDescent="0.25">
      <c r="A3" s="52" t="s">
        <v>130</v>
      </c>
      <c r="B3" s="57">
        <v>0.69611270000000003</v>
      </c>
      <c r="C3" s="57">
        <v>0.58382120000000004</v>
      </c>
      <c r="D3" s="57">
        <v>0.3041971</v>
      </c>
      <c r="E3" s="57">
        <v>0.76052629999999999</v>
      </c>
      <c r="F3" s="57">
        <v>0.45750000000000002</v>
      </c>
      <c r="G3" s="57">
        <v>0.83846169999999998</v>
      </c>
      <c r="H3" s="57">
        <v>0.87052629999999998</v>
      </c>
      <c r="I3" s="57">
        <v>0.84307690000000002</v>
      </c>
      <c r="J3" s="57">
        <v>0.72503150000000005</v>
      </c>
      <c r="K3" s="57">
        <v>0.48045051999999999</v>
      </c>
      <c r="L3" s="57">
        <v>0.69652630000000004</v>
      </c>
      <c r="M3" s="57">
        <v>0.3938837</v>
      </c>
      <c r="N3" s="57">
        <v>0.64172432628573906</v>
      </c>
      <c r="O3" s="31" t="str">
        <f t="shared" si="0"/>
        <v>Beige</v>
      </c>
      <c r="P3" s="45"/>
    </row>
    <row r="4" spans="1:16" x14ac:dyDescent="0.25">
      <c r="A4" s="52" t="s">
        <v>131</v>
      </c>
      <c r="B4" s="57">
        <v>0.95469870000000001</v>
      </c>
      <c r="C4" s="57">
        <v>0.78729229999999994</v>
      </c>
      <c r="D4" s="57">
        <v>1</v>
      </c>
      <c r="E4" s="57">
        <v>1</v>
      </c>
      <c r="F4" s="57">
        <v>0.61</v>
      </c>
      <c r="G4" s="57">
        <v>0.76262770000000002</v>
      </c>
      <c r="H4" s="57">
        <v>1</v>
      </c>
      <c r="I4" s="57">
        <v>1</v>
      </c>
      <c r="J4" s="57">
        <v>1</v>
      </c>
      <c r="K4" s="57">
        <v>1</v>
      </c>
      <c r="L4" s="57">
        <v>1</v>
      </c>
      <c r="M4" s="57">
        <v>0.99684209999999995</v>
      </c>
      <c r="N4" s="57">
        <v>0.92255110405572305</v>
      </c>
      <c r="O4" s="31" t="str">
        <f t="shared" si="0"/>
        <v>Blue</v>
      </c>
      <c r="P4" s="45"/>
    </row>
    <row r="5" spans="1:16" x14ac:dyDescent="0.25">
      <c r="A5" s="52" t="s">
        <v>132</v>
      </c>
      <c r="B5" s="57">
        <v>1</v>
      </c>
      <c r="C5" s="57">
        <v>1</v>
      </c>
      <c r="D5" s="57" t="s">
        <v>550</v>
      </c>
      <c r="E5" s="57">
        <v>1</v>
      </c>
      <c r="F5" s="57">
        <v>0.11874999999999999</v>
      </c>
      <c r="G5" s="57">
        <v>0.95725919999999998</v>
      </c>
      <c r="H5" s="57">
        <v>1</v>
      </c>
      <c r="I5" s="57">
        <v>1</v>
      </c>
      <c r="J5" s="57">
        <v>1</v>
      </c>
      <c r="K5" s="57">
        <v>1</v>
      </c>
      <c r="L5" s="57">
        <v>1</v>
      </c>
      <c r="M5" s="57" t="s">
        <v>550</v>
      </c>
      <c r="N5" s="57">
        <v>0.90585420076955803</v>
      </c>
      <c r="O5" s="31" t="str">
        <f t="shared" si="0"/>
        <v>Blue</v>
      </c>
      <c r="P5" s="45"/>
    </row>
    <row r="6" spans="1:16" x14ac:dyDescent="0.25">
      <c r="A6" s="52" t="s">
        <v>133</v>
      </c>
      <c r="B6" s="57" t="s">
        <v>550</v>
      </c>
      <c r="C6" s="57">
        <v>0.91220000000000001</v>
      </c>
      <c r="D6" s="57">
        <v>1</v>
      </c>
      <c r="E6" s="57">
        <v>1</v>
      </c>
      <c r="F6" s="57">
        <v>0.97250000000000003</v>
      </c>
      <c r="G6" s="57">
        <v>0.9959673</v>
      </c>
      <c r="H6" s="57">
        <v>1</v>
      </c>
      <c r="I6" s="57">
        <v>1</v>
      </c>
      <c r="J6" s="57">
        <v>1</v>
      </c>
      <c r="K6" s="57">
        <v>1</v>
      </c>
      <c r="L6" s="57">
        <v>1</v>
      </c>
      <c r="M6" s="57">
        <v>0.88486310000000001</v>
      </c>
      <c r="N6" s="57">
        <v>0.97839824410093901</v>
      </c>
      <c r="O6" s="31" t="str">
        <f t="shared" si="0"/>
        <v>Blue</v>
      </c>
      <c r="P6" s="45"/>
    </row>
    <row r="7" spans="1:16" x14ac:dyDescent="0.25">
      <c r="A7" s="52" t="s">
        <v>134</v>
      </c>
      <c r="B7" s="57">
        <v>1</v>
      </c>
      <c r="C7" s="57">
        <v>0.81270770000000003</v>
      </c>
      <c r="D7" s="57">
        <v>0.93160379999999998</v>
      </c>
      <c r="E7" s="57">
        <v>0.99242109999999994</v>
      </c>
      <c r="F7" s="57">
        <v>1</v>
      </c>
      <c r="G7" s="57">
        <v>0.86844869999999996</v>
      </c>
      <c r="H7" s="57">
        <v>1</v>
      </c>
      <c r="I7" s="57">
        <v>1</v>
      </c>
      <c r="J7" s="57">
        <v>1</v>
      </c>
      <c r="K7" s="57">
        <v>1</v>
      </c>
      <c r="L7" s="57">
        <v>1</v>
      </c>
      <c r="M7" s="57">
        <v>0.96426610000000001</v>
      </c>
      <c r="N7" s="57">
        <v>0.95630230623432599</v>
      </c>
      <c r="O7" s="31" t="str">
        <f t="shared" si="0"/>
        <v>Blue</v>
      </c>
      <c r="P7" s="45"/>
    </row>
    <row r="8" spans="1:16" x14ac:dyDescent="0.25">
      <c r="A8" s="52" t="s">
        <v>135</v>
      </c>
      <c r="B8" s="57">
        <v>0.93715099999999996</v>
      </c>
      <c r="C8" s="57">
        <v>1</v>
      </c>
      <c r="D8" s="57">
        <v>1</v>
      </c>
      <c r="E8" s="57">
        <v>1</v>
      </c>
      <c r="F8" s="57">
        <v>1</v>
      </c>
      <c r="G8" s="57">
        <v>1</v>
      </c>
      <c r="H8" s="57">
        <v>1</v>
      </c>
      <c r="I8" s="57">
        <v>1</v>
      </c>
      <c r="J8" s="57">
        <v>1</v>
      </c>
      <c r="K8" s="57">
        <v>1</v>
      </c>
      <c r="L8" s="57">
        <v>1</v>
      </c>
      <c r="M8" s="57">
        <v>1</v>
      </c>
      <c r="N8" s="57">
        <v>0.99783864386411203</v>
      </c>
      <c r="O8" s="31" t="str">
        <f t="shared" si="0"/>
        <v>Blue</v>
      </c>
      <c r="P8" s="45"/>
    </row>
    <row r="9" spans="1:16" x14ac:dyDescent="0.25">
      <c r="A9" s="52" t="s">
        <v>136</v>
      </c>
      <c r="B9" s="57">
        <v>0.98787440000000004</v>
      </c>
      <c r="C9" s="57">
        <v>1</v>
      </c>
      <c r="D9" s="57">
        <v>1</v>
      </c>
      <c r="E9" s="57">
        <v>1</v>
      </c>
      <c r="F9" s="57">
        <v>1</v>
      </c>
      <c r="G9" s="57">
        <v>1</v>
      </c>
      <c r="H9" s="57">
        <v>1</v>
      </c>
      <c r="I9" s="57">
        <v>1</v>
      </c>
      <c r="J9" s="57">
        <v>1</v>
      </c>
      <c r="K9" s="57">
        <v>1</v>
      </c>
      <c r="L9" s="57">
        <v>1</v>
      </c>
      <c r="M9" s="57" t="s">
        <v>550</v>
      </c>
      <c r="N9" s="57">
        <v>0.999530891377437</v>
      </c>
      <c r="O9" s="31" t="str">
        <f t="shared" si="0"/>
        <v>Blue</v>
      </c>
      <c r="P9" s="45"/>
    </row>
    <row r="10" spans="1:16" x14ac:dyDescent="0.25">
      <c r="A10" s="52" t="s">
        <v>137</v>
      </c>
      <c r="B10" s="57">
        <v>1</v>
      </c>
      <c r="C10" s="57">
        <v>0.79550770000000004</v>
      </c>
      <c r="D10" s="57" t="s">
        <v>550</v>
      </c>
      <c r="E10" s="57">
        <v>1</v>
      </c>
      <c r="F10" s="57">
        <v>0.24</v>
      </c>
      <c r="G10" s="57">
        <v>0.98528490000000002</v>
      </c>
      <c r="H10" s="57">
        <v>1</v>
      </c>
      <c r="I10" s="57">
        <v>0.97846149999999998</v>
      </c>
      <c r="J10" s="57" t="s">
        <v>550</v>
      </c>
      <c r="K10" s="57">
        <v>1</v>
      </c>
      <c r="L10" s="57">
        <v>1</v>
      </c>
      <c r="M10" s="57">
        <v>0.76919289999999996</v>
      </c>
      <c r="N10" s="57">
        <v>0.89822334850023899</v>
      </c>
      <c r="O10" s="31" t="str">
        <f t="shared" si="0"/>
        <v>Blue</v>
      </c>
      <c r="P10" s="45"/>
    </row>
    <row r="11" spans="1:16" x14ac:dyDescent="0.25">
      <c r="A11" s="52" t="s">
        <v>138</v>
      </c>
      <c r="B11" s="57">
        <v>0.87678829999999996</v>
      </c>
      <c r="C11" s="57">
        <v>0.58081539999999998</v>
      </c>
      <c r="D11" s="57">
        <v>0.44715860000000002</v>
      </c>
      <c r="E11" s="57">
        <v>0.61305259999999995</v>
      </c>
      <c r="F11" s="57">
        <v>0.19750000000000001</v>
      </c>
      <c r="G11" s="57">
        <v>0.53857250000000001</v>
      </c>
      <c r="H11" s="57" t="s">
        <v>550</v>
      </c>
      <c r="I11" s="57">
        <v>0.85538460000000005</v>
      </c>
      <c r="J11" s="57">
        <v>0.36702220000000002</v>
      </c>
      <c r="K11" s="57">
        <v>0.11954239999999999</v>
      </c>
      <c r="L11" s="57">
        <v>0.85873679999999997</v>
      </c>
      <c r="M11" s="57">
        <v>0.63678509999999999</v>
      </c>
      <c r="N11" s="57">
        <v>0.52683685387883195</v>
      </c>
      <c r="O11" s="31" t="str">
        <f t="shared" si="0"/>
        <v>Beige</v>
      </c>
      <c r="P11" s="45"/>
    </row>
    <row r="12" spans="1:16" x14ac:dyDescent="0.25">
      <c r="A12" s="52" t="s">
        <v>139</v>
      </c>
      <c r="B12" s="57">
        <v>1</v>
      </c>
      <c r="C12" s="57">
        <v>1</v>
      </c>
      <c r="D12" s="57">
        <v>1</v>
      </c>
      <c r="E12" s="57">
        <v>1</v>
      </c>
      <c r="F12" s="57">
        <v>1</v>
      </c>
      <c r="G12" s="57">
        <v>0.98247830000000003</v>
      </c>
      <c r="H12" s="57">
        <v>1</v>
      </c>
      <c r="I12" s="57">
        <v>1</v>
      </c>
      <c r="J12" s="57">
        <v>1</v>
      </c>
      <c r="K12" s="57">
        <v>1</v>
      </c>
      <c r="L12" s="57">
        <v>1</v>
      </c>
      <c r="M12" s="57" t="s">
        <v>550</v>
      </c>
      <c r="N12" s="57">
        <v>0.99592900256367101</v>
      </c>
      <c r="O12" s="31" t="str">
        <f t="shared" si="0"/>
        <v>Blue</v>
      </c>
      <c r="P12" s="45"/>
    </row>
    <row r="13" spans="1:16" x14ac:dyDescent="0.25">
      <c r="A13" s="52" t="s">
        <v>140</v>
      </c>
      <c r="B13" s="57">
        <v>0.74634409999999995</v>
      </c>
      <c r="C13" s="57">
        <v>0.7761846</v>
      </c>
      <c r="D13" s="57">
        <v>0.59802060000000001</v>
      </c>
      <c r="E13" s="57">
        <v>0.37936839999999999</v>
      </c>
      <c r="F13" s="57">
        <v>0.61</v>
      </c>
      <c r="G13" s="57">
        <v>0.4912821</v>
      </c>
      <c r="H13" s="57">
        <v>0.97263160000000004</v>
      </c>
      <c r="I13" s="57">
        <v>0.8538462</v>
      </c>
      <c r="J13" s="57">
        <v>0.8431999</v>
      </c>
      <c r="K13" s="57">
        <v>0.42451252</v>
      </c>
      <c r="L13" s="57">
        <v>0.78421050000000003</v>
      </c>
      <c r="M13" s="57">
        <v>0.33340839999999999</v>
      </c>
      <c r="N13" s="57">
        <v>0.59481287070292099</v>
      </c>
      <c r="O13" s="31" t="str">
        <f t="shared" si="0"/>
        <v>Beige</v>
      </c>
      <c r="P13" s="45"/>
    </row>
    <row r="14" spans="1:16" x14ac:dyDescent="0.25">
      <c r="A14" s="52" t="s">
        <v>141</v>
      </c>
      <c r="B14" s="57">
        <v>0.92426810000000004</v>
      </c>
      <c r="C14" s="57">
        <v>0.74366149999999998</v>
      </c>
      <c r="D14" s="57">
        <v>0.35438589999999998</v>
      </c>
      <c r="E14" s="57">
        <v>0.55021050000000005</v>
      </c>
      <c r="F14" s="57">
        <v>0.88500000000000001</v>
      </c>
      <c r="G14" s="57">
        <v>0.75900259999999997</v>
      </c>
      <c r="H14" s="57">
        <v>0.90105259999999998</v>
      </c>
      <c r="I14" s="57">
        <v>0.84461540000000002</v>
      </c>
      <c r="J14" s="57">
        <v>0.73120719999999995</v>
      </c>
      <c r="K14" s="57">
        <v>0.19341953000000001</v>
      </c>
      <c r="L14" s="57">
        <v>0.82063160000000002</v>
      </c>
      <c r="M14" s="57">
        <v>0.71456439999999999</v>
      </c>
      <c r="N14" s="57">
        <v>0.68224990667296703</v>
      </c>
      <c r="O14" s="31" t="str">
        <f t="shared" si="0"/>
        <v>Beige</v>
      </c>
      <c r="P14" s="45"/>
    </row>
    <row r="15" spans="1:16" x14ac:dyDescent="0.25">
      <c r="A15" s="52" t="s">
        <v>142</v>
      </c>
      <c r="B15" s="57">
        <v>0.96592469999999997</v>
      </c>
      <c r="C15" s="57">
        <v>0.77301540000000002</v>
      </c>
      <c r="D15" s="57">
        <v>0.66867920000000003</v>
      </c>
      <c r="E15" s="57">
        <v>0.80021050000000005</v>
      </c>
      <c r="F15" s="57">
        <v>0.32</v>
      </c>
      <c r="G15" s="57">
        <v>0.74796910000000005</v>
      </c>
      <c r="H15" s="57">
        <v>0.95052630000000005</v>
      </c>
      <c r="I15" s="57">
        <v>0.98923079999999997</v>
      </c>
      <c r="J15" s="57">
        <v>0.91086</v>
      </c>
      <c r="K15" s="57">
        <v>0.97052627999999996</v>
      </c>
      <c r="L15" s="57">
        <v>1</v>
      </c>
      <c r="M15" s="57">
        <v>0.49985930000000001</v>
      </c>
      <c r="N15" s="57">
        <v>0.77834429484969103</v>
      </c>
      <c r="O15" s="31" t="str">
        <f t="shared" si="0"/>
        <v>Beige</v>
      </c>
      <c r="P15" s="45"/>
    </row>
    <row r="16" spans="1:16" x14ac:dyDescent="0.25">
      <c r="A16" s="52" t="s">
        <v>143</v>
      </c>
      <c r="B16" s="57">
        <v>0.83879859999999995</v>
      </c>
      <c r="C16" s="57">
        <v>0.81007689999999999</v>
      </c>
      <c r="D16" s="57">
        <v>1</v>
      </c>
      <c r="E16" s="57">
        <v>1</v>
      </c>
      <c r="F16" s="57">
        <v>0.77875000000000005</v>
      </c>
      <c r="G16" s="57">
        <v>1</v>
      </c>
      <c r="H16" s="57">
        <v>1</v>
      </c>
      <c r="I16" s="57">
        <v>1</v>
      </c>
      <c r="J16" s="57">
        <v>1</v>
      </c>
      <c r="K16" s="57">
        <v>1</v>
      </c>
      <c r="L16" s="57">
        <v>1</v>
      </c>
      <c r="M16" s="57" t="s">
        <v>550</v>
      </c>
      <c r="N16" s="57">
        <v>0.97581735714815099</v>
      </c>
      <c r="O16" s="31" t="str">
        <f t="shared" si="0"/>
        <v>Blue</v>
      </c>
      <c r="P16" s="45"/>
    </row>
    <row r="17" spans="1:16" x14ac:dyDescent="0.25">
      <c r="A17" s="52" t="s">
        <v>144</v>
      </c>
      <c r="B17" s="57">
        <v>0.9567116</v>
      </c>
      <c r="C17" s="57">
        <v>0.89432310000000004</v>
      </c>
      <c r="D17" s="57" t="s">
        <v>550</v>
      </c>
      <c r="E17" s="57">
        <v>1</v>
      </c>
      <c r="F17" s="57">
        <v>0.65125</v>
      </c>
      <c r="G17" s="57">
        <v>0.97015770000000001</v>
      </c>
      <c r="H17" s="57">
        <v>1</v>
      </c>
      <c r="I17" s="57">
        <v>1</v>
      </c>
      <c r="J17" s="57">
        <v>1</v>
      </c>
      <c r="K17" s="57">
        <v>1</v>
      </c>
      <c r="L17" s="57">
        <v>1</v>
      </c>
      <c r="M17" s="57">
        <v>1</v>
      </c>
      <c r="N17" s="57">
        <v>0.97318236035846395</v>
      </c>
      <c r="O17" s="31" t="str">
        <f t="shared" si="0"/>
        <v>Blue</v>
      </c>
      <c r="P17" s="45"/>
    </row>
    <row r="18" spans="1:16" x14ac:dyDescent="0.25">
      <c r="A18" s="52" t="s">
        <v>145</v>
      </c>
      <c r="B18" s="57">
        <v>1</v>
      </c>
      <c r="C18" s="57">
        <v>0.8513077</v>
      </c>
      <c r="D18" s="57">
        <v>1</v>
      </c>
      <c r="E18" s="57">
        <v>1</v>
      </c>
      <c r="F18" s="57">
        <v>0.32124999999999998</v>
      </c>
      <c r="G18" s="57">
        <v>1</v>
      </c>
      <c r="H18" s="57">
        <v>1</v>
      </c>
      <c r="I18" s="57">
        <v>1</v>
      </c>
      <c r="J18" s="57">
        <v>1</v>
      </c>
      <c r="K18" s="57">
        <v>1</v>
      </c>
      <c r="L18" s="57">
        <v>1</v>
      </c>
      <c r="M18" s="57">
        <v>1</v>
      </c>
      <c r="N18" s="57">
        <v>0.95770331415611998</v>
      </c>
      <c r="O18" s="31" t="str">
        <f t="shared" si="0"/>
        <v>Blue</v>
      </c>
      <c r="P18" s="45"/>
    </row>
    <row r="19" spans="1:16" x14ac:dyDescent="0.25">
      <c r="A19" s="52" t="s">
        <v>146</v>
      </c>
      <c r="B19" s="57">
        <v>0.66767469999999995</v>
      </c>
      <c r="C19" s="57">
        <v>0.91625330000000005</v>
      </c>
      <c r="D19" s="57">
        <v>0.85044439999999999</v>
      </c>
      <c r="E19" s="57">
        <v>1</v>
      </c>
      <c r="F19" s="57" t="s">
        <v>550</v>
      </c>
      <c r="G19" s="57">
        <v>0.84103609999999995</v>
      </c>
      <c r="H19" s="57">
        <v>0.99052629999999997</v>
      </c>
      <c r="I19" s="57">
        <v>1</v>
      </c>
      <c r="J19" s="57" t="s">
        <v>550</v>
      </c>
      <c r="K19" s="57">
        <v>0.97600001000000003</v>
      </c>
      <c r="L19" s="57">
        <v>1</v>
      </c>
      <c r="M19" s="57">
        <v>0.88705970000000001</v>
      </c>
      <c r="N19" s="57">
        <v>0.91612091230303405</v>
      </c>
      <c r="O19" s="31" t="str">
        <f t="shared" si="0"/>
        <v>Blue</v>
      </c>
      <c r="P19" s="45"/>
    </row>
    <row r="20" spans="1:16" x14ac:dyDescent="0.25">
      <c r="A20" s="52" t="s">
        <v>147</v>
      </c>
      <c r="B20" s="57">
        <v>0.8335804</v>
      </c>
      <c r="C20" s="57">
        <v>0.87936919999999996</v>
      </c>
      <c r="D20" s="57">
        <v>0.90952699999999997</v>
      </c>
      <c r="E20" s="57">
        <v>0.85842110000000005</v>
      </c>
      <c r="F20" s="57">
        <v>0.69125000000000003</v>
      </c>
      <c r="G20" s="57">
        <v>0.87144600000000005</v>
      </c>
      <c r="H20" s="57">
        <v>0.92</v>
      </c>
      <c r="I20" s="57">
        <v>0.9738462</v>
      </c>
      <c r="J20" s="57">
        <v>1</v>
      </c>
      <c r="K20" s="57">
        <v>1</v>
      </c>
      <c r="L20" s="57">
        <v>0.97852629999999996</v>
      </c>
      <c r="M20" s="57">
        <v>0.56183490000000003</v>
      </c>
      <c r="N20" s="57">
        <v>0.854271957971109</v>
      </c>
      <c r="O20" s="31" t="str">
        <f t="shared" si="0"/>
        <v>Blue</v>
      </c>
      <c r="P20" s="45"/>
    </row>
    <row r="21" spans="1:16" x14ac:dyDescent="0.25">
      <c r="A21" s="52" t="s">
        <v>148</v>
      </c>
      <c r="B21" s="57">
        <v>0.66530239999999996</v>
      </c>
      <c r="C21" s="57">
        <v>0.97386150000000005</v>
      </c>
      <c r="D21" s="57">
        <v>1</v>
      </c>
      <c r="E21" s="57">
        <v>0.94147369999999997</v>
      </c>
      <c r="F21" s="57">
        <v>0.84499999999999997</v>
      </c>
      <c r="G21" s="57">
        <v>0.99908339999999995</v>
      </c>
      <c r="H21" s="57">
        <v>1</v>
      </c>
      <c r="I21" s="57">
        <v>1</v>
      </c>
      <c r="J21" s="57">
        <v>0.99590970000000001</v>
      </c>
      <c r="K21" s="57">
        <v>1</v>
      </c>
      <c r="L21" s="57">
        <v>1</v>
      </c>
      <c r="M21" s="57">
        <v>0.89581999999999995</v>
      </c>
      <c r="N21" s="57">
        <v>0.96194572907609199</v>
      </c>
      <c r="O21" s="31" t="str">
        <f t="shared" si="0"/>
        <v>Blue</v>
      </c>
      <c r="P21" s="45"/>
    </row>
    <row r="22" spans="1:16" x14ac:dyDescent="0.25">
      <c r="A22" s="52" t="s">
        <v>149</v>
      </c>
      <c r="B22" s="57">
        <v>0.89369410000000005</v>
      </c>
      <c r="C22" s="57">
        <v>0.7818659</v>
      </c>
      <c r="D22" s="57">
        <v>0.88629150000000001</v>
      </c>
      <c r="E22" s="57">
        <v>0.89410529999999999</v>
      </c>
      <c r="F22" s="57">
        <v>0.74250000000000005</v>
      </c>
      <c r="G22" s="57">
        <v>0.94174930000000001</v>
      </c>
      <c r="H22" s="57" t="s">
        <v>550</v>
      </c>
      <c r="I22" s="57">
        <v>0.97538460000000005</v>
      </c>
      <c r="J22" s="57">
        <v>1</v>
      </c>
      <c r="K22" s="57">
        <v>1</v>
      </c>
      <c r="L22" s="57">
        <v>1</v>
      </c>
      <c r="M22" s="57" t="s">
        <v>550</v>
      </c>
      <c r="N22" s="57">
        <v>0.93494404896012095</v>
      </c>
      <c r="O22" s="31" t="str">
        <f t="shared" si="0"/>
        <v>Blue</v>
      </c>
      <c r="P22" s="45"/>
    </row>
    <row r="23" spans="1:16" x14ac:dyDescent="0.25">
      <c r="A23" s="52" t="s">
        <v>150</v>
      </c>
      <c r="B23" s="57">
        <v>0.66678530000000003</v>
      </c>
      <c r="C23" s="57">
        <v>0.53330770000000005</v>
      </c>
      <c r="D23" s="57" t="s">
        <v>550</v>
      </c>
      <c r="E23" s="57">
        <v>0.8987368</v>
      </c>
      <c r="F23" s="57">
        <v>0.84</v>
      </c>
      <c r="G23" s="57">
        <v>0.85963020000000001</v>
      </c>
      <c r="H23" s="57">
        <v>0.7442105</v>
      </c>
      <c r="I23" s="57">
        <v>0.82923080000000005</v>
      </c>
      <c r="J23" s="57">
        <v>0.89025010000000004</v>
      </c>
      <c r="K23" s="57">
        <v>0.73641831000000002</v>
      </c>
      <c r="L23" s="57">
        <v>1</v>
      </c>
      <c r="M23" s="57">
        <v>0.63590769999999996</v>
      </c>
      <c r="N23" s="57">
        <v>0.79702917693425401</v>
      </c>
      <c r="O23" s="31" t="str">
        <f t="shared" si="0"/>
        <v>Red</v>
      </c>
      <c r="P23" s="45"/>
    </row>
    <row r="24" spans="1:16" x14ac:dyDescent="0.25">
      <c r="A24" s="52" t="s">
        <v>151</v>
      </c>
      <c r="B24" s="57">
        <v>0.62519130000000001</v>
      </c>
      <c r="C24" s="57">
        <v>0.534748</v>
      </c>
      <c r="D24" s="57">
        <v>0.18292639999999999</v>
      </c>
      <c r="E24" s="57">
        <v>0.31410529999999998</v>
      </c>
      <c r="F24" s="57">
        <v>0.48625000000000002</v>
      </c>
      <c r="G24" s="57">
        <v>0.355099</v>
      </c>
      <c r="H24" s="57">
        <v>0.5452631</v>
      </c>
      <c r="I24" s="57">
        <v>0.71384619999999999</v>
      </c>
      <c r="J24" s="57" t="s">
        <v>550</v>
      </c>
      <c r="K24" s="57">
        <v>0.15052631999999999</v>
      </c>
      <c r="L24" s="57">
        <v>0.66336839999999997</v>
      </c>
      <c r="M24" s="57">
        <v>0.32723049999999998</v>
      </c>
      <c r="N24" s="57">
        <v>0.401666209202521</v>
      </c>
      <c r="O24" s="31" t="str">
        <f t="shared" si="0"/>
        <v>Beige</v>
      </c>
      <c r="P24" s="45"/>
    </row>
    <row r="25" spans="1:16" x14ac:dyDescent="0.25">
      <c r="A25" s="52" t="s">
        <v>152</v>
      </c>
      <c r="B25" s="57">
        <v>0.95273989999999997</v>
      </c>
      <c r="C25" s="57">
        <v>1</v>
      </c>
      <c r="D25" s="57">
        <v>1</v>
      </c>
      <c r="E25" s="57">
        <v>1</v>
      </c>
      <c r="F25" s="57">
        <v>1</v>
      </c>
      <c r="G25" s="57">
        <v>1</v>
      </c>
      <c r="H25" s="57">
        <v>1</v>
      </c>
      <c r="I25" s="57">
        <v>1</v>
      </c>
      <c r="J25" s="57">
        <v>1</v>
      </c>
      <c r="K25" s="57">
        <v>1</v>
      </c>
      <c r="L25" s="57">
        <v>1</v>
      </c>
      <c r="M25" s="57" t="s">
        <v>550</v>
      </c>
      <c r="N25" s="57">
        <v>0.998139679270302</v>
      </c>
      <c r="O25" s="31" t="str">
        <f t="shared" si="0"/>
        <v>Blue</v>
      </c>
      <c r="P25" s="45"/>
    </row>
    <row r="26" spans="1:16" x14ac:dyDescent="0.25">
      <c r="A26" s="52" t="s">
        <v>153</v>
      </c>
      <c r="B26" s="57">
        <v>0.95512790000000003</v>
      </c>
      <c r="C26" s="57">
        <v>1</v>
      </c>
      <c r="D26" s="57">
        <v>1</v>
      </c>
      <c r="E26" s="57">
        <v>1</v>
      </c>
      <c r="F26" s="57">
        <v>1</v>
      </c>
      <c r="G26" s="57">
        <v>1</v>
      </c>
      <c r="H26" s="57">
        <v>1</v>
      </c>
      <c r="I26" s="57">
        <v>1</v>
      </c>
      <c r="J26" s="57">
        <v>1</v>
      </c>
      <c r="K26" s="57">
        <v>1</v>
      </c>
      <c r="L26" s="57">
        <v>1</v>
      </c>
      <c r="M26" s="57" t="s">
        <v>550</v>
      </c>
      <c r="N26" s="57">
        <v>0.99823578630245302</v>
      </c>
      <c r="O26" s="31" t="str">
        <f t="shared" si="0"/>
        <v>Blue</v>
      </c>
      <c r="P26" s="45"/>
    </row>
    <row r="27" spans="1:16" x14ac:dyDescent="0.25">
      <c r="A27" s="52" t="s">
        <v>154</v>
      </c>
      <c r="B27" s="57">
        <v>0.79370090000000004</v>
      </c>
      <c r="C27" s="57">
        <v>0.94952300000000001</v>
      </c>
      <c r="D27" s="57">
        <v>1</v>
      </c>
      <c r="E27" s="57">
        <v>1</v>
      </c>
      <c r="F27" s="57">
        <v>1</v>
      </c>
      <c r="G27" s="57">
        <v>0.96569099999999997</v>
      </c>
      <c r="H27" s="57">
        <v>1</v>
      </c>
      <c r="I27" s="57">
        <v>1</v>
      </c>
      <c r="J27" s="57">
        <v>1</v>
      </c>
      <c r="K27" s="57">
        <v>1</v>
      </c>
      <c r="L27" s="57">
        <v>1</v>
      </c>
      <c r="M27" s="57" t="s">
        <v>550</v>
      </c>
      <c r="N27" s="57">
        <v>0.98124305459029804</v>
      </c>
      <c r="O27" s="31" t="str">
        <f t="shared" si="0"/>
        <v>Blue</v>
      </c>
      <c r="P27" s="45"/>
    </row>
    <row r="28" spans="1:16" x14ac:dyDescent="0.25">
      <c r="A28" s="52" t="s">
        <v>155</v>
      </c>
      <c r="B28" s="57" t="s">
        <v>550</v>
      </c>
      <c r="C28" s="57">
        <v>0.82140000000000002</v>
      </c>
      <c r="D28" s="57">
        <v>0.99262329999999999</v>
      </c>
      <c r="E28" s="57">
        <v>0.98452629999999997</v>
      </c>
      <c r="F28" s="57">
        <v>9.5000000000000001E-2</v>
      </c>
      <c r="G28" s="57">
        <v>0.91326209999999997</v>
      </c>
      <c r="H28" s="57">
        <v>1</v>
      </c>
      <c r="I28" s="57">
        <v>1</v>
      </c>
      <c r="J28" s="57">
        <v>1</v>
      </c>
      <c r="K28" s="57">
        <v>1</v>
      </c>
      <c r="L28" s="57">
        <v>0.9962105</v>
      </c>
      <c r="M28" s="57" t="s">
        <v>550</v>
      </c>
      <c r="N28" s="57">
        <v>0.88155835236588198</v>
      </c>
      <c r="O28" s="31" t="str">
        <f t="shared" si="0"/>
        <v>Blue</v>
      </c>
      <c r="P28" s="45"/>
    </row>
    <row r="29" spans="1:16" x14ac:dyDescent="0.25">
      <c r="A29" s="52" t="s">
        <v>156</v>
      </c>
      <c r="B29" s="57">
        <v>0.83607430000000005</v>
      </c>
      <c r="C29" s="57">
        <v>0.81630769999999997</v>
      </c>
      <c r="D29" s="57">
        <v>0.4617656</v>
      </c>
      <c r="E29" s="57">
        <v>0.59231579999999995</v>
      </c>
      <c r="F29" s="57">
        <v>0.68</v>
      </c>
      <c r="G29" s="57">
        <v>0.75487340000000003</v>
      </c>
      <c r="H29" s="57">
        <v>0.89578950000000002</v>
      </c>
      <c r="I29" s="57">
        <v>0.84307690000000002</v>
      </c>
      <c r="J29" s="57">
        <v>0.93212130000000004</v>
      </c>
      <c r="K29" s="57">
        <v>0.72062691000000001</v>
      </c>
      <c r="L29" s="57">
        <v>0.84042110000000003</v>
      </c>
      <c r="M29" s="57">
        <v>0.4925177</v>
      </c>
      <c r="N29" s="57">
        <v>0.72179388793989996</v>
      </c>
      <c r="O29" s="31" t="str">
        <f t="shared" si="0"/>
        <v>Beige</v>
      </c>
      <c r="P29" s="45"/>
    </row>
    <row r="30" spans="1:16" x14ac:dyDescent="0.25">
      <c r="A30" s="52" t="s">
        <v>157</v>
      </c>
      <c r="B30" s="57">
        <v>0.76227330000000004</v>
      </c>
      <c r="C30" s="57">
        <v>0.79104609999999997</v>
      </c>
      <c r="D30" s="57">
        <v>0.61134869999999997</v>
      </c>
      <c r="E30" s="57">
        <v>0.62663159999999996</v>
      </c>
      <c r="F30" s="57">
        <v>0.36625000000000002</v>
      </c>
      <c r="G30" s="57">
        <v>0.78996080000000002</v>
      </c>
      <c r="H30" s="57">
        <v>0.99684209999999995</v>
      </c>
      <c r="I30" s="57">
        <v>0.83846149999999997</v>
      </c>
      <c r="J30" s="57">
        <v>0.78255240000000004</v>
      </c>
      <c r="K30" s="57">
        <v>0.66831452000000002</v>
      </c>
      <c r="L30" s="57">
        <v>0.82031580000000004</v>
      </c>
      <c r="M30" s="57">
        <v>0.67430540000000005</v>
      </c>
      <c r="N30" s="57">
        <v>0.75284005435160695</v>
      </c>
      <c r="O30" s="31" t="str">
        <f t="shared" si="0"/>
        <v>Beige</v>
      </c>
      <c r="P30" s="45"/>
    </row>
    <row r="31" spans="1:16" x14ac:dyDescent="0.25">
      <c r="A31" s="52" t="s">
        <v>158</v>
      </c>
      <c r="B31" s="57">
        <v>0.82714699999999997</v>
      </c>
      <c r="C31" s="57">
        <v>0.66323589999999999</v>
      </c>
      <c r="D31" s="57">
        <v>0.45794960000000001</v>
      </c>
      <c r="E31" s="57">
        <v>0.37884210000000001</v>
      </c>
      <c r="F31" s="57">
        <v>0.435</v>
      </c>
      <c r="G31" s="57" t="s">
        <v>550</v>
      </c>
      <c r="H31" s="57">
        <v>0.61368420000000001</v>
      </c>
      <c r="I31" s="57">
        <v>0.83230769999999998</v>
      </c>
      <c r="J31" s="57">
        <v>0.31906889999999999</v>
      </c>
      <c r="K31" s="57">
        <v>0.20105264</v>
      </c>
      <c r="L31" s="57">
        <v>0.61673679999999997</v>
      </c>
      <c r="M31" s="57">
        <v>0.23261380000000001</v>
      </c>
      <c r="N31" s="57">
        <v>0.44227504377959898</v>
      </c>
      <c r="O31" s="31" t="str">
        <f t="shared" si="0"/>
        <v>Beige</v>
      </c>
      <c r="P31" s="45"/>
    </row>
    <row r="32" spans="1:16" x14ac:dyDescent="0.25">
      <c r="A32" s="52" t="s">
        <v>159</v>
      </c>
      <c r="B32" s="57">
        <v>0.72944759999999997</v>
      </c>
      <c r="C32" s="57">
        <v>0.82179999999999997</v>
      </c>
      <c r="D32" s="57">
        <v>0.57414080000000001</v>
      </c>
      <c r="E32" s="57">
        <v>0.57284210000000002</v>
      </c>
      <c r="F32" s="57">
        <v>0.3</v>
      </c>
      <c r="G32" s="57">
        <v>0.69418679999999999</v>
      </c>
      <c r="H32" s="57">
        <v>0.65578950000000003</v>
      </c>
      <c r="I32" s="57">
        <v>0.86461540000000003</v>
      </c>
      <c r="J32" s="57">
        <v>0.68044789999999999</v>
      </c>
      <c r="K32" s="57">
        <v>0.50955236000000004</v>
      </c>
      <c r="L32" s="57">
        <v>0.88484209999999996</v>
      </c>
      <c r="M32" s="57">
        <v>0.58754119999999999</v>
      </c>
      <c r="N32" s="57">
        <v>0.66187917293487797</v>
      </c>
      <c r="O32" s="31" t="str">
        <f t="shared" si="0"/>
        <v>Red</v>
      </c>
      <c r="P32" s="45"/>
    </row>
    <row r="33" spans="1:16" x14ac:dyDescent="0.25">
      <c r="A33" s="52" t="s">
        <v>160</v>
      </c>
      <c r="B33" s="57">
        <v>0.69521469999999996</v>
      </c>
      <c r="C33" s="57">
        <v>0.92498460000000005</v>
      </c>
      <c r="D33" s="57">
        <v>1</v>
      </c>
      <c r="E33" s="57">
        <v>1</v>
      </c>
      <c r="F33" s="57">
        <v>0.82874999999999999</v>
      </c>
      <c r="G33" s="57">
        <v>0.96953210000000001</v>
      </c>
      <c r="H33" s="57">
        <v>0.96</v>
      </c>
      <c r="I33" s="57">
        <v>1</v>
      </c>
      <c r="J33" s="57">
        <v>0.99700279999999997</v>
      </c>
      <c r="K33" s="57">
        <v>1</v>
      </c>
      <c r="L33" s="57">
        <v>1</v>
      </c>
      <c r="M33" s="57">
        <v>0.95052630000000005</v>
      </c>
      <c r="N33" s="57">
        <v>0.96121714212939502</v>
      </c>
      <c r="O33" s="31" t="str">
        <f t="shared" si="0"/>
        <v>Blue</v>
      </c>
      <c r="P33" s="45"/>
    </row>
    <row r="34" spans="1:16" x14ac:dyDescent="0.25">
      <c r="A34" s="52" t="s">
        <v>161</v>
      </c>
      <c r="B34" s="57">
        <v>0.74017259999999996</v>
      </c>
      <c r="C34" s="57">
        <v>1</v>
      </c>
      <c r="D34" s="57">
        <v>1</v>
      </c>
      <c r="E34" s="57">
        <v>1</v>
      </c>
      <c r="F34" s="57">
        <v>1</v>
      </c>
      <c r="G34" s="57">
        <v>1</v>
      </c>
      <c r="H34" s="57">
        <v>1</v>
      </c>
      <c r="I34" s="57">
        <v>1</v>
      </c>
      <c r="J34" s="57">
        <v>1</v>
      </c>
      <c r="K34" s="57">
        <v>1</v>
      </c>
      <c r="L34" s="57">
        <v>1</v>
      </c>
      <c r="M34" s="57">
        <v>1</v>
      </c>
      <c r="N34" s="57">
        <v>0.99002105951277797</v>
      </c>
      <c r="O34" s="31" t="str">
        <f t="shared" ref="O34:O65" si="1">VLOOKUP(A34,meta,6,0)</f>
        <v>Blue</v>
      </c>
      <c r="P34" s="45"/>
    </row>
    <row r="35" spans="1:16" x14ac:dyDescent="0.25">
      <c r="A35" s="52" t="s">
        <v>162</v>
      </c>
      <c r="B35" s="57">
        <v>0.96085909999999997</v>
      </c>
      <c r="C35" s="57">
        <v>0.95746149999999997</v>
      </c>
      <c r="D35" s="57">
        <v>1</v>
      </c>
      <c r="E35" s="57">
        <v>1</v>
      </c>
      <c r="F35" s="57">
        <v>1</v>
      </c>
      <c r="G35" s="57">
        <v>0.86230890000000004</v>
      </c>
      <c r="H35" s="57">
        <v>1</v>
      </c>
      <c r="I35" s="57">
        <v>1</v>
      </c>
      <c r="J35" s="57">
        <v>1</v>
      </c>
      <c r="K35" s="57">
        <v>1</v>
      </c>
      <c r="L35" s="57">
        <v>1</v>
      </c>
      <c r="M35" s="57" t="s">
        <v>550</v>
      </c>
      <c r="N35" s="57">
        <v>0.96329640072349298</v>
      </c>
      <c r="O35" s="31" t="str">
        <f t="shared" si="1"/>
        <v>Blue</v>
      </c>
      <c r="P35" s="45"/>
    </row>
    <row r="36" spans="1:16" x14ac:dyDescent="0.25">
      <c r="A36" s="52" t="s">
        <v>163</v>
      </c>
      <c r="B36" s="57">
        <v>1</v>
      </c>
      <c r="C36" s="57">
        <v>1</v>
      </c>
      <c r="D36" s="57">
        <v>1</v>
      </c>
      <c r="E36" s="57">
        <v>1</v>
      </c>
      <c r="F36" s="57">
        <v>1</v>
      </c>
      <c r="G36" s="57">
        <v>1</v>
      </c>
      <c r="H36" s="57">
        <v>1</v>
      </c>
      <c r="I36" s="57">
        <v>1</v>
      </c>
      <c r="J36" s="57">
        <v>1</v>
      </c>
      <c r="K36" s="57">
        <v>1</v>
      </c>
      <c r="L36" s="57">
        <v>1</v>
      </c>
      <c r="M36" s="57" t="s">
        <v>550</v>
      </c>
      <c r="N36" s="57">
        <v>1</v>
      </c>
      <c r="O36" s="31" t="str">
        <f t="shared" si="1"/>
        <v>Blue</v>
      </c>
      <c r="P36" s="45"/>
    </row>
    <row r="37" spans="1:16" x14ac:dyDescent="0.25">
      <c r="A37" s="52" t="s">
        <v>164</v>
      </c>
      <c r="B37" s="57">
        <v>0.97327609999999998</v>
      </c>
      <c r="C37" s="57">
        <v>1</v>
      </c>
      <c r="D37" s="57">
        <v>1</v>
      </c>
      <c r="E37" s="57">
        <v>1</v>
      </c>
      <c r="F37" s="57">
        <v>1</v>
      </c>
      <c r="G37" s="57">
        <v>0.98407480000000003</v>
      </c>
      <c r="H37" s="57">
        <v>1</v>
      </c>
      <c r="I37" s="57">
        <v>1</v>
      </c>
      <c r="J37" s="57">
        <v>1</v>
      </c>
      <c r="K37" s="57">
        <v>1</v>
      </c>
      <c r="L37" s="57">
        <v>1</v>
      </c>
      <c r="M37" s="57" t="s">
        <v>550</v>
      </c>
      <c r="N37" s="57">
        <v>0.99526479981964</v>
      </c>
      <c r="O37" s="31" t="str">
        <f t="shared" si="1"/>
        <v>Blue</v>
      </c>
      <c r="P37" s="45"/>
    </row>
    <row r="38" spans="1:16" x14ac:dyDescent="0.25">
      <c r="A38" s="52" t="s">
        <v>165</v>
      </c>
      <c r="B38" s="57">
        <v>0.83445729999999996</v>
      </c>
      <c r="C38" s="57" t="s">
        <v>550</v>
      </c>
      <c r="D38" s="57">
        <v>0.50810069999999996</v>
      </c>
      <c r="E38" s="57">
        <v>0.77557889999999996</v>
      </c>
      <c r="F38" s="57">
        <v>0.31874999999999998</v>
      </c>
      <c r="G38" s="57">
        <v>0.70330360000000003</v>
      </c>
      <c r="H38" s="57">
        <v>0.88210529999999998</v>
      </c>
      <c r="I38" s="57">
        <v>0.89230770000000004</v>
      </c>
      <c r="J38" s="57">
        <v>0.85179780000000005</v>
      </c>
      <c r="K38" s="57">
        <v>0.64433609999999997</v>
      </c>
      <c r="L38" s="57">
        <v>0.95526319999999998</v>
      </c>
      <c r="M38" s="57" t="s">
        <v>550</v>
      </c>
      <c r="N38" s="57">
        <v>0.75330394527536704</v>
      </c>
      <c r="O38" s="31" t="str">
        <f t="shared" si="1"/>
        <v>Red</v>
      </c>
      <c r="P38" s="45"/>
    </row>
    <row r="39" spans="1:16" x14ac:dyDescent="0.25">
      <c r="A39" s="52" t="s">
        <v>166</v>
      </c>
      <c r="B39" s="57">
        <v>1</v>
      </c>
      <c r="C39" s="57">
        <v>1</v>
      </c>
      <c r="D39" s="57">
        <v>1</v>
      </c>
      <c r="E39" s="57">
        <v>1</v>
      </c>
      <c r="F39" s="57">
        <v>1</v>
      </c>
      <c r="G39" s="57">
        <v>1</v>
      </c>
      <c r="H39" s="57">
        <v>1</v>
      </c>
      <c r="I39" s="57">
        <v>1</v>
      </c>
      <c r="J39" s="57">
        <v>1</v>
      </c>
      <c r="K39" s="57">
        <v>1</v>
      </c>
      <c r="L39" s="57">
        <v>1</v>
      </c>
      <c r="M39" s="57" t="s">
        <v>550</v>
      </c>
      <c r="N39" s="57">
        <v>1</v>
      </c>
      <c r="O39" s="31" t="str">
        <f t="shared" si="1"/>
        <v>Blue</v>
      </c>
      <c r="P39" s="45"/>
    </row>
    <row r="40" spans="1:16" x14ac:dyDescent="0.25">
      <c r="A40" s="52" t="s">
        <v>167</v>
      </c>
      <c r="B40" s="57">
        <v>0.82973470000000005</v>
      </c>
      <c r="C40" s="57">
        <v>0.85309230000000003</v>
      </c>
      <c r="D40" s="57">
        <v>0.81916540000000004</v>
      </c>
      <c r="E40" s="57">
        <v>1</v>
      </c>
      <c r="F40" s="57">
        <v>0.63624999999999998</v>
      </c>
      <c r="G40" s="57">
        <v>0.98232209999999998</v>
      </c>
      <c r="H40" s="57">
        <v>0.96526319999999999</v>
      </c>
      <c r="I40" s="57">
        <v>0.98461540000000003</v>
      </c>
      <c r="J40" s="57">
        <v>1</v>
      </c>
      <c r="K40" s="57">
        <v>1</v>
      </c>
      <c r="L40" s="57">
        <v>1</v>
      </c>
      <c r="M40" s="57">
        <v>0.93422229999999995</v>
      </c>
      <c r="N40" s="57">
        <v>0.94474363760836699</v>
      </c>
      <c r="O40" s="31" t="str">
        <f t="shared" si="1"/>
        <v>Blue</v>
      </c>
      <c r="P40" s="45"/>
    </row>
    <row r="41" spans="1:16" x14ac:dyDescent="0.25">
      <c r="A41" s="52" t="s">
        <v>168</v>
      </c>
      <c r="B41" s="57">
        <v>1</v>
      </c>
      <c r="C41" s="57">
        <v>0.75186160000000002</v>
      </c>
      <c r="D41" s="57">
        <v>1</v>
      </c>
      <c r="E41" s="57">
        <v>1</v>
      </c>
      <c r="F41" s="57">
        <v>0.36625000000000002</v>
      </c>
      <c r="G41" s="57">
        <v>0.89250960000000001</v>
      </c>
      <c r="H41" s="57">
        <v>1</v>
      </c>
      <c r="I41" s="57">
        <v>1</v>
      </c>
      <c r="J41" s="57">
        <v>1</v>
      </c>
      <c r="K41" s="57">
        <v>1</v>
      </c>
      <c r="L41" s="57">
        <v>1</v>
      </c>
      <c r="M41" s="57">
        <v>0.87189030000000001</v>
      </c>
      <c r="N41" s="57">
        <v>0.91942155038347095</v>
      </c>
      <c r="O41" s="31" t="str">
        <f t="shared" si="1"/>
        <v>Blue</v>
      </c>
      <c r="P41" s="45"/>
    </row>
    <row r="42" spans="1:16" x14ac:dyDescent="0.25">
      <c r="A42" s="52" t="s">
        <v>169</v>
      </c>
      <c r="B42" s="57">
        <v>0.77554959999999995</v>
      </c>
      <c r="C42" s="57">
        <v>0.88676920000000004</v>
      </c>
      <c r="D42" s="57">
        <v>1</v>
      </c>
      <c r="E42" s="57">
        <v>1</v>
      </c>
      <c r="F42" s="57">
        <v>0.81874999999999998</v>
      </c>
      <c r="G42" s="57">
        <v>0.89831760000000005</v>
      </c>
      <c r="H42" s="57">
        <v>0.92210530000000002</v>
      </c>
      <c r="I42" s="57">
        <v>1</v>
      </c>
      <c r="J42" s="57">
        <v>1</v>
      </c>
      <c r="K42" s="57">
        <v>1</v>
      </c>
      <c r="L42" s="57">
        <v>1</v>
      </c>
      <c r="M42" s="57" t="s">
        <v>550</v>
      </c>
      <c r="N42" s="57">
        <v>0.94241298858585998</v>
      </c>
      <c r="O42" s="31" t="str">
        <f t="shared" si="1"/>
        <v>Blue</v>
      </c>
      <c r="P42" s="45"/>
    </row>
    <row r="43" spans="1:16" x14ac:dyDescent="0.25">
      <c r="A43" s="52" t="s">
        <v>170</v>
      </c>
      <c r="B43" s="57">
        <v>0.97808640000000002</v>
      </c>
      <c r="C43" s="57">
        <v>0.65887689999999999</v>
      </c>
      <c r="D43" s="57">
        <v>0.90634020000000004</v>
      </c>
      <c r="E43" s="57">
        <v>1</v>
      </c>
      <c r="F43" s="57">
        <v>0.22375</v>
      </c>
      <c r="G43" s="57">
        <v>0.85792069999999998</v>
      </c>
      <c r="H43" s="57">
        <v>0.99578949999999999</v>
      </c>
      <c r="I43" s="57">
        <v>0.96923079999999995</v>
      </c>
      <c r="J43" s="57">
        <v>1</v>
      </c>
      <c r="K43" s="57">
        <v>1</v>
      </c>
      <c r="L43" s="57">
        <v>1</v>
      </c>
      <c r="M43" s="57">
        <v>1</v>
      </c>
      <c r="N43" s="57">
        <v>0.90163970152202499</v>
      </c>
      <c r="O43" s="31" t="str">
        <f t="shared" si="1"/>
        <v>Blue</v>
      </c>
      <c r="P43" s="45"/>
    </row>
    <row r="44" spans="1:16" x14ac:dyDescent="0.25">
      <c r="A44" s="52" t="s">
        <v>171</v>
      </c>
      <c r="B44" s="57">
        <v>0.93258640000000004</v>
      </c>
      <c r="C44" s="57">
        <v>0.99856920000000005</v>
      </c>
      <c r="D44" s="57">
        <v>1</v>
      </c>
      <c r="E44" s="57">
        <v>1</v>
      </c>
      <c r="F44" s="57">
        <v>1</v>
      </c>
      <c r="G44" s="57">
        <v>1</v>
      </c>
      <c r="H44" s="57">
        <v>1</v>
      </c>
      <c r="I44" s="57">
        <v>1</v>
      </c>
      <c r="J44" s="57">
        <v>1</v>
      </c>
      <c r="K44" s="57">
        <v>1</v>
      </c>
      <c r="L44" s="57">
        <v>1</v>
      </c>
      <c r="M44" s="57" t="s">
        <v>550</v>
      </c>
      <c r="N44" s="57">
        <v>0.99726431511429903</v>
      </c>
      <c r="O44" s="31" t="str">
        <f t="shared" si="1"/>
        <v>Blue</v>
      </c>
      <c r="P44" s="45"/>
    </row>
    <row r="45" spans="1:16" x14ac:dyDescent="0.25">
      <c r="A45" s="52" t="s">
        <v>172</v>
      </c>
      <c r="B45" s="57">
        <v>0.99540790000000001</v>
      </c>
      <c r="C45" s="57">
        <v>0.9521231</v>
      </c>
      <c r="D45" s="57">
        <v>1</v>
      </c>
      <c r="E45" s="57">
        <v>1</v>
      </c>
      <c r="F45" s="57">
        <v>1</v>
      </c>
      <c r="G45" s="57">
        <v>1</v>
      </c>
      <c r="H45" s="57">
        <v>1</v>
      </c>
      <c r="I45" s="57">
        <v>1</v>
      </c>
      <c r="J45" s="57">
        <v>1</v>
      </c>
      <c r="K45" s="57">
        <v>1</v>
      </c>
      <c r="L45" s="57">
        <v>1</v>
      </c>
      <c r="M45" s="57" t="s">
        <v>550</v>
      </c>
      <c r="N45" s="57">
        <v>0.99793813963177902</v>
      </c>
      <c r="O45" s="31" t="str">
        <f t="shared" si="1"/>
        <v>Blue</v>
      </c>
      <c r="P45" s="45"/>
    </row>
    <row r="46" spans="1:16" x14ac:dyDescent="0.25">
      <c r="A46" s="52" t="s">
        <v>173</v>
      </c>
      <c r="B46" s="57">
        <v>0.92866970000000004</v>
      </c>
      <c r="C46" s="57">
        <v>0.65764619999999996</v>
      </c>
      <c r="D46" s="57">
        <v>0.37024469999999998</v>
      </c>
      <c r="E46" s="57">
        <v>0.18</v>
      </c>
      <c r="F46" s="57">
        <v>0.42125000000000001</v>
      </c>
      <c r="G46" s="57">
        <v>0.83117529999999995</v>
      </c>
      <c r="H46" s="57">
        <v>0.88210529999999998</v>
      </c>
      <c r="I46" s="57">
        <v>0.92153850000000004</v>
      </c>
      <c r="J46" s="57">
        <v>0.76834089999999999</v>
      </c>
      <c r="K46" s="57">
        <v>0.50593253999999999</v>
      </c>
      <c r="L46" s="57">
        <v>0.77768420000000005</v>
      </c>
      <c r="M46" s="57">
        <v>0.37563809999999997</v>
      </c>
      <c r="N46" s="57">
        <v>0.61438325539744498</v>
      </c>
      <c r="O46" s="31" t="str">
        <f t="shared" si="1"/>
        <v>Red</v>
      </c>
      <c r="P46" s="45"/>
    </row>
    <row r="47" spans="1:16" x14ac:dyDescent="0.25">
      <c r="A47" s="52" t="s">
        <v>174</v>
      </c>
      <c r="B47" s="57">
        <v>1</v>
      </c>
      <c r="C47" s="57">
        <v>1</v>
      </c>
      <c r="D47" s="57">
        <v>1</v>
      </c>
      <c r="E47" s="57">
        <v>1</v>
      </c>
      <c r="F47" s="57">
        <v>1</v>
      </c>
      <c r="G47" s="57">
        <v>1</v>
      </c>
      <c r="H47" s="57">
        <v>1</v>
      </c>
      <c r="I47" s="57">
        <v>1</v>
      </c>
      <c r="J47" s="57">
        <v>1</v>
      </c>
      <c r="K47" s="57">
        <v>1</v>
      </c>
      <c r="L47" s="57">
        <v>1</v>
      </c>
      <c r="M47" s="57" t="s">
        <v>550</v>
      </c>
      <c r="N47" s="57">
        <v>1</v>
      </c>
      <c r="O47" s="31" t="str">
        <f t="shared" si="1"/>
        <v>Blue</v>
      </c>
      <c r="P47" s="45"/>
    </row>
    <row r="48" spans="1:16" x14ac:dyDescent="0.25">
      <c r="A48" s="52" t="s">
        <v>175</v>
      </c>
      <c r="B48" s="57">
        <v>0.96599009999999996</v>
      </c>
      <c r="C48" s="57">
        <v>1</v>
      </c>
      <c r="D48" s="57">
        <v>1</v>
      </c>
      <c r="E48" s="57">
        <v>1</v>
      </c>
      <c r="F48" s="57">
        <v>1</v>
      </c>
      <c r="G48" s="57">
        <v>1</v>
      </c>
      <c r="H48" s="57">
        <v>1</v>
      </c>
      <c r="I48" s="57">
        <v>1</v>
      </c>
      <c r="J48" s="57">
        <v>1</v>
      </c>
      <c r="K48" s="57">
        <v>1</v>
      </c>
      <c r="L48" s="57">
        <v>1</v>
      </c>
      <c r="M48" s="57" t="s">
        <v>550</v>
      </c>
      <c r="N48" s="57">
        <v>0.99867005251493102</v>
      </c>
      <c r="O48" s="31" t="str">
        <f t="shared" si="1"/>
        <v>Blue</v>
      </c>
      <c r="P48" s="45"/>
    </row>
    <row r="49" spans="1:16" x14ac:dyDescent="0.25">
      <c r="A49" s="52" t="s">
        <v>176</v>
      </c>
      <c r="B49" s="57">
        <v>0.88536610000000004</v>
      </c>
      <c r="C49" s="57">
        <v>0.74643079999999995</v>
      </c>
      <c r="D49" s="57" t="s">
        <v>550</v>
      </c>
      <c r="E49" s="57">
        <v>0.82768419999999998</v>
      </c>
      <c r="F49" s="57">
        <v>0.48249999999999998</v>
      </c>
      <c r="G49" s="57">
        <v>0.84783520000000001</v>
      </c>
      <c r="H49" s="57">
        <v>0.88736839999999995</v>
      </c>
      <c r="I49" s="57">
        <v>0.88615379999999999</v>
      </c>
      <c r="J49" s="57">
        <v>1</v>
      </c>
      <c r="K49" s="57">
        <v>0.95501364</v>
      </c>
      <c r="L49" s="57">
        <v>0.97821049999999998</v>
      </c>
      <c r="M49" s="57">
        <v>0.5859721</v>
      </c>
      <c r="N49" s="57">
        <v>0.82344001535455302</v>
      </c>
      <c r="O49" s="31" t="str">
        <f t="shared" si="1"/>
        <v>Blue</v>
      </c>
      <c r="P49" s="45"/>
    </row>
    <row r="50" spans="1:16" x14ac:dyDescent="0.25">
      <c r="A50" s="52" t="s">
        <v>177</v>
      </c>
      <c r="B50" s="57">
        <v>0.92644530000000003</v>
      </c>
      <c r="C50" s="57">
        <v>1</v>
      </c>
      <c r="D50" s="57">
        <v>1</v>
      </c>
      <c r="E50" s="57">
        <v>1</v>
      </c>
      <c r="F50" s="57">
        <v>1</v>
      </c>
      <c r="G50" s="57">
        <v>1</v>
      </c>
      <c r="H50" s="57">
        <v>1</v>
      </c>
      <c r="I50" s="57">
        <v>1</v>
      </c>
      <c r="J50" s="57">
        <v>1</v>
      </c>
      <c r="K50" s="57">
        <v>1</v>
      </c>
      <c r="L50" s="57">
        <v>1</v>
      </c>
      <c r="M50" s="57" t="s">
        <v>550</v>
      </c>
      <c r="N50" s="57">
        <v>0.99706584040000201</v>
      </c>
      <c r="O50" s="31" t="str">
        <f t="shared" si="1"/>
        <v>Blue</v>
      </c>
      <c r="P50" s="45"/>
    </row>
    <row r="51" spans="1:16" x14ac:dyDescent="0.25">
      <c r="A51" s="52" t="s">
        <v>178</v>
      </c>
      <c r="B51" s="57">
        <v>0.91501969999999999</v>
      </c>
      <c r="C51" s="57">
        <v>0.7525231</v>
      </c>
      <c r="D51" s="57">
        <v>1</v>
      </c>
      <c r="E51" s="57">
        <v>0.91578950000000003</v>
      </c>
      <c r="F51" s="57">
        <v>0.8125</v>
      </c>
      <c r="G51" s="57">
        <v>0.74997340000000001</v>
      </c>
      <c r="H51" s="57">
        <v>0.96105260000000003</v>
      </c>
      <c r="I51" s="57">
        <v>0.99538459999999995</v>
      </c>
      <c r="J51" s="57">
        <v>1</v>
      </c>
      <c r="K51" s="57">
        <v>1</v>
      </c>
      <c r="L51" s="57">
        <v>1</v>
      </c>
      <c r="M51" s="57">
        <v>0.97004170000000001</v>
      </c>
      <c r="N51" s="57">
        <v>0.91227791686956905</v>
      </c>
      <c r="O51" s="31" t="str">
        <f t="shared" si="1"/>
        <v>Blue</v>
      </c>
      <c r="P51" s="45"/>
    </row>
    <row r="52" spans="1:16" x14ac:dyDescent="0.25">
      <c r="A52" s="52" t="s">
        <v>179</v>
      </c>
      <c r="B52" s="57">
        <v>0.80684460000000002</v>
      </c>
      <c r="C52" s="57">
        <v>0.78283080000000005</v>
      </c>
      <c r="D52" s="57">
        <v>0.65373729999999997</v>
      </c>
      <c r="E52" s="57">
        <v>0.74242109999999994</v>
      </c>
      <c r="F52" s="57">
        <v>0.90375000000000005</v>
      </c>
      <c r="G52" s="57">
        <v>0.82916429999999997</v>
      </c>
      <c r="H52" s="57">
        <v>0.98842110000000005</v>
      </c>
      <c r="I52" s="57">
        <v>0.89230770000000004</v>
      </c>
      <c r="J52" s="57">
        <v>0.78637349999999995</v>
      </c>
      <c r="K52" s="57">
        <v>0.87894737000000001</v>
      </c>
      <c r="L52" s="57">
        <v>0.96347369999999999</v>
      </c>
      <c r="M52" s="57">
        <v>0.70013840000000005</v>
      </c>
      <c r="N52" s="57">
        <v>0.833124703579322</v>
      </c>
      <c r="O52" s="31" t="str">
        <f t="shared" si="1"/>
        <v>Green</v>
      </c>
      <c r="P52" s="45"/>
    </row>
    <row r="53" spans="1:16" x14ac:dyDescent="0.25">
      <c r="A53" s="52" t="s">
        <v>180</v>
      </c>
      <c r="B53" s="57">
        <v>0.94671859999999997</v>
      </c>
      <c r="C53" s="57">
        <v>0.76681540000000004</v>
      </c>
      <c r="D53" s="57">
        <v>0.40866599999999997</v>
      </c>
      <c r="E53" s="57">
        <v>0.59031579999999995</v>
      </c>
      <c r="F53" s="57">
        <v>0.45250000000000001</v>
      </c>
      <c r="G53" s="57">
        <v>0.7279158</v>
      </c>
      <c r="H53" s="57" t="s">
        <v>550</v>
      </c>
      <c r="I53" s="57">
        <v>0.82</v>
      </c>
      <c r="J53" s="57">
        <v>0.90715679999999999</v>
      </c>
      <c r="K53" s="57">
        <v>0.44421052999999999</v>
      </c>
      <c r="L53" s="57">
        <v>0.88568420000000003</v>
      </c>
      <c r="M53" s="57">
        <v>0.54554780000000003</v>
      </c>
      <c r="N53" s="57">
        <v>0.66823929332659304</v>
      </c>
      <c r="O53" s="31" t="str">
        <f t="shared" si="1"/>
        <v>Red</v>
      </c>
      <c r="P53" s="45"/>
    </row>
    <row r="54" spans="1:16" x14ac:dyDescent="0.25">
      <c r="A54" s="52" t="s">
        <v>181</v>
      </c>
      <c r="B54" s="57">
        <v>0.91544530000000002</v>
      </c>
      <c r="C54" s="57">
        <v>0.77707689999999996</v>
      </c>
      <c r="D54" s="57">
        <v>0.60475610000000002</v>
      </c>
      <c r="E54" s="57">
        <v>0.64378950000000001</v>
      </c>
      <c r="F54" s="57">
        <v>0.65</v>
      </c>
      <c r="G54" s="57">
        <v>0.77096679999999995</v>
      </c>
      <c r="H54" s="57">
        <v>0.90947370000000005</v>
      </c>
      <c r="I54" s="57">
        <v>0.87692309999999996</v>
      </c>
      <c r="J54" s="57">
        <v>0.91176769999999996</v>
      </c>
      <c r="K54" s="57">
        <v>0.65368419</v>
      </c>
      <c r="L54" s="57">
        <v>0.94</v>
      </c>
      <c r="M54" s="57">
        <v>0.62425439999999999</v>
      </c>
      <c r="N54" s="57">
        <v>0.77337538953580798</v>
      </c>
      <c r="O54" s="31" t="str">
        <f t="shared" si="1"/>
        <v>Beige</v>
      </c>
      <c r="P54" s="45"/>
    </row>
    <row r="55" spans="1:16" x14ac:dyDescent="0.25">
      <c r="A55" s="52" t="s">
        <v>182</v>
      </c>
      <c r="B55" s="57">
        <v>0.95869700000000002</v>
      </c>
      <c r="C55" s="57">
        <v>0.88039999999999996</v>
      </c>
      <c r="D55" s="57">
        <v>1</v>
      </c>
      <c r="E55" s="57">
        <v>1</v>
      </c>
      <c r="F55" s="57">
        <v>1</v>
      </c>
      <c r="G55" s="57">
        <v>0.98978840000000001</v>
      </c>
      <c r="H55" s="57">
        <v>1</v>
      </c>
      <c r="I55" s="57">
        <v>1</v>
      </c>
      <c r="J55" s="57">
        <v>1</v>
      </c>
      <c r="K55" s="57">
        <v>1</v>
      </c>
      <c r="L55" s="57">
        <v>1</v>
      </c>
      <c r="M55" s="57" t="s">
        <v>550</v>
      </c>
      <c r="N55" s="57">
        <v>0.99114925135674803</v>
      </c>
      <c r="O55" s="31" t="str">
        <f t="shared" si="1"/>
        <v>Blue</v>
      </c>
      <c r="P55" s="45"/>
    </row>
    <row r="56" spans="1:16" x14ac:dyDescent="0.25">
      <c r="A56" s="52" t="s">
        <v>183</v>
      </c>
      <c r="B56" s="57">
        <v>0.73887729999999996</v>
      </c>
      <c r="C56" s="57">
        <v>0.98992309999999994</v>
      </c>
      <c r="D56" s="57">
        <v>0.69080739999999996</v>
      </c>
      <c r="E56" s="57">
        <v>0.82347369999999998</v>
      </c>
      <c r="F56" s="57">
        <v>0.72</v>
      </c>
      <c r="G56" s="57">
        <v>0.86008260000000003</v>
      </c>
      <c r="H56" s="57">
        <v>0.8757895</v>
      </c>
      <c r="I56" s="57">
        <v>0.95846149999999997</v>
      </c>
      <c r="J56" s="57">
        <v>0.95240729999999996</v>
      </c>
      <c r="K56" s="57">
        <v>1</v>
      </c>
      <c r="L56" s="57">
        <v>0.99642109999999995</v>
      </c>
      <c r="M56" s="57">
        <v>0.65684209999999998</v>
      </c>
      <c r="N56" s="57">
        <v>0.84785770907913405</v>
      </c>
      <c r="O56" s="31" t="str">
        <f t="shared" si="1"/>
        <v>Blue</v>
      </c>
      <c r="P56" s="45"/>
    </row>
    <row r="57" spans="1:16" x14ac:dyDescent="0.25">
      <c r="A57" s="52" t="s">
        <v>184</v>
      </c>
      <c r="B57" s="57">
        <v>0.74045470000000002</v>
      </c>
      <c r="C57" s="57">
        <v>0.91064610000000001</v>
      </c>
      <c r="D57" s="57">
        <v>0.74500619999999995</v>
      </c>
      <c r="E57" s="57">
        <v>0.96842110000000003</v>
      </c>
      <c r="F57" s="57">
        <v>0.47499999999999998</v>
      </c>
      <c r="G57" s="57">
        <v>0.88572039999999996</v>
      </c>
      <c r="H57" s="57">
        <v>0.91052630000000001</v>
      </c>
      <c r="I57" s="57">
        <v>0.96923079999999995</v>
      </c>
      <c r="J57" s="57">
        <v>0.91849479999999994</v>
      </c>
      <c r="K57" s="57">
        <v>0.95894734999999998</v>
      </c>
      <c r="L57" s="57">
        <v>1</v>
      </c>
      <c r="M57" s="57">
        <v>0.72105260000000004</v>
      </c>
      <c r="N57" s="57">
        <v>0.86294546252197502</v>
      </c>
      <c r="O57" s="31" t="str">
        <f t="shared" si="1"/>
        <v>Blue</v>
      </c>
      <c r="P57" s="45"/>
    </row>
    <row r="58" spans="1:16" x14ac:dyDescent="0.25">
      <c r="A58" s="52" t="s">
        <v>185</v>
      </c>
      <c r="B58" s="57">
        <v>1</v>
      </c>
      <c r="C58" s="57">
        <v>0.90487689999999998</v>
      </c>
      <c r="D58" s="57">
        <v>1</v>
      </c>
      <c r="E58" s="57">
        <v>1</v>
      </c>
      <c r="F58" s="57">
        <v>0.91625000000000001</v>
      </c>
      <c r="G58" s="57">
        <v>1</v>
      </c>
      <c r="H58" s="57">
        <v>1</v>
      </c>
      <c r="I58" s="57">
        <v>1</v>
      </c>
      <c r="J58" s="57">
        <v>1</v>
      </c>
      <c r="K58" s="57">
        <v>1</v>
      </c>
      <c r="L58" s="57">
        <v>1</v>
      </c>
      <c r="M58" s="57" t="s">
        <v>550</v>
      </c>
      <c r="N58" s="57">
        <v>0.99281736697716205</v>
      </c>
      <c r="O58" s="31" t="str">
        <f t="shared" si="1"/>
        <v>Blue</v>
      </c>
      <c r="P58" s="45"/>
    </row>
    <row r="59" spans="1:16" x14ac:dyDescent="0.25">
      <c r="A59" s="52" t="s">
        <v>186</v>
      </c>
      <c r="B59" s="57">
        <v>0.84137470000000003</v>
      </c>
      <c r="C59" s="57">
        <v>0.55613849999999998</v>
      </c>
      <c r="D59" s="57" t="s">
        <v>550</v>
      </c>
      <c r="E59" s="57">
        <v>0.68663160000000001</v>
      </c>
      <c r="F59" s="57">
        <v>0.51500000000000001</v>
      </c>
      <c r="G59" s="57">
        <v>0.59775100000000003</v>
      </c>
      <c r="H59" s="57">
        <v>0.56000000000000005</v>
      </c>
      <c r="I59" s="57">
        <v>0.85846149999999999</v>
      </c>
      <c r="J59" s="57">
        <v>0.74534529999999999</v>
      </c>
      <c r="K59" s="57">
        <v>0.48410773000000001</v>
      </c>
      <c r="L59" s="57">
        <v>0.80200000000000005</v>
      </c>
      <c r="M59" s="57">
        <v>0.53123560000000003</v>
      </c>
      <c r="N59" s="57">
        <v>0.63001212716530397</v>
      </c>
      <c r="O59" s="31" t="str">
        <f t="shared" si="1"/>
        <v>Beige</v>
      </c>
      <c r="P59" s="45"/>
    </row>
    <row r="60" spans="1:16" x14ac:dyDescent="0.25">
      <c r="A60" s="52" t="s">
        <v>187</v>
      </c>
      <c r="B60" s="57">
        <v>1</v>
      </c>
      <c r="C60" s="57">
        <v>0.92178459999999995</v>
      </c>
      <c r="D60" s="57">
        <v>1</v>
      </c>
      <c r="E60" s="57">
        <v>1</v>
      </c>
      <c r="F60" s="57">
        <v>0.57499999999999996</v>
      </c>
      <c r="G60" s="57">
        <v>1</v>
      </c>
      <c r="H60" s="57">
        <v>1</v>
      </c>
      <c r="I60" s="57">
        <v>1</v>
      </c>
      <c r="J60" s="57">
        <v>1</v>
      </c>
      <c r="K60" s="57">
        <v>1</v>
      </c>
      <c r="L60" s="57">
        <v>1</v>
      </c>
      <c r="M60" s="57">
        <v>0.97684210000000005</v>
      </c>
      <c r="N60" s="57">
        <v>0.97600751032414301</v>
      </c>
      <c r="O60" s="31" t="str">
        <f t="shared" si="1"/>
        <v>Blue</v>
      </c>
      <c r="P60" s="45"/>
    </row>
    <row r="61" spans="1:16" x14ac:dyDescent="0.25">
      <c r="A61" s="52" t="s">
        <v>188</v>
      </c>
      <c r="B61" s="57" t="s">
        <v>550</v>
      </c>
      <c r="C61" s="57">
        <v>0.82223080000000004</v>
      </c>
      <c r="D61" s="57">
        <v>0.90360079999999998</v>
      </c>
      <c r="E61" s="57">
        <v>0.95568419999999998</v>
      </c>
      <c r="F61" s="57">
        <v>0.77749999999999997</v>
      </c>
      <c r="G61" s="57">
        <v>0.89102000000000003</v>
      </c>
      <c r="H61" s="57">
        <v>0.98421049999999999</v>
      </c>
      <c r="I61" s="57">
        <v>0.96615379999999995</v>
      </c>
      <c r="J61" s="57">
        <v>1</v>
      </c>
      <c r="K61" s="57">
        <v>1</v>
      </c>
      <c r="L61" s="57">
        <v>0.9736842</v>
      </c>
      <c r="M61" s="57">
        <v>0.83960069999999998</v>
      </c>
      <c r="N61" s="57">
        <v>0.92262577371270205</v>
      </c>
      <c r="O61" s="31" t="str">
        <f t="shared" si="1"/>
        <v>Blue</v>
      </c>
      <c r="P61" s="45"/>
    </row>
    <row r="62" spans="1:16" x14ac:dyDescent="0.25">
      <c r="A62" s="52" t="s">
        <v>189</v>
      </c>
      <c r="B62" s="57" t="s">
        <v>550</v>
      </c>
      <c r="C62" s="57">
        <v>0.58752309999999996</v>
      </c>
      <c r="D62" s="57">
        <v>0.77862319999999996</v>
      </c>
      <c r="E62" s="57">
        <v>0.84547369999999999</v>
      </c>
      <c r="F62" s="57">
        <v>0.57499999999999996</v>
      </c>
      <c r="G62" s="57">
        <v>0.62308969999999997</v>
      </c>
      <c r="H62" s="57">
        <v>0.89157889999999995</v>
      </c>
      <c r="I62" s="57">
        <v>0.92769230000000003</v>
      </c>
      <c r="J62" s="57">
        <v>0.94723999999999997</v>
      </c>
      <c r="K62" s="57">
        <v>1</v>
      </c>
      <c r="L62" s="57">
        <v>0.99947370000000002</v>
      </c>
      <c r="M62" s="57">
        <v>0.53672790000000004</v>
      </c>
      <c r="N62" s="57">
        <v>0.76261543910734797</v>
      </c>
      <c r="O62" s="31" t="str">
        <f t="shared" si="1"/>
        <v>Red</v>
      </c>
      <c r="P62" s="45"/>
    </row>
    <row r="63" spans="1:16" x14ac:dyDescent="0.25">
      <c r="A63" s="52" t="s">
        <v>190</v>
      </c>
      <c r="B63" s="57">
        <v>0.98057430000000001</v>
      </c>
      <c r="C63" s="57">
        <v>1</v>
      </c>
      <c r="D63" s="57">
        <v>1</v>
      </c>
      <c r="E63" s="57">
        <v>1</v>
      </c>
      <c r="F63" s="57">
        <v>1</v>
      </c>
      <c r="G63" s="57">
        <v>1</v>
      </c>
      <c r="H63" s="57">
        <v>1</v>
      </c>
      <c r="I63" s="57">
        <v>1</v>
      </c>
      <c r="J63" s="57">
        <v>1</v>
      </c>
      <c r="K63" s="57">
        <v>1</v>
      </c>
      <c r="L63" s="57">
        <v>1</v>
      </c>
      <c r="M63" s="57">
        <v>0.96315790000000001</v>
      </c>
      <c r="N63" s="57">
        <v>0.99435703002637099</v>
      </c>
      <c r="O63" s="31" t="str">
        <f t="shared" si="1"/>
        <v>Blue</v>
      </c>
      <c r="P63" s="45"/>
    </row>
    <row r="64" spans="1:16" x14ac:dyDescent="0.25">
      <c r="A64" s="52" t="s">
        <v>191</v>
      </c>
      <c r="B64" s="57">
        <v>0.82852429999999999</v>
      </c>
      <c r="C64" s="57">
        <v>0.7263385</v>
      </c>
      <c r="D64" s="57">
        <v>0.93860250000000001</v>
      </c>
      <c r="E64" s="57">
        <v>1</v>
      </c>
      <c r="F64" s="57">
        <v>0.25874999999999998</v>
      </c>
      <c r="G64" s="57">
        <v>0.7758813</v>
      </c>
      <c r="H64" s="57">
        <v>0.99473679999999998</v>
      </c>
      <c r="I64" s="57">
        <v>1</v>
      </c>
      <c r="J64" s="57">
        <v>1</v>
      </c>
      <c r="K64" s="57">
        <v>1</v>
      </c>
      <c r="L64" s="57">
        <v>1</v>
      </c>
      <c r="M64" s="57" t="s">
        <v>550</v>
      </c>
      <c r="N64" s="57">
        <v>0.873466002178926</v>
      </c>
      <c r="O64" s="31" t="str">
        <f t="shared" si="1"/>
        <v>Blue</v>
      </c>
      <c r="P64" s="45"/>
    </row>
    <row r="65" spans="1:16" x14ac:dyDescent="0.25">
      <c r="A65" s="52" t="s">
        <v>192</v>
      </c>
      <c r="B65" s="57">
        <v>1</v>
      </c>
      <c r="C65" s="57">
        <v>0.74678469999999997</v>
      </c>
      <c r="D65" s="57" t="s">
        <v>550</v>
      </c>
      <c r="E65" s="57">
        <v>1</v>
      </c>
      <c r="F65" s="57">
        <v>0.49125000000000002</v>
      </c>
      <c r="G65" s="57">
        <v>0.84834319999999996</v>
      </c>
      <c r="H65" s="57">
        <v>0.65789470000000005</v>
      </c>
      <c r="I65" s="57">
        <v>0.96461540000000001</v>
      </c>
      <c r="J65" s="57">
        <v>1</v>
      </c>
      <c r="K65" s="57">
        <v>1</v>
      </c>
      <c r="L65" s="57">
        <v>1</v>
      </c>
      <c r="M65" s="57">
        <v>0.54953189999999996</v>
      </c>
      <c r="N65" s="57">
        <v>0.80479748140440299</v>
      </c>
      <c r="O65" s="31" t="str">
        <f t="shared" si="1"/>
        <v>Blue</v>
      </c>
      <c r="P65" s="45"/>
    </row>
    <row r="66" spans="1:16" x14ac:dyDescent="0.25">
      <c r="A66" s="52" t="s">
        <v>193</v>
      </c>
      <c r="B66" s="57">
        <v>1</v>
      </c>
      <c r="C66" s="57">
        <v>1</v>
      </c>
      <c r="D66" s="57">
        <v>1</v>
      </c>
      <c r="E66" s="57">
        <v>1</v>
      </c>
      <c r="F66" s="57">
        <v>1</v>
      </c>
      <c r="G66" s="57">
        <v>1</v>
      </c>
      <c r="H66" s="57">
        <v>1</v>
      </c>
      <c r="I66" s="57">
        <v>1</v>
      </c>
      <c r="J66" s="57">
        <v>1</v>
      </c>
      <c r="K66" s="57">
        <v>1</v>
      </c>
      <c r="L66" s="57">
        <v>1</v>
      </c>
      <c r="M66" s="57" t="s">
        <v>550</v>
      </c>
      <c r="N66" s="57">
        <v>1</v>
      </c>
      <c r="O66" s="31" t="str">
        <f t="shared" ref="O66:O97" si="2">VLOOKUP(A66,meta,6,0)</f>
        <v>Blue</v>
      </c>
      <c r="P66" s="45"/>
    </row>
    <row r="67" spans="1:16" x14ac:dyDescent="0.25">
      <c r="A67" s="52" t="s">
        <v>194</v>
      </c>
      <c r="B67" s="57">
        <v>0.87124259999999998</v>
      </c>
      <c r="C67" s="57">
        <v>1</v>
      </c>
      <c r="D67" s="57">
        <v>1</v>
      </c>
      <c r="E67" s="57">
        <v>1</v>
      </c>
      <c r="F67" s="57">
        <v>0.88</v>
      </c>
      <c r="G67" s="57">
        <v>1</v>
      </c>
      <c r="H67" s="57">
        <v>1</v>
      </c>
      <c r="I67" s="57">
        <v>1</v>
      </c>
      <c r="J67" s="57">
        <v>1</v>
      </c>
      <c r="K67" s="57">
        <v>1</v>
      </c>
      <c r="L67" s="57">
        <v>1</v>
      </c>
      <c r="M67" s="57" t="s">
        <v>550</v>
      </c>
      <c r="N67" s="57">
        <v>0.98983401823205597</v>
      </c>
      <c r="O67" s="31" t="str">
        <f t="shared" si="2"/>
        <v>Blue</v>
      </c>
      <c r="P67" s="45"/>
    </row>
    <row r="68" spans="1:16" x14ac:dyDescent="0.25">
      <c r="A68" s="52" t="s">
        <v>195</v>
      </c>
      <c r="B68" s="57">
        <v>0.91531430000000003</v>
      </c>
      <c r="C68" s="57">
        <v>0.99739999999999995</v>
      </c>
      <c r="D68" s="57">
        <v>1</v>
      </c>
      <c r="E68" s="57">
        <v>1</v>
      </c>
      <c r="F68" s="57">
        <v>1</v>
      </c>
      <c r="G68" s="57">
        <v>0.93155829999999995</v>
      </c>
      <c r="H68" s="57">
        <v>1</v>
      </c>
      <c r="I68" s="57">
        <v>1</v>
      </c>
      <c r="J68" s="57">
        <v>1</v>
      </c>
      <c r="K68" s="57">
        <v>1</v>
      </c>
      <c r="L68" s="57">
        <v>1</v>
      </c>
      <c r="M68" s="57" t="s">
        <v>550</v>
      </c>
      <c r="N68" s="57">
        <v>0.98033174989693195</v>
      </c>
      <c r="O68" s="31" t="str">
        <f t="shared" si="2"/>
        <v>Blue</v>
      </c>
      <c r="P68" s="45"/>
    </row>
    <row r="69" spans="1:16" x14ac:dyDescent="0.25">
      <c r="A69" s="52" t="s">
        <v>196</v>
      </c>
      <c r="B69" s="57">
        <v>0.77917899999999995</v>
      </c>
      <c r="C69" s="57">
        <v>0.97064609999999996</v>
      </c>
      <c r="D69" s="57">
        <v>0.86428760000000004</v>
      </c>
      <c r="E69" s="57">
        <v>1</v>
      </c>
      <c r="F69" s="57">
        <v>1</v>
      </c>
      <c r="G69" s="57">
        <v>0.97534940000000003</v>
      </c>
      <c r="H69" s="57">
        <v>0.97157890000000002</v>
      </c>
      <c r="I69" s="57">
        <v>1</v>
      </c>
      <c r="J69" s="57" t="s">
        <v>550</v>
      </c>
      <c r="K69" s="57">
        <v>1</v>
      </c>
      <c r="L69" s="57">
        <v>1</v>
      </c>
      <c r="M69" s="57" t="s">
        <v>550</v>
      </c>
      <c r="N69" s="57">
        <v>0.96720576661769098</v>
      </c>
      <c r="O69" s="31" t="str">
        <f t="shared" si="2"/>
        <v>Blue</v>
      </c>
      <c r="P69" s="45"/>
    </row>
    <row r="70" spans="1:16" x14ac:dyDescent="0.25">
      <c r="A70" s="52" t="s">
        <v>197</v>
      </c>
      <c r="B70" s="57">
        <v>0.94777529999999999</v>
      </c>
      <c r="C70" s="57">
        <v>0.67609229999999998</v>
      </c>
      <c r="D70" s="57">
        <v>0.86784779999999995</v>
      </c>
      <c r="E70" s="57">
        <v>1</v>
      </c>
      <c r="F70" s="57">
        <v>0.33500000000000002</v>
      </c>
      <c r="G70" s="57">
        <v>0.88062189999999996</v>
      </c>
      <c r="H70" s="57">
        <v>0.95263160000000002</v>
      </c>
      <c r="I70" s="57">
        <v>1</v>
      </c>
      <c r="J70" s="57">
        <v>1</v>
      </c>
      <c r="K70" s="57">
        <v>1</v>
      </c>
      <c r="L70" s="57">
        <v>1</v>
      </c>
      <c r="M70" s="57">
        <v>0.85208790000000001</v>
      </c>
      <c r="N70" s="57">
        <v>0.89312236028560299</v>
      </c>
      <c r="O70" s="31" t="str">
        <f t="shared" si="2"/>
        <v>Blue</v>
      </c>
      <c r="P70" s="45"/>
    </row>
    <row r="71" spans="1:16" x14ac:dyDescent="0.25">
      <c r="A71" s="52" t="s">
        <v>198</v>
      </c>
      <c r="B71" s="57">
        <v>0.95921809999999996</v>
      </c>
      <c r="C71" s="57">
        <v>0.91392300000000004</v>
      </c>
      <c r="D71" s="57">
        <v>1</v>
      </c>
      <c r="E71" s="57">
        <v>1</v>
      </c>
      <c r="F71" s="57">
        <v>1</v>
      </c>
      <c r="G71" s="57">
        <v>0.97516769999999997</v>
      </c>
      <c r="H71" s="57">
        <v>1</v>
      </c>
      <c r="I71" s="57">
        <v>1</v>
      </c>
      <c r="J71" s="57">
        <v>1</v>
      </c>
      <c r="K71" s="57">
        <v>1</v>
      </c>
      <c r="L71" s="57">
        <v>1</v>
      </c>
      <c r="M71" s="57" t="s">
        <v>550</v>
      </c>
      <c r="N71" s="57">
        <v>0.98919264311089095</v>
      </c>
      <c r="O71" s="31" t="str">
        <f t="shared" si="2"/>
        <v>Blue</v>
      </c>
      <c r="P71" s="45"/>
    </row>
    <row r="72" spans="1:16" x14ac:dyDescent="0.25">
      <c r="A72" s="52" t="s">
        <v>199</v>
      </c>
      <c r="B72" s="57">
        <v>1</v>
      </c>
      <c r="C72" s="57">
        <v>0.94643080000000002</v>
      </c>
      <c r="D72" s="57">
        <v>1</v>
      </c>
      <c r="E72" s="57">
        <v>1</v>
      </c>
      <c r="F72" s="57">
        <v>0.29625000000000001</v>
      </c>
      <c r="G72" s="57">
        <v>1</v>
      </c>
      <c r="H72" s="57">
        <v>1</v>
      </c>
      <c r="I72" s="57">
        <v>1</v>
      </c>
      <c r="J72" s="57">
        <v>1</v>
      </c>
      <c r="K72" s="57">
        <v>1</v>
      </c>
      <c r="L72" s="57">
        <v>1</v>
      </c>
      <c r="M72" s="57">
        <v>1</v>
      </c>
      <c r="N72" s="57">
        <v>0.95849880119646502</v>
      </c>
      <c r="O72" s="31" t="str">
        <f t="shared" si="2"/>
        <v>Blue</v>
      </c>
      <c r="P72" s="45"/>
    </row>
    <row r="73" spans="1:16" x14ac:dyDescent="0.25">
      <c r="A73" s="52" t="s">
        <v>200</v>
      </c>
      <c r="B73" s="57">
        <v>0.84606040000000005</v>
      </c>
      <c r="C73" s="57">
        <v>0.70870770000000005</v>
      </c>
      <c r="D73" s="57" t="s">
        <v>550</v>
      </c>
      <c r="E73" s="57">
        <v>0.60610529999999996</v>
      </c>
      <c r="F73" s="57">
        <v>0.57250000000000001</v>
      </c>
      <c r="G73" s="57">
        <v>0.75103509999999996</v>
      </c>
      <c r="H73" s="57">
        <v>0.79157900000000003</v>
      </c>
      <c r="I73" s="57">
        <v>0.88769229999999999</v>
      </c>
      <c r="J73" s="57">
        <v>0.7435252</v>
      </c>
      <c r="K73" s="57">
        <v>0.73368418000000002</v>
      </c>
      <c r="L73" s="57">
        <v>0.74052629999999997</v>
      </c>
      <c r="M73" s="57">
        <v>0.51775459999999995</v>
      </c>
      <c r="N73" s="57">
        <v>0.70736497319042102</v>
      </c>
      <c r="O73" s="31" t="str">
        <f t="shared" si="2"/>
        <v>Red</v>
      </c>
      <c r="P73" s="45"/>
    </row>
    <row r="74" spans="1:16" x14ac:dyDescent="0.25">
      <c r="A74" s="52" t="s">
        <v>201</v>
      </c>
      <c r="B74" s="57">
        <v>1</v>
      </c>
      <c r="C74" s="57">
        <v>0.88363080000000005</v>
      </c>
      <c r="D74" s="57">
        <v>0.96895229999999999</v>
      </c>
      <c r="E74" s="57">
        <v>1</v>
      </c>
      <c r="F74" s="57">
        <v>0.54625000000000001</v>
      </c>
      <c r="G74" s="57">
        <v>0.97447539999999999</v>
      </c>
      <c r="H74" s="57">
        <v>0.97684210000000005</v>
      </c>
      <c r="I74" s="57">
        <v>1</v>
      </c>
      <c r="J74" s="57">
        <v>1</v>
      </c>
      <c r="K74" s="57">
        <v>1</v>
      </c>
      <c r="L74" s="57">
        <v>0.97473679999999996</v>
      </c>
      <c r="M74" s="57">
        <v>0.97988180000000003</v>
      </c>
      <c r="N74" s="57">
        <v>0.96022377569289696</v>
      </c>
      <c r="O74" s="31" t="str">
        <f t="shared" si="2"/>
        <v>Blue</v>
      </c>
      <c r="P74" s="45"/>
    </row>
    <row r="75" spans="1:16" x14ac:dyDescent="0.25">
      <c r="A75" s="52" t="s">
        <v>202</v>
      </c>
      <c r="B75" s="57">
        <v>0.97993059999999998</v>
      </c>
      <c r="C75" s="57">
        <v>0.89930770000000004</v>
      </c>
      <c r="D75" s="57">
        <v>1</v>
      </c>
      <c r="E75" s="57">
        <v>1</v>
      </c>
      <c r="F75" s="57">
        <v>1</v>
      </c>
      <c r="G75" s="57">
        <v>0.87017869999999997</v>
      </c>
      <c r="H75" s="57">
        <v>1</v>
      </c>
      <c r="I75" s="57">
        <v>1</v>
      </c>
      <c r="J75" s="57">
        <v>1</v>
      </c>
      <c r="K75" s="57">
        <v>1</v>
      </c>
      <c r="L75" s="57">
        <v>1</v>
      </c>
      <c r="M75" s="57" t="s">
        <v>550</v>
      </c>
      <c r="N75" s="57">
        <v>0.96372270991430198</v>
      </c>
      <c r="O75" s="31" t="str">
        <f t="shared" si="2"/>
        <v>Blue</v>
      </c>
      <c r="P75" s="45"/>
    </row>
    <row r="76" spans="1:16" x14ac:dyDescent="0.25">
      <c r="A76" s="52" t="s">
        <v>203</v>
      </c>
      <c r="B76" s="57">
        <v>0.874251</v>
      </c>
      <c r="C76" s="57">
        <v>0.77384620000000004</v>
      </c>
      <c r="D76" s="57">
        <v>0.64944460000000004</v>
      </c>
      <c r="E76" s="57">
        <v>0.86294740000000003</v>
      </c>
      <c r="F76" s="57">
        <v>0.16</v>
      </c>
      <c r="G76" s="57">
        <v>0.81049320000000002</v>
      </c>
      <c r="H76" s="57">
        <v>0.99684209999999995</v>
      </c>
      <c r="I76" s="57">
        <v>0.93076919999999996</v>
      </c>
      <c r="J76" s="57">
        <v>0.97749090000000005</v>
      </c>
      <c r="K76" s="57">
        <v>1</v>
      </c>
      <c r="L76" s="57">
        <v>0.93368419999999996</v>
      </c>
      <c r="M76" s="57">
        <v>0.80421050000000005</v>
      </c>
      <c r="N76" s="57">
        <v>0.82269449944666595</v>
      </c>
      <c r="O76" s="31" t="str">
        <f t="shared" si="2"/>
        <v>Blue</v>
      </c>
      <c r="P76" s="45"/>
    </row>
    <row r="77" spans="1:16" x14ac:dyDescent="0.25">
      <c r="A77" s="52" t="s">
        <v>204</v>
      </c>
      <c r="B77" s="57">
        <v>0.97382210000000002</v>
      </c>
      <c r="C77" s="57">
        <v>0.70520000000000005</v>
      </c>
      <c r="D77" s="57">
        <v>0.64427100000000004</v>
      </c>
      <c r="E77" s="57">
        <v>1</v>
      </c>
      <c r="F77" s="57">
        <v>0.56625000000000003</v>
      </c>
      <c r="G77" s="57">
        <v>0.96218720000000002</v>
      </c>
      <c r="H77" s="57">
        <v>0.95473680000000005</v>
      </c>
      <c r="I77" s="57">
        <v>1</v>
      </c>
      <c r="J77" s="57">
        <v>1</v>
      </c>
      <c r="K77" s="57">
        <v>1</v>
      </c>
      <c r="L77" s="57">
        <v>1</v>
      </c>
      <c r="M77" s="57">
        <v>1</v>
      </c>
      <c r="N77" s="57">
        <v>0.93076604641145</v>
      </c>
      <c r="O77" s="31" t="str">
        <f t="shared" si="2"/>
        <v>Blue</v>
      </c>
      <c r="P77" s="45"/>
    </row>
    <row r="78" spans="1:16" x14ac:dyDescent="0.25">
      <c r="A78" s="52" t="s">
        <v>205</v>
      </c>
      <c r="B78" s="57">
        <v>0.92477909999999997</v>
      </c>
      <c r="C78" s="57">
        <v>0.71156920000000001</v>
      </c>
      <c r="D78" s="57">
        <v>0.39262950000000002</v>
      </c>
      <c r="E78" s="57">
        <v>0.4977895</v>
      </c>
      <c r="F78" s="57">
        <v>0.76249999999999996</v>
      </c>
      <c r="G78" s="57">
        <v>0.79163749999999999</v>
      </c>
      <c r="H78" s="57">
        <v>0.64315789999999995</v>
      </c>
      <c r="I78" s="57">
        <v>0.84461540000000002</v>
      </c>
      <c r="J78" s="57">
        <v>0.7619184</v>
      </c>
      <c r="K78" s="57">
        <v>0.24315790000000001</v>
      </c>
      <c r="L78" s="57">
        <v>0.88252629999999999</v>
      </c>
      <c r="M78" s="57">
        <v>0.38015959999999999</v>
      </c>
      <c r="N78" s="57">
        <v>0.61666930749886495</v>
      </c>
      <c r="O78" s="31" t="str">
        <f t="shared" si="2"/>
        <v>Red</v>
      </c>
      <c r="P78" s="45"/>
    </row>
    <row r="79" spans="1:16" x14ac:dyDescent="0.25">
      <c r="A79" s="52" t="s">
        <v>206</v>
      </c>
      <c r="B79" s="57">
        <v>0.86648899999999995</v>
      </c>
      <c r="C79" s="57">
        <v>0.66538459999999999</v>
      </c>
      <c r="D79" s="57">
        <v>1</v>
      </c>
      <c r="E79" s="57">
        <v>1</v>
      </c>
      <c r="F79" s="57">
        <v>0.74250000000000005</v>
      </c>
      <c r="G79" s="57">
        <v>0.90548790000000001</v>
      </c>
      <c r="H79" s="57">
        <v>0.98105260000000005</v>
      </c>
      <c r="I79" s="57">
        <v>1</v>
      </c>
      <c r="J79" s="57">
        <v>1</v>
      </c>
      <c r="K79" s="57">
        <v>1</v>
      </c>
      <c r="L79" s="57">
        <v>0.97694740000000002</v>
      </c>
      <c r="M79" s="57" t="s">
        <v>550</v>
      </c>
      <c r="N79" s="57">
        <v>0.93981337429381495</v>
      </c>
      <c r="O79" s="31" t="str">
        <f t="shared" si="2"/>
        <v>Blue</v>
      </c>
      <c r="P79" s="45"/>
    </row>
    <row r="80" spans="1:16" x14ac:dyDescent="0.25">
      <c r="A80" s="52" t="s">
        <v>207</v>
      </c>
      <c r="B80" s="57">
        <v>0.9184599</v>
      </c>
      <c r="C80" s="57">
        <v>0.96236929999999998</v>
      </c>
      <c r="D80" s="57">
        <v>1</v>
      </c>
      <c r="E80" s="57">
        <v>1</v>
      </c>
      <c r="F80" s="57">
        <v>1</v>
      </c>
      <c r="G80" s="57">
        <v>1</v>
      </c>
      <c r="H80" s="57">
        <v>1</v>
      </c>
      <c r="I80" s="57">
        <v>1</v>
      </c>
      <c r="J80" s="57">
        <v>1</v>
      </c>
      <c r="K80" s="57">
        <v>1</v>
      </c>
      <c r="L80" s="57">
        <v>1</v>
      </c>
      <c r="M80" s="57" t="s">
        <v>550</v>
      </c>
      <c r="N80" s="57">
        <v>0.99526455017570703</v>
      </c>
      <c r="O80" s="31" t="str">
        <f t="shared" si="2"/>
        <v>Blue</v>
      </c>
      <c r="P80" s="45"/>
    </row>
    <row r="81" spans="1:16" x14ac:dyDescent="0.25">
      <c r="A81" s="52" t="s">
        <v>208</v>
      </c>
      <c r="B81" s="57">
        <v>0.92331300000000005</v>
      </c>
      <c r="C81" s="57">
        <v>1</v>
      </c>
      <c r="D81" s="57">
        <v>1</v>
      </c>
      <c r="E81" s="57">
        <v>1</v>
      </c>
      <c r="F81" s="57">
        <v>1</v>
      </c>
      <c r="G81" s="57">
        <v>1</v>
      </c>
      <c r="H81" s="57">
        <v>1</v>
      </c>
      <c r="I81" s="57">
        <v>1</v>
      </c>
      <c r="J81" s="57">
        <v>1</v>
      </c>
      <c r="K81" s="57">
        <v>1</v>
      </c>
      <c r="L81" s="57">
        <v>1</v>
      </c>
      <c r="M81" s="57" t="s">
        <v>550</v>
      </c>
      <c r="N81" s="57">
        <v>0.99693597334147399</v>
      </c>
      <c r="O81" s="31" t="str">
        <f t="shared" si="2"/>
        <v>Blue</v>
      </c>
      <c r="P81" s="45"/>
    </row>
    <row r="82" spans="1:16" x14ac:dyDescent="0.25">
      <c r="A82" s="52" t="s">
        <v>209</v>
      </c>
      <c r="B82" s="57">
        <v>0.92719790000000002</v>
      </c>
      <c r="C82" s="57">
        <v>0.92800000000000005</v>
      </c>
      <c r="D82" s="57">
        <v>1</v>
      </c>
      <c r="E82" s="57">
        <v>0.99578949999999999</v>
      </c>
      <c r="F82" s="57">
        <v>1</v>
      </c>
      <c r="G82" s="57">
        <v>1</v>
      </c>
      <c r="H82" s="57">
        <v>1</v>
      </c>
      <c r="I82" s="57">
        <v>1</v>
      </c>
      <c r="J82" s="57">
        <v>1</v>
      </c>
      <c r="K82" s="57">
        <v>1</v>
      </c>
      <c r="L82" s="57">
        <v>1</v>
      </c>
      <c r="M82" s="57" t="s">
        <v>550</v>
      </c>
      <c r="N82" s="57">
        <v>0.99394506768751101</v>
      </c>
      <c r="O82" s="31" t="str">
        <f t="shared" si="2"/>
        <v>Blue</v>
      </c>
      <c r="P82" s="45"/>
    </row>
    <row r="83" spans="1:16" x14ac:dyDescent="0.25">
      <c r="A83" s="52" t="s">
        <v>210</v>
      </c>
      <c r="B83" s="57">
        <v>0.86359269999999999</v>
      </c>
      <c r="C83" s="57">
        <v>0.75661540000000005</v>
      </c>
      <c r="D83" s="57">
        <v>0.72697840000000002</v>
      </c>
      <c r="E83" s="57">
        <v>0.92968419999999996</v>
      </c>
      <c r="F83" s="57">
        <v>0.32750000000000001</v>
      </c>
      <c r="G83" s="57">
        <v>0.5942267</v>
      </c>
      <c r="H83" s="57">
        <v>1</v>
      </c>
      <c r="I83" s="57">
        <v>0.98</v>
      </c>
      <c r="J83" s="57">
        <v>1</v>
      </c>
      <c r="K83" s="57">
        <v>1</v>
      </c>
      <c r="L83" s="57">
        <v>0.99494740000000004</v>
      </c>
      <c r="M83" s="57">
        <v>0.93841180000000002</v>
      </c>
      <c r="N83" s="57">
        <v>0.82748680087945903</v>
      </c>
      <c r="O83" s="31" t="str">
        <f t="shared" si="2"/>
        <v>Blue</v>
      </c>
      <c r="P83" s="45"/>
    </row>
    <row r="84" spans="1:16" x14ac:dyDescent="0.25">
      <c r="A84" s="52" t="s">
        <v>211</v>
      </c>
      <c r="B84" s="57">
        <v>1</v>
      </c>
      <c r="C84" s="57">
        <v>0.88713839999999999</v>
      </c>
      <c r="D84" s="57">
        <v>0.90640129999999997</v>
      </c>
      <c r="E84" s="57">
        <v>0.94010530000000003</v>
      </c>
      <c r="F84" s="57">
        <v>0.74624999999999997</v>
      </c>
      <c r="G84" s="57">
        <v>0.8990745</v>
      </c>
      <c r="H84" s="57" t="s">
        <v>550</v>
      </c>
      <c r="I84" s="57">
        <v>0.99230770000000001</v>
      </c>
      <c r="J84" s="57">
        <v>1</v>
      </c>
      <c r="K84" s="57">
        <v>1</v>
      </c>
      <c r="L84" s="57">
        <v>0.96505260000000004</v>
      </c>
      <c r="M84" s="57">
        <v>0.98421049999999999</v>
      </c>
      <c r="N84" s="57">
        <v>0.94181152495393805</v>
      </c>
      <c r="O84" s="31" t="str">
        <f t="shared" si="2"/>
        <v>Blue</v>
      </c>
      <c r="P84" s="45"/>
    </row>
    <row r="85" spans="1:16" x14ac:dyDescent="0.25">
      <c r="A85" s="52" t="s">
        <v>212</v>
      </c>
      <c r="B85" s="57">
        <v>0.81931169999999998</v>
      </c>
      <c r="C85" s="57">
        <v>0.64746150000000002</v>
      </c>
      <c r="D85" s="57">
        <v>0.4045782</v>
      </c>
      <c r="E85" s="57">
        <v>0.33042110000000002</v>
      </c>
      <c r="F85" s="57">
        <v>0.60624999999999996</v>
      </c>
      <c r="G85" s="57">
        <v>0.77845569999999997</v>
      </c>
      <c r="H85" s="57">
        <v>0.5978947</v>
      </c>
      <c r="I85" s="57">
        <v>0.8815385</v>
      </c>
      <c r="J85" s="57">
        <v>0.20284150000000001</v>
      </c>
      <c r="K85" s="57">
        <v>0.32673685000000002</v>
      </c>
      <c r="L85" s="57">
        <v>0.58105260000000003</v>
      </c>
      <c r="M85" s="57">
        <v>0.31766680000000003</v>
      </c>
      <c r="N85" s="57">
        <v>0.51022163093394401</v>
      </c>
      <c r="O85" s="31" t="str">
        <f t="shared" si="2"/>
        <v>Beige</v>
      </c>
      <c r="P85" s="45"/>
    </row>
    <row r="86" spans="1:16" x14ac:dyDescent="0.25">
      <c r="A86" s="52" t="s">
        <v>213</v>
      </c>
      <c r="B86" s="57">
        <v>0.78035010000000005</v>
      </c>
      <c r="C86" s="57">
        <v>0.9718154</v>
      </c>
      <c r="D86" s="57">
        <v>0.95315459999999996</v>
      </c>
      <c r="E86" s="57">
        <v>1</v>
      </c>
      <c r="F86" s="57">
        <v>0.83625000000000005</v>
      </c>
      <c r="G86" s="57">
        <v>0.94631759999999998</v>
      </c>
      <c r="H86" s="57">
        <v>0.97684210000000005</v>
      </c>
      <c r="I86" s="57">
        <v>1</v>
      </c>
      <c r="J86" s="57">
        <v>1</v>
      </c>
      <c r="K86" s="57">
        <v>1</v>
      </c>
      <c r="L86" s="57">
        <v>1</v>
      </c>
      <c r="M86" s="57">
        <v>0.86736840000000004</v>
      </c>
      <c r="N86" s="57">
        <v>0.95009688596061304</v>
      </c>
      <c r="O86" s="31" t="str">
        <f t="shared" si="2"/>
        <v>Blue</v>
      </c>
      <c r="P86" s="45"/>
    </row>
    <row r="87" spans="1:16" x14ac:dyDescent="0.25">
      <c r="A87" s="52" t="s">
        <v>214</v>
      </c>
      <c r="B87" s="57">
        <v>0.95770429999999995</v>
      </c>
      <c r="C87" s="57">
        <v>0.78480000000000005</v>
      </c>
      <c r="D87" s="57">
        <v>0.83467469999999999</v>
      </c>
      <c r="E87" s="57">
        <v>1</v>
      </c>
      <c r="F87" s="57">
        <v>0.75124999999999997</v>
      </c>
      <c r="G87" s="57">
        <v>0.90515389999999996</v>
      </c>
      <c r="H87" s="57">
        <v>1</v>
      </c>
      <c r="I87" s="57">
        <v>1</v>
      </c>
      <c r="J87" s="57">
        <v>1</v>
      </c>
      <c r="K87" s="57">
        <v>1</v>
      </c>
      <c r="L87" s="57">
        <v>1</v>
      </c>
      <c r="M87" s="57" t="s">
        <v>550</v>
      </c>
      <c r="N87" s="57">
        <v>0.944131150228396</v>
      </c>
      <c r="O87" s="31" t="str">
        <f t="shared" si="2"/>
        <v>Blue</v>
      </c>
      <c r="P87" s="45"/>
    </row>
    <row r="88" spans="1:16" x14ac:dyDescent="0.25">
      <c r="A88" s="52" t="s">
        <v>215</v>
      </c>
      <c r="B88" s="57">
        <v>0.95660060000000002</v>
      </c>
      <c r="C88" s="57">
        <v>0.72669229999999996</v>
      </c>
      <c r="D88" s="57">
        <v>0.43481560000000002</v>
      </c>
      <c r="E88" s="57">
        <v>0.64389470000000004</v>
      </c>
      <c r="F88" s="57">
        <v>0.60875000000000001</v>
      </c>
      <c r="G88" s="57">
        <v>0.83839790000000003</v>
      </c>
      <c r="H88" s="57">
        <v>0.94315789999999999</v>
      </c>
      <c r="I88" s="57">
        <v>0.84</v>
      </c>
      <c r="J88" s="57">
        <v>0.89693219999999996</v>
      </c>
      <c r="K88" s="57">
        <v>0.50353976</v>
      </c>
      <c r="L88" s="57">
        <v>0.89326320000000003</v>
      </c>
      <c r="M88" s="57">
        <v>0.56712030000000002</v>
      </c>
      <c r="N88" s="57">
        <v>0.743094649699372</v>
      </c>
      <c r="O88" s="31" t="str">
        <f t="shared" si="2"/>
        <v>Beige</v>
      </c>
      <c r="P88" s="45"/>
    </row>
    <row r="89" spans="1:16" x14ac:dyDescent="0.25">
      <c r="A89" s="52" t="s">
        <v>216</v>
      </c>
      <c r="B89" s="57">
        <v>1</v>
      </c>
      <c r="C89" s="57">
        <v>1</v>
      </c>
      <c r="D89" s="57">
        <v>0.99791160000000001</v>
      </c>
      <c r="E89" s="57">
        <v>1</v>
      </c>
      <c r="F89" s="57">
        <v>0.96375</v>
      </c>
      <c r="G89" s="57">
        <v>1</v>
      </c>
      <c r="H89" s="57">
        <v>1</v>
      </c>
      <c r="I89" s="57">
        <v>1</v>
      </c>
      <c r="J89" s="57">
        <v>1</v>
      </c>
      <c r="K89" s="57">
        <v>1</v>
      </c>
      <c r="L89" s="57">
        <v>1</v>
      </c>
      <c r="M89" s="57" t="s">
        <v>550</v>
      </c>
      <c r="N89" s="57">
        <v>0.99843635882447501</v>
      </c>
      <c r="O89" s="31" t="str">
        <f t="shared" si="2"/>
        <v>Blue</v>
      </c>
      <c r="P89" s="45"/>
    </row>
    <row r="90" spans="1:16" x14ac:dyDescent="0.25">
      <c r="A90" s="52" t="s">
        <v>217</v>
      </c>
      <c r="B90" s="57">
        <v>0.9900447</v>
      </c>
      <c r="C90" s="57">
        <v>0.68089230000000001</v>
      </c>
      <c r="D90" s="57">
        <v>0.53995879999999996</v>
      </c>
      <c r="E90" s="57">
        <v>0.8907368</v>
      </c>
      <c r="F90" s="57">
        <v>0.54249999999999998</v>
      </c>
      <c r="G90" s="57">
        <v>0.84777210000000003</v>
      </c>
      <c r="H90" s="57">
        <v>0.97263160000000004</v>
      </c>
      <c r="I90" s="57">
        <v>0.93692310000000001</v>
      </c>
      <c r="J90" s="57">
        <v>1</v>
      </c>
      <c r="K90" s="57">
        <v>0.71956344999999999</v>
      </c>
      <c r="L90" s="57">
        <v>0.88778950000000001</v>
      </c>
      <c r="M90" s="57">
        <v>0.4391468</v>
      </c>
      <c r="N90" s="57">
        <v>0.76841468827085202</v>
      </c>
      <c r="O90" s="31" t="str">
        <f t="shared" si="2"/>
        <v>Red</v>
      </c>
      <c r="P90" s="45"/>
    </row>
    <row r="91" spans="1:16" x14ac:dyDescent="0.25">
      <c r="A91" s="52" t="s">
        <v>218</v>
      </c>
      <c r="B91" s="57">
        <v>0.960843</v>
      </c>
      <c r="C91" s="57">
        <v>0.87341539999999995</v>
      </c>
      <c r="D91" s="57">
        <v>0.96276139999999999</v>
      </c>
      <c r="E91" s="57">
        <v>0.93010530000000002</v>
      </c>
      <c r="F91" s="57">
        <v>0.82250000000000001</v>
      </c>
      <c r="G91" s="57">
        <v>1</v>
      </c>
      <c r="H91" s="57">
        <v>1</v>
      </c>
      <c r="I91" s="57">
        <v>0.92769230000000003</v>
      </c>
      <c r="J91" s="57">
        <v>1</v>
      </c>
      <c r="K91" s="57">
        <v>1</v>
      </c>
      <c r="L91" s="57">
        <v>0.91631580000000001</v>
      </c>
      <c r="M91" s="57">
        <v>0.82261859999999998</v>
      </c>
      <c r="N91" s="57">
        <v>0.94066160436787905</v>
      </c>
      <c r="O91" s="31" t="str">
        <f t="shared" si="2"/>
        <v>Blue</v>
      </c>
      <c r="P91" s="45"/>
    </row>
    <row r="92" spans="1:16" x14ac:dyDescent="0.25">
      <c r="A92" s="52" t="s">
        <v>219</v>
      </c>
      <c r="B92" s="57">
        <v>0.65719030000000001</v>
      </c>
      <c r="C92" s="57">
        <v>0.73761540000000003</v>
      </c>
      <c r="D92" s="57">
        <v>0.34138750000000001</v>
      </c>
      <c r="E92" s="57">
        <v>0.42631580000000002</v>
      </c>
      <c r="F92" s="57">
        <v>0.49125000000000002</v>
      </c>
      <c r="G92" s="57">
        <v>0.82478189999999996</v>
      </c>
      <c r="H92" s="57">
        <v>0.72421049999999998</v>
      </c>
      <c r="I92" s="57">
        <v>0.77538459999999998</v>
      </c>
      <c r="J92" s="57">
        <v>0.37220150000000002</v>
      </c>
      <c r="K92" s="57">
        <v>0.31236262999999997</v>
      </c>
      <c r="L92" s="57">
        <v>0.74747370000000002</v>
      </c>
      <c r="M92" s="57">
        <v>0.43713079999999999</v>
      </c>
      <c r="N92" s="57">
        <v>0.58359859733148101</v>
      </c>
      <c r="O92" s="31" t="str">
        <f t="shared" si="2"/>
        <v>Beige</v>
      </c>
      <c r="P92" s="45"/>
    </row>
    <row r="93" spans="1:16" x14ac:dyDescent="0.25">
      <c r="A93" s="52" t="s">
        <v>220</v>
      </c>
      <c r="B93" s="57">
        <v>0.96258069999999996</v>
      </c>
      <c r="C93" s="57">
        <v>0.65036919999999998</v>
      </c>
      <c r="D93" s="57">
        <v>0.32208540000000002</v>
      </c>
      <c r="E93" s="57">
        <v>0.6</v>
      </c>
      <c r="F93" s="57">
        <v>0.50124999999999997</v>
      </c>
      <c r="G93" s="57">
        <v>0.88678000000000001</v>
      </c>
      <c r="H93" s="57">
        <v>0.95684210000000003</v>
      </c>
      <c r="I93" s="57">
        <v>0.92</v>
      </c>
      <c r="J93" s="57">
        <v>0.98430700000000004</v>
      </c>
      <c r="K93" s="57">
        <v>0.48242139000000001</v>
      </c>
      <c r="L93" s="57">
        <v>0.89378950000000001</v>
      </c>
      <c r="M93" s="57">
        <v>0.46315790000000001</v>
      </c>
      <c r="N93" s="57">
        <v>0.71572612039099903</v>
      </c>
      <c r="O93" s="31" t="str">
        <f t="shared" si="2"/>
        <v>Red</v>
      </c>
      <c r="P93" s="45"/>
    </row>
    <row r="94" spans="1:16" x14ac:dyDescent="0.25">
      <c r="A94" s="52" t="s">
        <v>221</v>
      </c>
      <c r="B94" s="57">
        <v>0.79008129999999999</v>
      </c>
      <c r="C94" s="57">
        <v>0.55384610000000001</v>
      </c>
      <c r="D94" s="57">
        <v>0.45679150000000002</v>
      </c>
      <c r="E94" s="57">
        <v>0.4172632</v>
      </c>
      <c r="F94" s="57">
        <v>0.61124999999999996</v>
      </c>
      <c r="G94" s="57">
        <v>0.60995120000000003</v>
      </c>
      <c r="H94" s="57">
        <v>0.87052629999999998</v>
      </c>
      <c r="I94" s="57">
        <v>0.87846150000000001</v>
      </c>
      <c r="J94" s="57">
        <v>0.31515159999999998</v>
      </c>
      <c r="K94" s="57">
        <v>0.11789473</v>
      </c>
      <c r="L94" s="57">
        <v>0.95557890000000001</v>
      </c>
      <c r="M94" s="57">
        <v>0.52858400000000005</v>
      </c>
      <c r="N94" s="57">
        <v>0.57282490931825603</v>
      </c>
      <c r="O94" s="31" t="str">
        <f t="shared" si="2"/>
        <v>Beige</v>
      </c>
      <c r="P94" s="45"/>
    </row>
    <row r="95" spans="1:16" x14ac:dyDescent="0.25">
      <c r="A95" s="52" t="s">
        <v>222</v>
      </c>
      <c r="B95" s="57">
        <v>0.84190860000000001</v>
      </c>
      <c r="C95" s="57">
        <v>0.82835389999999998</v>
      </c>
      <c r="D95" s="57">
        <v>0.81653980000000004</v>
      </c>
      <c r="E95" s="57">
        <v>1</v>
      </c>
      <c r="F95" s="57">
        <v>0.59624999999999995</v>
      </c>
      <c r="G95" s="57">
        <v>0.93610979999999999</v>
      </c>
      <c r="H95" s="57">
        <v>1</v>
      </c>
      <c r="I95" s="57">
        <v>1</v>
      </c>
      <c r="J95" s="57">
        <v>1</v>
      </c>
      <c r="K95" s="57">
        <v>1</v>
      </c>
      <c r="L95" s="57">
        <v>1</v>
      </c>
      <c r="M95" s="57" t="s">
        <v>550</v>
      </c>
      <c r="N95" s="57">
        <v>0.93892714697788004</v>
      </c>
      <c r="O95" s="31" t="str">
        <f t="shared" si="2"/>
        <v>Blue</v>
      </c>
      <c r="P95" s="45"/>
    </row>
    <row r="96" spans="1:16" x14ac:dyDescent="0.25">
      <c r="A96" s="52" t="s">
        <v>223</v>
      </c>
      <c r="B96" s="57">
        <v>0.58476269999999997</v>
      </c>
      <c r="C96" s="57">
        <v>0.70370770000000005</v>
      </c>
      <c r="D96" s="57" t="s">
        <v>550</v>
      </c>
      <c r="E96" s="57">
        <v>0.50105259999999996</v>
      </c>
      <c r="F96" s="57">
        <v>0.86124999999999996</v>
      </c>
      <c r="G96" s="57">
        <v>0.93843569999999998</v>
      </c>
      <c r="H96" s="57">
        <v>0.84421049999999997</v>
      </c>
      <c r="I96" s="57">
        <v>0.86307690000000004</v>
      </c>
      <c r="J96" s="57">
        <v>0.88824199999999998</v>
      </c>
      <c r="K96" s="57">
        <v>0.58081147</v>
      </c>
      <c r="L96" s="57">
        <v>0.96</v>
      </c>
      <c r="M96" s="57">
        <v>0.61684209999999995</v>
      </c>
      <c r="N96" s="57">
        <v>0.78317452857956604</v>
      </c>
      <c r="O96" s="31" t="str">
        <f t="shared" si="2"/>
        <v>Red</v>
      </c>
      <c r="P96" s="45"/>
    </row>
    <row r="97" spans="1:16" x14ac:dyDescent="0.25">
      <c r="A97" s="52" t="s">
        <v>224</v>
      </c>
      <c r="B97" s="57">
        <v>0.93890600000000002</v>
      </c>
      <c r="C97" s="57">
        <v>0.78063079999999996</v>
      </c>
      <c r="D97" s="57">
        <v>0.21841920000000001</v>
      </c>
      <c r="E97" s="57">
        <v>0.25231579999999998</v>
      </c>
      <c r="F97" s="57">
        <v>0.66374999999999995</v>
      </c>
      <c r="G97" s="57">
        <v>0.75217639999999997</v>
      </c>
      <c r="H97" s="57" t="s">
        <v>550</v>
      </c>
      <c r="I97" s="57">
        <v>0.8538462</v>
      </c>
      <c r="J97" s="57">
        <v>0.51964710000000003</v>
      </c>
      <c r="K97" s="57">
        <v>0.19973233000000001</v>
      </c>
      <c r="L97" s="57">
        <v>0.70705260000000003</v>
      </c>
      <c r="M97" s="57">
        <v>0.31111610000000001</v>
      </c>
      <c r="N97" s="57">
        <v>0.49916186690089398</v>
      </c>
      <c r="O97" s="31" t="str">
        <f t="shared" si="2"/>
        <v>Beige</v>
      </c>
      <c r="P97" s="45"/>
    </row>
    <row r="98" spans="1:16" x14ac:dyDescent="0.25">
      <c r="A98" s="52" t="s">
        <v>225</v>
      </c>
      <c r="B98" s="57">
        <v>0.92674659999999998</v>
      </c>
      <c r="C98" s="57">
        <v>0.73219999999999996</v>
      </c>
      <c r="D98" s="57">
        <v>0.5863602</v>
      </c>
      <c r="E98" s="57">
        <v>0.64926320000000004</v>
      </c>
      <c r="F98" s="57">
        <v>0.66249999999999998</v>
      </c>
      <c r="G98" s="57">
        <v>0.81666130000000003</v>
      </c>
      <c r="H98" s="57">
        <v>0.89894739999999995</v>
      </c>
      <c r="I98" s="57">
        <v>0.83692310000000003</v>
      </c>
      <c r="J98" s="57">
        <v>0.72775480000000003</v>
      </c>
      <c r="K98" s="57">
        <v>0.58315790999999995</v>
      </c>
      <c r="L98" s="57">
        <v>0.85484210000000005</v>
      </c>
      <c r="M98" s="57">
        <v>0.51058340000000002</v>
      </c>
      <c r="N98" s="57">
        <v>0.73201792566231005</v>
      </c>
      <c r="O98" s="31" t="str">
        <f t="shared" ref="O98:O129" si="3">VLOOKUP(A98,meta,6,0)</f>
        <v>Red</v>
      </c>
      <c r="P98" s="45"/>
    </row>
    <row r="99" spans="1:16" x14ac:dyDescent="0.25">
      <c r="A99" s="52" t="s">
        <v>226</v>
      </c>
      <c r="B99" s="57">
        <v>0.76919590000000004</v>
      </c>
      <c r="C99" s="57">
        <v>0.91878459999999995</v>
      </c>
      <c r="D99" s="57">
        <v>0.78093000000000001</v>
      </c>
      <c r="E99" s="57">
        <v>0.84431579999999995</v>
      </c>
      <c r="F99" s="57">
        <v>0.28875000000000001</v>
      </c>
      <c r="G99" s="57">
        <v>0.97095989999999999</v>
      </c>
      <c r="H99" s="57">
        <v>0.8494737</v>
      </c>
      <c r="I99" s="57">
        <v>1</v>
      </c>
      <c r="J99" s="57">
        <v>1</v>
      </c>
      <c r="K99" s="57">
        <v>0.92692975</v>
      </c>
      <c r="L99" s="57">
        <v>0.87505259999999996</v>
      </c>
      <c r="M99" s="57">
        <v>0.34526319999999999</v>
      </c>
      <c r="N99" s="57">
        <v>0.76356689556768098</v>
      </c>
      <c r="O99" s="31" t="str">
        <f t="shared" si="3"/>
        <v>Red</v>
      </c>
      <c r="P99" s="45"/>
    </row>
    <row r="100" spans="1:16" x14ac:dyDescent="0.25">
      <c r="A100" s="52" t="s">
        <v>227</v>
      </c>
      <c r="B100" s="57">
        <v>1</v>
      </c>
      <c r="C100" s="57">
        <v>1</v>
      </c>
      <c r="D100" s="57">
        <v>1</v>
      </c>
      <c r="E100" s="57">
        <v>1</v>
      </c>
      <c r="F100" s="57">
        <v>1</v>
      </c>
      <c r="G100" s="57">
        <v>1</v>
      </c>
      <c r="H100" s="57">
        <v>1</v>
      </c>
      <c r="I100" s="57">
        <v>1</v>
      </c>
      <c r="J100" s="57">
        <v>1</v>
      </c>
      <c r="K100" s="57">
        <v>1</v>
      </c>
      <c r="L100" s="57">
        <v>1</v>
      </c>
      <c r="M100" s="57" t="s">
        <v>550</v>
      </c>
      <c r="N100" s="57">
        <v>1</v>
      </c>
      <c r="O100" s="31" t="str">
        <f t="shared" si="3"/>
        <v>Blue</v>
      </c>
      <c r="P100" s="45"/>
    </row>
    <row r="101" spans="1:16" x14ac:dyDescent="0.25">
      <c r="A101" s="52" t="s">
        <v>228</v>
      </c>
      <c r="B101" s="57">
        <v>1</v>
      </c>
      <c r="C101" s="57">
        <v>1</v>
      </c>
      <c r="D101" s="57">
        <v>1</v>
      </c>
      <c r="E101" s="57">
        <v>1</v>
      </c>
      <c r="F101" s="57">
        <v>1</v>
      </c>
      <c r="G101" s="57">
        <v>1</v>
      </c>
      <c r="H101" s="57">
        <v>1</v>
      </c>
      <c r="I101" s="57">
        <v>1</v>
      </c>
      <c r="J101" s="57">
        <v>1</v>
      </c>
      <c r="K101" s="57">
        <v>1</v>
      </c>
      <c r="L101" s="57">
        <v>1</v>
      </c>
      <c r="M101" s="57" t="s">
        <v>550</v>
      </c>
      <c r="N101" s="57">
        <v>1</v>
      </c>
      <c r="O101" s="31" t="str">
        <f t="shared" si="3"/>
        <v>Blue</v>
      </c>
      <c r="P101" s="45"/>
    </row>
    <row r="102" spans="1:16" x14ac:dyDescent="0.25">
      <c r="A102" s="52" t="s">
        <v>229</v>
      </c>
      <c r="B102" s="57">
        <v>0.9594201</v>
      </c>
      <c r="C102" s="57">
        <v>0.81059999999999999</v>
      </c>
      <c r="D102" s="57">
        <v>0.73233130000000002</v>
      </c>
      <c r="E102" s="57">
        <v>0.89115789999999995</v>
      </c>
      <c r="F102" s="57">
        <v>0.73124999999999996</v>
      </c>
      <c r="G102" s="57">
        <v>0.85808119999999999</v>
      </c>
      <c r="H102" s="57">
        <v>1</v>
      </c>
      <c r="I102" s="57">
        <v>0.9430769</v>
      </c>
      <c r="J102" s="57">
        <v>0.96588949999999996</v>
      </c>
      <c r="K102" s="57">
        <v>0.94631580999999998</v>
      </c>
      <c r="L102" s="57">
        <v>0.98368420000000001</v>
      </c>
      <c r="M102" s="57">
        <v>0.62860839999999996</v>
      </c>
      <c r="N102" s="57">
        <v>0.86240290778806195</v>
      </c>
      <c r="O102" s="31" t="str">
        <f t="shared" si="3"/>
        <v>Blue</v>
      </c>
      <c r="P102" s="45"/>
    </row>
    <row r="103" spans="1:16" x14ac:dyDescent="0.25">
      <c r="A103" s="52" t="s">
        <v>230</v>
      </c>
      <c r="B103" s="57" t="s">
        <v>550</v>
      </c>
      <c r="C103" s="57">
        <v>1</v>
      </c>
      <c r="D103" s="57">
        <v>1</v>
      </c>
      <c r="E103" s="57">
        <v>1</v>
      </c>
      <c r="F103" s="57">
        <v>1</v>
      </c>
      <c r="G103" s="57">
        <v>1</v>
      </c>
      <c r="H103" s="57">
        <v>1</v>
      </c>
      <c r="I103" s="57">
        <v>1</v>
      </c>
      <c r="J103" s="57" t="s">
        <v>550</v>
      </c>
      <c r="K103" s="57">
        <v>1</v>
      </c>
      <c r="L103" s="57">
        <v>1</v>
      </c>
      <c r="M103" s="57">
        <v>1</v>
      </c>
      <c r="N103" s="57">
        <v>1</v>
      </c>
      <c r="O103" s="31" t="str">
        <f t="shared" si="3"/>
        <v>Blue</v>
      </c>
      <c r="P103" s="45"/>
    </row>
    <row r="104" spans="1:16" x14ac:dyDescent="0.25">
      <c r="A104" s="52" t="s">
        <v>231</v>
      </c>
      <c r="B104" s="57">
        <v>0.97714160000000005</v>
      </c>
      <c r="C104" s="57">
        <v>0.75907690000000005</v>
      </c>
      <c r="D104" s="57">
        <v>0.46869339999999998</v>
      </c>
      <c r="E104" s="57">
        <v>0.80768419999999996</v>
      </c>
      <c r="F104" s="57">
        <v>0.43874999999999997</v>
      </c>
      <c r="G104" s="57">
        <v>0.68588420000000005</v>
      </c>
      <c r="H104" s="57">
        <v>0.91684209999999999</v>
      </c>
      <c r="I104" s="57">
        <v>0.87538459999999996</v>
      </c>
      <c r="J104" s="57">
        <v>1</v>
      </c>
      <c r="K104" s="57">
        <v>0.78029150999999997</v>
      </c>
      <c r="L104" s="57">
        <v>0.98736840000000003</v>
      </c>
      <c r="M104" s="57">
        <v>0.44738410000000001</v>
      </c>
      <c r="N104" s="57">
        <v>0.73015419538133797</v>
      </c>
      <c r="O104" s="31" t="str">
        <f t="shared" si="3"/>
        <v>Red</v>
      </c>
      <c r="P104" s="45"/>
    </row>
    <row r="105" spans="1:16" x14ac:dyDescent="0.25">
      <c r="A105" s="52" t="s">
        <v>232</v>
      </c>
      <c r="B105" s="57">
        <v>0.71659510000000004</v>
      </c>
      <c r="C105" s="57">
        <v>0.95070770000000004</v>
      </c>
      <c r="D105" s="57">
        <v>0.79535370000000005</v>
      </c>
      <c r="E105" s="57">
        <v>0.90905259999999999</v>
      </c>
      <c r="F105" s="57">
        <v>0.92249999999999999</v>
      </c>
      <c r="G105" s="57">
        <v>0.98413490000000003</v>
      </c>
      <c r="H105" s="57">
        <v>0.9736842</v>
      </c>
      <c r="I105" s="57">
        <v>1</v>
      </c>
      <c r="J105" s="57">
        <v>1</v>
      </c>
      <c r="K105" s="57">
        <v>1</v>
      </c>
      <c r="L105" s="57">
        <v>1</v>
      </c>
      <c r="M105" s="57">
        <v>0.88105259999999996</v>
      </c>
      <c r="N105" s="57">
        <v>0.94310226768317396</v>
      </c>
      <c r="O105" s="31" t="str">
        <f t="shared" si="3"/>
        <v>Blue</v>
      </c>
      <c r="P105" s="45"/>
    </row>
    <row r="106" spans="1:16" x14ac:dyDescent="0.25">
      <c r="A106" s="52" t="s">
        <v>233</v>
      </c>
      <c r="B106" s="57">
        <v>0.83555860000000004</v>
      </c>
      <c r="C106" s="57">
        <v>0.89839999999999998</v>
      </c>
      <c r="D106" s="57">
        <v>1</v>
      </c>
      <c r="E106" s="57">
        <v>0.91263159999999999</v>
      </c>
      <c r="F106" s="57">
        <v>0.98124999999999996</v>
      </c>
      <c r="G106" s="57">
        <v>0.89897329999999998</v>
      </c>
      <c r="H106" s="57">
        <v>0.96105260000000003</v>
      </c>
      <c r="I106" s="57">
        <v>1</v>
      </c>
      <c r="J106" s="57">
        <v>1</v>
      </c>
      <c r="K106" s="57">
        <v>1</v>
      </c>
      <c r="L106" s="57">
        <v>0.98357890000000003</v>
      </c>
      <c r="M106" s="57">
        <v>0.68977180000000005</v>
      </c>
      <c r="N106" s="57">
        <v>0.91028252807924204</v>
      </c>
      <c r="O106" s="31" t="str">
        <f t="shared" si="3"/>
        <v>Blue</v>
      </c>
      <c r="P106" s="45"/>
    </row>
    <row r="107" spans="1:16" x14ac:dyDescent="0.25">
      <c r="A107" s="52" t="s">
        <v>234</v>
      </c>
      <c r="B107" s="57">
        <v>0.88840410000000003</v>
      </c>
      <c r="C107" s="57">
        <v>0.90464610000000001</v>
      </c>
      <c r="D107" s="57">
        <v>0.93040970000000001</v>
      </c>
      <c r="E107" s="57">
        <v>0.97673679999999996</v>
      </c>
      <c r="F107" s="57">
        <v>0.57250000000000001</v>
      </c>
      <c r="G107" s="57">
        <v>0.9389942</v>
      </c>
      <c r="H107" s="57">
        <v>0.95368419999999998</v>
      </c>
      <c r="I107" s="57">
        <v>0.95384619999999998</v>
      </c>
      <c r="J107" s="57">
        <v>0.99953049999999999</v>
      </c>
      <c r="K107" s="57">
        <v>1</v>
      </c>
      <c r="L107" s="57">
        <v>1</v>
      </c>
      <c r="M107" s="57">
        <v>0.65980320000000003</v>
      </c>
      <c r="N107" s="57">
        <v>0.89687966030347299</v>
      </c>
      <c r="O107" s="31" t="str">
        <f t="shared" si="3"/>
        <v>Blue</v>
      </c>
      <c r="P107" s="45"/>
    </row>
    <row r="108" spans="1:16" x14ac:dyDescent="0.25">
      <c r="A108" s="52" t="s">
        <v>235</v>
      </c>
      <c r="B108" s="57">
        <v>0.99657899999999999</v>
      </c>
      <c r="C108" s="57">
        <v>0.9486308</v>
      </c>
      <c r="D108" s="57">
        <v>1</v>
      </c>
      <c r="E108" s="57">
        <v>1</v>
      </c>
      <c r="F108" s="57">
        <v>0.86250000000000004</v>
      </c>
      <c r="G108" s="57">
        <v>0.97585359999999999</v>
      </c>
      <c r="H108" s="57">
        <v>1</v>
      </c>
      <c r="I108" s="57">
        <v>1</v>
      </c>
      <c r="J108" s="57">
        <v>1</v>
      </c>
      <c r="K108" s="57">
        <v>1</v>
      </c>
      <c r="L108" s="57">
        <v>1</v>
      </c>
      <c r="M108" s="57" t="s">
        <v>550</v>
      </c>
      <c r="N108" s="57">
        <v>0.98660062667580495</v>
      </c>
      <c r="O108" s="31" t="str">
        <f t="shared" si="3"/>
        <v>Blue</v>
      </c>
      <c r="P108" s="45"/>
    </row>
    <row r="109" spans="1:16" x14ac:dyDescent="0.25">
      <c r="A109" s="52" t="s">
        <v>236</v>
      </c>
      <c r="B109" s="57">
        <v>0.95010629999999996</v>
      </c>
      <c r="C109" s="57">
        <v>0.91215380000000001</v>
      </c>
      <c r="D109" s="57">
        <v>1</v>
      </c>
      <c r="E109" s="57">
        <v>1</v>
      </c>
      <c r="F109" s="57">
        <v>1</v>
      </c>
      <c r="G109" s="57">
        <v>0.97342510000000004</v>
      </c>
      <c r="H109" s="57">
        <v>1</v>
      </c>
      <c r="I109" s="57">
        <v>1</v>
      </c>
      <c r="J109" s="57">
        <v>1</v>
      </c>
      <c r="K109" s="57">
        <v>1</v>
      </c>
      <c r="L109" s="57">
        <v>1</v>
      </c>
      <c r="M109" s="57" t="s">
        <v>550</v>
      </c>
      <c r="N109" s="57">
        <v>0.98834786564397803</v>
      </c>
      <c r="O109" s="31" t="str">
        <f t="shared" si="3"/>
        <v>Blue</v>
      </c>
      <c r="P109" s="45"/>
    </row>
    <row r="110" spans="1:16" x14ac:dyDescent="0.25">
      <c r="A110" s="52" t="s">
        <v>237</v>
      </c>
      <c r="B110" s="57">
        <v>0.77641939999999998</v>
      </c>
      <c r="C110" s="57">
        <v>0.86963069999999998</v>
      </c>
      <c r="D110" s="57">
        <v>0.80603659999999999</v>
      </c>
      <c r="E110" s="57">
        <v>1</v>
      </c>
      <c r="F110" s="57">
        <v>0.72124999999999995</v>
      </c>
      <c r="G110" s="57">
        <v>0.99165239999999999</v>
      </c>
      <c r="H110" s="57">
        <v>0.95578949999999996</v>
      </c>
      <c r="I110" s="57">
        <v>1</v>
      </c>
      <c r="J110" s="57">
        <v>1</v>
      </c>
      <c r="K110" s="57">
        <v>1</v>
      </c>
      <c r="L110" s="57">
        <v>1</v>
      </c>
      <c r="M110" s="57">
        <v>0.89418039999999999</v>
      </c>
      <c r="N110" s="57">
        <v>0.94219776726525295</v>
      </c>
      <c r="O110" s="31" t="str">
        <f t="shared" si="3"/>
        <v>Blue</v>
      </c>
      <c r="P110" s="45"/>
    </row>
    <row r="111" spans="1:16" x14ac:dyDescent="0.25">
      <c r="A111" s="52" t="s">
        <v>238</v>
      </c>
      <c r="B111" s="57">
        <v>0.91769290000000003</v>
      </c>
      <c r="C111" s="57">
        <v>0.94461539999999999</v>
      </c>
      <c r="D111" s="57">
        <v>0.97107589999999999</v>
      </c>
      <c r="E111" s="57">
        <v>0.91052630000000001</v>
      </c>
      <c r="F111" s="57">
        <v>0.87875000000000003</v>
      </c>
      <c r="G111" s="57">
        <v>0.93545109999999998</v>
      </c>
      <c r="H111" s="57">
        <v>1</v>
      </c>
      <c r="I111" s="57">
        <v>1</v>
      </c>
      <c r="J111" s="57">
        <v>1</v>
      </c>
      <c r="K111" s="57">
        <v>1</v>
      </c>
      <c r="L111" s="57">
        <v>1</v>
      </c>
      <c r="M111" s="57" t="s">
        <v>550</v>
      </c>
      <c r="N111" s="57">
        <v>0.96619858724340402</v>
      </c>
      <c r="O111" s="31" t="str">
        <f t="shared" si="3"/>
        <v>Blue</v>
      </c>
      <c r="P111" s="45"/>
    </row>
    <row r="112" spans="1:16" x14ac:dyDescent="0.25">
      <c r="A112" s="52" t="s">
        <v>239</v>
      </c>
      <c r="B112" s="57">
        <v>0.89324269999999995</v>
      </c>
      <c r="C112" s="57">
        <v>0.84264620000000001</v>
      </c>
      <c r="D112" s="57">
        <v>1</v>
      </c>
      <c r="E112" s="57">
        <v>0.93821049999999995</v>
      </c>
      <c r="F112" s="57">
        <v>0.33500000000000002</v>
      </c>
      <c r="G112" s="57">
        <v>1</v>
      </c>
      <c r="H112" s="57">
        <v>1</v>
      </c>
      <c r="I112" s="57">
        <v>0.98769229999999997</v>
      </c>
      <c r="J112" s="57">
        <v>1</v>
      </c>
      <c r="K112" s="57">
        <v>1</v>
      </c>
      <c r="L112" s="57">
        <v>1</v>
      </c>
      <c r="M112" s="57" t="s">
        <v>550</v>
      </c>
      <c r="N112" s="57">
        <v>0.94340220702163002</v>
      </c>
      <c r="O112" s="31" t="str">
        <f t="shared" si="3"/>
        <v>Blue</v>
      </c>
      <c r="P112" s="45"/>
    </row>
    <row r="113" spans="1:16" x14ac:dyDescent="0.25">
      <c r="A113" s="52" t="s">
        <v>240</v>
      </c>
      <c r="B113" s="57">
        <v>0.80414209999999997</v>
      </c>
      <c r="C113" s="57">
        <v>0.52533850000000004</v>
      </c>
      <c r="D113" s="57">
        <v>0.38617859999999998</v>
      </c>
      <c r="E113" s="57">
        <v>0.88642109999999996</v>
      </c>
      <c r="F113" s="57">
        <v>0.29749999999999999</v>
      </c>
      <c r="G113" s="57">
        <v>0.54384250000000001</v>
      </c>
      <c r="H113" s="57">
        <v>0.68210530000000003</v>
      </c>
      <c r="I113" s="57">
        <v>0.92615380000000003</v>
      </c>
      <c r="J113" s="57">
        <v>0.50520640000000006</v>
      </c>
      <c r="K113" s="57">
        <v>0.4249327</v>
      </c>
      <c r="L113" s="57">
        <v>0.87073679999999998</v>
      </c>
      <c r="M113" s="57">
        <v>0.63063349999999996</v>
      </c>
      <c r="N113" s="57">
        <v>0.61684965848061502</v>
      </c>
      <c r="O113" s="31" t="str">
        <f t="shared" si="3"/>
        <v>Beige</v>
      </c>
      <c r="P113" s="45"/>
    </row>
    <row r="114" spans="1:16" x14ac:dyDescent="0.25">
      <c r="A114" s="52" t="s">
        <v>241</v>
      </c>
      <c r="B114" s="57">
        <v>0.8530681</v>
      </c>
      <c r="C114" s="57">
        <v>0.78950770000000003</v>
      </c>
      <c r="D114" s="57">
        <v>0.52259750000000005</v>
      </c>
      <c r="E114" s="57">
        <v>0.76631579999999999</v>
      </c>
      <c r="F114" s="57">
        <v>0.91374999999999995</v>
      </c>
      <c r="G114" s="57">
        <v>0.76401560000000002</v>
      </c>
      <c r="H114" s="57">
        <v>0.9736842</v>
      </c>
      <c r="I114" s="57">
        <v>0.91384620000000005</v>
      </c>
      <c r="J114" s="57">
        <v>0.95436330000000003</v>
      </c>
      <c r="K114" s="57">
        <v>0.74105264999999998</v>
      </c>
      <c r="L114" s="57">
        <v>0.90789470000000005</v>
      </c>
      <c r="M114" s="57">
        <v>0.68252800000000002</v>
      </c>
      <c r="N114" s="57">
        <v>0.80374182980034803</v>
      </c>
      <c r="O114" s="31" t="str">
        <f t="shared" si="3"/>
        <v>Green</v>
      </c>
      <c r="P114" s="45"/>
    </row>
    <row r="115" spans="1:16" x14ac:dyDescent="0.25">
      <c r="A115" s="52" t="s">
        <v>242</v>
      </c>
      <c r="B115" s="57">
        <v>0.91871170000000002</v>
      </c>
      <c r="C115" s="57">
        <v>0.59221539999999995</v>
      </c>
      <c r="D115" s="57">
        <v>0.4552659</v>
      </c>
      <c r="E115" s="57">
        <v>0.56126319999999996</v>
      </c>
      <c r="F115" s="57">
        <v>0.68</v>
      </c>
      <c r="G115" s="57">
        <v>0.67864420000000003</v>
      </c>
      <c r="H115" s="57">
        <v>0.77684209999999998</v>
      </c>
      <c r="I115" s="57">
        <v>0.81384619999999996</v>
      </c>
      <c r="J115" s="57">
        <v>0.77829440000000005</v>
      </c>
      <c r="K115" s="57">
        <v>0.23894737999999999</v>
      </c>
      <c r="L115" s="57">
        <v>0.75210529999999998</v>
      </c>
      <c r="M115" s="57">
        <v>0.49069239999999997</v>
      </c>
      <c r="N115" s="57">
        <v>0.62349837465650004</v>
      </c>
      <c r="O115" s="31" t="str">
        <f t="shared" si="3"/>
        <v>Beige</v>
      </c>
      <c r="P115" s="45"/>
    </row>
    <row r="116" spans="1:16" x14ac:dyDescent="0.25">
      <c r="A116" s="52" t="s">
        <v>243</v>
      </c>
      <c r="B116" s="57">
        <v>0.87458910000000001</v>
      </c>
      <c r="C116" s="57">
        <v>0.93238460000000001</v>
      </c>
      <c r="D116" s="57">
        <v>0.83605689999999999</v>
      </c>
      <c r="E116" s="57">
        <v>1</v>
      </c>
      <c r="F116" s="57">
        <v>0.8</v>
      </c>
      <c r="G116" s="57">
        <v>0.84932280000000004</v>
      </c>
      <c r="H116" s="57">
        <v>0.96315790000000001</v>
      </c>
      <c r="I116" s="57">
        <v>0.9984615</v>
      </c>
      <c r="J116" s="57">
        <v>1</v>
      </c>
      <c r="K116" s="57">
        <v>1</v>
      </c>
      <c r="L116" s="57">
        <v>1</v>
      </c>
      <c r="M116" s="57">
        <v>0.87894740000000005</v>
      </c>
      <c r="N116" s="57">
        <v>0.92316559179864899</v>
      </c>
      <c r="O116" s="31" t="str">
        <f t="shared" si="3"/>
        <v>Blue</v>
      </c>
      <c r="P116" s="45"/>
    </row>
    <row r="117" spans="1:16" x14ac:dyDescent="0.25">
      <c r="A117" s="52" t="s">
        <v>244</v>
      </c>
      <c r="B117" s="57">
        <v>0.90253700000000003</v>
      </c>
      <c r="C117" s="57">
        <v>0.71814480000000003</v>
      </c>
      <c r="D117" s="57" t="s">
        <v>550</v>
      </c>
      <c r="E117" s="57">
        <v>0.58073680000000005</v>
      </c>
      <c r="F117" s="57">
        <v>0.19</v>
      </c>
      <c r="G117" s="57">
        <v>0.66046280000000002</v>
      </c>
      <c r="H117" s="57">
        <v>0.42631580000000002</v>
      </c>
      <c r="I117" s="57">
        <v>0.76461539999999995</v>
      </c>
      <c r="J117" s="57">
        <v>0.30814520000000001</v>
      </c>
      <c r="K117" s="57">
        <v>0.51789474999999996</v>
      </c>
      <c r="L117" s="57">
        <v>0.86115790000000003</v>
      </c>
      <c r="M117" s="57" t="s">
        <v>550</v>
      </c>
      <c r="N117" s="57">
        <v>0.57585251546584904</v>
      </c>
      <c r="O117" s="31" t="str">
        <f t="shared" si="3"/>
        <v>Red</v>
      </c>
      <c r="P117" s="45"/>
    </row>
    <row r="118" spans="1:16" x14ac:dyDescent="0.25">
      <c r="A118" s="52" t="s">
        <v>245</v>
      </c>
      <c r="B118" s="57">
        <v>0.99498489999999995</v>
      </c>
      <c r="C118" s="57">
        <v>0.93506149999999999</v>
      </c>
      <c r="D118" s="57">
        <v>1</v>
      </c>
      <c r="E118" s="57">
        <v>1</v>
      </c>
      <c r="F118" s="57">
        <v>0.45124999999999998</v>
      </c>
      <c r="G118" s="57">
        <v>1</v>
      </c>
      <c r="H118" s="57">
        <v>1</v>
      </c>
      <c r="I118" s="57">
        <v>1</v>
      </c>
      <c r="J118" s="57">
        <v>1</v>
      </c>
      <c r="K118" s="57">
        <v>1</v>
      </c>
      <c r="L118" s="57">
        <v>1</v>
      </c>
      <c r="M118" s="57" t="s">
        <v>550</v>
      </c>
      <c r="N118" s="57">
        <v>0.967170054283082</v>
      </c>
      <c r="O118" s="31" t="str">
        <f t="shared" si="3"/>
        <v>Green</v>
      </c>
      <c r="P118" s="45"/>
    </row>
    <row r="119" spans="1:16" x14ac:dyDescent="0.25">
      <c r="A119" s="52" t="s">
        <v>246</v>
      </c>
      <c r="B119" s="57">
        <v>1</v>
      </c>
      <c r="C119" s="57">
        <v>0.97398459999999998</v>
      </c>
      <c r="D119" s="57">
        <v>0.97333199999999997</v>
      </c>
      <c r="E119" s="57">
        <v>1</v>
      </c>
      <c r="F119" s="57">
        <v>1</v>
      </c>
      <c r="G119" s="57">
        <v>1</v>
      </c>
      <c r="H119" s="57">
        <v>1</v>
      </c>
      <c r="I119" s="57">
        <v>1</v>
      </c>
      <c r="J119" s="57">
        <v>1</v>
      </c>
      <c r="K119" s="57">
        <v>1</v>
      </c>
      <c r="L119" s="57">
        <v>1</v>
      </c>
      <c r="M119" s="57" t="s">
        <v>550</v>
      </c>
      <c r="N119" s="57">
        <v>0.99711900938197895</v>
      </c>
      <c r="O119" s="31" t="str">
        <f t="shared" si="3"/>
        <v>Blue</v>
      </c>
      <c r="P119" s="45"/>
    </row>
    <row r="120" spans="1:16" x14ac:dyDescent="0.25">
      <c r="A120" s="52" t="s">
        <v>247</v>
      </c>
      <c r="B120" s="57">
        <v>1</v>
      </c>
      <c r="C120" s="57">
        <v>0.99395389999999995</v>
      </c>
      <c r="D120" s="57">
        <v>1</v>
      </c>
      <c r="E120" s="57">
        <v>1</v>
      </c>
      <c r="F120" s="57">
        <v>1</v>
      </c>
      <c r="G120" s="57">
        <v>1</v>
      </c>
      <c r="H120" s="57">
        <v>1</v>
      </c>
      <c r="I120" s="57">
        <v>1</v>
      </c>
      <c r="J120" s="57">
        <v>1</v>
      </c>
      <c r="K120" s="57">
        <v>1</v>
      </c>
      <c r="L120" s="57">
        <v>1</v>
      </c>
      <c r="M120" s="57" t="s">
        <v>550</v>
      </c>
      <c r="N120" s="57">
        <v>0.999766777184247</v>
      </c>
      <c r="O120" s="31" t="str">
        <f t="shared" si="3"/>
        <v>Blue</v>
      </c>
      <c r="P120" s="45"/>
    </row>
    <row r="121" spans="1:16" x14ac:dyDescent="0.25">
      <c r="A121" s="52" t="s">
        <v>248</v>
      </c>
      <c r="B121" s="57">
        <v>1</v>
      </c>
      <c r="C121" s="57">
        <v>1</v>
      </c>
      <c r="D121" s="57">
        <v>1</v>
      </c>
      <c r="E121" s="57">
        <v>1</v>
      </c>
      <c r="F121" s="57">
        <v>1</v>
      </c>
      <c r="G121" s="57">
        <v>1</v>
      </c>
      <c r="H121" s="57">
        <v>1</v>
      </c>
      <c r="I121" s="57">
        <v>1</v>
      </c>
      <c r="J121" s="57">
        <v>1</v>
      </c>
      <c r="K121" s="57">
        <v>1</v>
      </c>
      <c r="L121" s="57">
        <v>1</v>
      </c>
      <c r="M121" s="57" t="s">
        <v>550</v>
      </c>
      <c r="N121" s="57">
        <v>1</v>
      </c>
      <c r="O121" s="31" t="str">
        <f t="shared" si="3"/>
        <v>Blue</v>
      </c>
      <c r="P121" s="45"/>
    </row>
    <row r="122" spans="1:16" x14ac:dyDescent="0.25">
      <c r="A122" s="52" t="s">
        <v>249</v>
      </c>
      <c r="B122" s="57">
        <v>0.809697</v>
      </c>
      <c r="C122" s="57">
        <v>0.67006160000000003</v>
      </c>
      <c r="D122" s="57">
        <v>0.2358188</v>
      </c>
      <c r="E122" s="57">
        <v>0.17947370000000001</v>
      </c>
      <c r="F122" s="57">
        <v>0.33500000000000002</v>
      </c>
      <c r="G122" s="57">
        <v>0.71161339999999995</v>
      </c>
      <c r="H122" s="57">
        <v>0.71894740000000001</v>
      </c>
      <c r="I122" s="57">
        <v>0.8</v>
      </c>
      <c r="J122" s="57">
        <v>0.72754799999999997</v>
      </c>
      <c r="K122" s="57">
        <v>8.8421050000000001E-2</v>
      </c>
      <c r="L122" s="57">
        <v>0.63484209999999996</v>
      </c>
      <c r="M122" s="57">
        <v>0.18947369999999999</v>
      </c>
      <c r="N122" s="57">
        <v>0.44086435292367598</v>
      </c>
      <c r="O122" s="31" t="str">
        <f t="shared" si="3"/>
        <v>Red</v>
      </c>
      <c r="P122" s="45"/>
    </row>
    <row r="123" spans="1:16" x14ac:dyDescent="0.25">
      <c r="A123" s="52" t="s">
        <v>250</v>
      </c>
      <c r="B123" s="57">
        <v>0.81348370000000003</v>
      </c>
      <c r="C123" s="57">
        <v>0.63181540000000003</v>
      </c>
      <c r="D123" s="57">
        <v>0.5758799</v>
      </c>
      <c r="E123" s="57">
        <v>0.4752632</v>
      </c>
      <c r="F123" s="57">
        <v>0.46625</v>
      </c>
      <c r="G123" s="57">
        <v>0.59855800000000003</v>
      </c>
      <c r="H123" s="57">
        <v>0.83789469999999999</v>
      </c>
      <c r="I123" s="57">
        <v>0.86461540000000003</v>
      </c>
      <c r="J123" s="57">
        <v>0.75715940000000004</v>
      </c>
      <c r="K123" s="57">
        <v>0.55119063000000001</v>
      </c>
      <c r="L123" s="57">
        <v>0.78378950000000003</v>
      </c>
      <c r="M123" s="57">
        <v>0.63071379999999999</v>
      </c>
      <c r="N123" s="57">
        <v>0.665851471677262</v>
      </c>
      <c r="O123" s="31" t="str">
        <f t="shared" si="3"/>
        <v>Beige</v>
      </c>
      <c r="P123" s="45"/>
    </row>
    <row r="124" spans="1:16" x14ac:dyDescent="0.25">
      <c r="A124" s="52" t="s">
        <v>251</v>
      </c>
      <c r="B124" s="57">
        <v>0.93063260000000003</v>
      </c>
      <c r="C124" s="57">
        <v>0.92072310000000002</v>
      </c>
      <c r="D124" s="57">
        <v>1</v>
      </c>
      <c r="E124" s="57">
        <v>1</v>
      </c>
      <c r="F124" s="57">
        <v>0.25</v>
      </c>
      <c r="G124" s="57">
        <v>1</v>
      </c>
      <c r="H124" s="57">
        <v>0.96631579999999995</v>
      </c>
      <c r="I124" s="57">
        <v>1</v>
      </c>
      <c r="J124" s="57">
        <v>1</v>
      </c>
      <c r="K124" s="57">
        <v>1</v>
      </c>
      <c r="L124" s="57">
        <v>1</v>
      </c>
      <c r="M124" s="57">
        <v>0.97019599999999995</v>
      </c>
      <c r="N124" s="57">
        <v>0.94180006820047102</v>
      </c>
      <c r="O124" s="31" t="str">
        <f t="shared" si="3"/>
        <v>Blue</v>
      </c>
      <c r="P124" s="45"/>
    </row>
    <row r="125" spans="1:16" x14ac:dyDescent="0.25">
      <c r="A125" s="52" t="s">
        <v>252</v>
      </c>
      <c r="B125" s="57">
        <v>0.94291829999999999</v>
      </c>
      <c r="C125" s="57">
        <v>0.84095379999999997</v>
      </c>
      <c r="D125" s="57">
        <v>0.92520690000000005</v>
      </c>
      <c r="E125" s="57">
        <v>1</v>
      </c>
      <c r="F125" s="57">
        <v>0.21</v>
      </c>
      <c r="G125" s="57">
        <v>0.97758100000000003</v>
      </c>
      <c r="H125" s="57" t="s">
        <v>550</v>
      </c>
      <c r="I125" s="57">
        <v>0.95384619999999998</v>
      </c>
      <c r="J125" s="57">
        <v>0.98826809999999998</v>
      </c>
      <c r="K125" s="57">
        <v>1</v>
      </c>
      <c r="L125" s="57">
        <v>0.88831579999999999</v>
      </c>
      <c r="M125" s="57">
        <v>0.84907109999999997</v>
      </c>
      <c r="N125" s="57">
        <v>0.88069729747993697</v>
      </c>
      <c r="O125" s="31" t="str">
        <f t="shared" si="3"/>
        <v>Green</v>
      </c>
      <c r="P125" s="45"/>
    </row>
    <row r="126" spans="1:16" x14ac:dyDescent="0.25">
      <c r="A126" s="52" t="s">
        <v>253</v>
      </c>
      <c r="B126" s="57">
        <v>0.84561529999999996</v>
      </c>
      <c r="C126" s="57">
        <v>0.77944619999999998</v>
      </c>
      <c r="D126" s="57">
        <v>0.89833079999999998</v>
      </c>
      <c r="E126" s="57">
        <v>1</v>
      </c>
      <c r="F126" s="57">
        <v>0.18625</v>
      </c>
      <c r="G126" s="57">
        <v>1</v>
      </c>
      <c r="H126" s="57">
        <v>1</v>
      </c>
      <c r="I126" s="57">
        <v>0.95538460000000003</v>
      </c>
      <c r="J126" s="57" t="s">
        <v>550</v>
      </c>
      <c r="K126" s="57">
        <v>1</v>
      </c>
      <c r="L126" s="57">
        <v>1</v>
      </c>
      <c r="M126" s="57">
        <v>0.96045650000000005</v>
      </c>
      <c r="N126" s="57">
        <v>0.914058921452503</v>
      </c>
      <c r="O126" s="31" t="str">
        <f t="shared" si="3"/>
        <v>Blue</v>
      </c>
      <c r="P126" s="45"/>
    </row>
    <row r="127" spans="1:16" x14ac:dyDescent="0.25">
      <c r="A127" s="52" t="s">
        <v>254</v>
      </c>
      <c r="B127" s="57">
        <v>0.95977310000000005</v>
      </c>
      <c r="C127" s="57">
        <v>0.70715380000000005</v>
      </c>
      <c r="D127" s="57">
        <v>0.92846379999999995</v>
      </c>
      <c r="E127" s="57">
        <v>1</v>
      </c>
      <c r="F127" s="57">
        <v>0.91249999999999998</v>
      </c>
      <c r="G127" s="57">
        <v>0.67732139999999996</v>
      </c>
      <c r="H127" s="57">
        <v>1</v>
      </c>
      <c r="I127" s="57">
        <v>1</v>
      </c>
      <c r="J127" s="57">
        <v>1</v>
      </c>
      <c r="K127" s="57">
        <v>1</v>
      </c>
      <c r="L127" s="57">
        <v>1</v>
      </c>
      <c r="M127" s="57">
        <v>0.96691329999999998</v>
      </c>
      <c r="N127" s="57">
        <v>0.90227801612780101</v>
      </c>
      <c r="O127" s="31" t="str">
        <f t="shared" si="3"/>
        <v>Blue</v>
      </c>
      <c r="P127" s="45"/>
    </row>
    <row r="128" spans="1:16" x14ac:dyDescent="0.25">
      <c r="A128" s="52" t="s">
        <v>255</v>
      </c>
      <c r="B128" s="57">
        <v>0.82986990000000005</v>
      </c>
      <c r="C128" s="57">
        <v>0.76116919999999999</v>
      </c>
      <c r="D128" s="57">
        <v>1</v>
      </c>
      <c r="E128" s="57">
        <v>1</v>
      </c>
      <c r="F128" s="57">
        <v>0.36125000000000002</v>
      </c>
      <c r="G128" s="57">
        <v>0.87961800000000001</v>
      </c>
      <c r="H128" s="57">
        <v>1</v>
      </c>
      <c r="I128" s="57">
        <v>1</v>
      </c>
      <c r="J128" s="57">
        <v>1</v>
      </c>
      <c r="K128" s="57">
        <v>1</v>
      </c>
      <c r="L128" s="57">
        <v>1</v>
      </c>
      <c r="M128" s="57">
        <v>0.90393570000000001</v>
      </c>
      <c r="N128" s="57">
        <v>0.91542013497146602</v>
      </c>
      <c r="O128" s="31" t="str">
        <f t="shared" si="3"/>
        <v>Blue</v>
      </c>
      <c r="P128" s="45"/>
    </row>
    <row r="129" spans="1:16" x14ac:dyDescent="0.25">
      <c r="A129" s="52" t="s">
        <v>256</v>
      </c>
      <c r="B129" s="57">
        <v>0.85012529999999997</v>
      </c>
      <c r="C129" s="57">
        <v>0.55741540000000001</v>
      </c>
      <c r="D129" s="57">
        <v>0.3395377</v>
      </c>
      <c r="E129" s="57">
        <v>0.52621050000000003</v>
      </c>
      <c r="F129" s="57">
        <v>0.47125</v>
      </c>
      <c r="G129" s="57">
        <v>0.76363060000000005</v>
      </c>
      <c r="H129" s="57">
        <v>0.78842100000000004</v>
      </c>
      <c r="I129" s="57">
        <v>0.9</v>
      </c>
      <c r="J129" s="57">
        <v>0.57948080000000002</v>
      </c>
      <c r="K129" s="57">
        <v>0.39641776000000001</v>
      </c>
      <c r="L129" s="57">
        <v>0.75526320000000002</v>
      </c>
      <c r="M129" s="57">
        <v>0.59990209999999999</v>
      </c>
      <c r="N129" s="57">
        <v>0.64463560720124102</v>
      </c>
      <c r="O129" s="31" t="str">
        <f t="shared" si="3"/>
        <v>Beige</v>
      </c>
      <c r="P129" s="45"/>
    </row>
    <row r="130" spans="1:16" x14ac:dyDescent="0.25">
      <c r="A130" s="52" t="s">
        <v>257</v>
      </c>
      <c r="B130" s="57">
        <v>0.81780439999999999</v>
      </c>
      <c r="C130" s="57">
        <v>0.71330769999999999</v>
      </c>
      <c r="D130" s="57">
        <v>0.24459520000000001</v>
      </c>
      <c r="E130" s="57">
        <v>0.3893684</v>
      </c>
      <c r="F130" s="57">
        <v>0.375</v>
      </c>
      <c r="G130" s="57">
        <v>0.89498599999999995</v>
      </c>
      <c r="H130" s="57" t="s">
        <v>550</v>
      </c>
      <c r="I130" s="57">
        <v>0.89538459999999997</v>
      </c>
      <c r="J130" s="57">
        <v>0.60833970000000004</v>
      </c>
      <c r="K130" s="57">
        <v>0.43473683000000002</v>
      </c>
      <c r="L130" s="57">
        <v>0.86442110000000005</v>
      </c>
      <c r="M130" s="57">
        <v>0.45577839999999997</v>
      </c>
      <c r="N130" s="57">
        <v>0.61270379768845096</v>
      </c>
      <c r="O130" s="31" t="str">
        <f t="shared" ref="O130:O140" si="4">VLOOKUP(A130,meta,6,0)</f>
        <v>Red</v>
      </c>
      <c r="P130" s="45"/>
    </row>
    <row r="131" spans="1:16" x14ac:dyDescent="0.25">
      <c r="A131" s="52" t="s">
        <v>258</v>
      </c>
      <c r="B131" s="57">
        <v>1</v>
      </c>
      <c r="C131" s="57">
        <v>0.74996929999999995</v>
      </c>
      <c r="D131" s="57">
        <v>1</v>
      </c>
      <c r="E131" s="57">
        <v>1</v>
      </c>
      <c r="F131" s="57">
        <v>0.61124999999999996</v>
      </c>
      <c r="G131" s="57">
        <v>0.98080719999999999</v>
      </c>
      <c r="H131" s="57">
        <v>1</v>
      </c>
      <c r="I131" s="57">
        <v>0.98923079999999997</v>
      </c>
      <c r="J131" s="57">
        <v>1</v>
      </c>
      <c r="K131" s="57">
        <v>1</v>
      </c>
      <c r="L131" s="57">
        <v>1</v>
      </c>
      <c r="M131" s="57">
        <v>1</v>
      </c>
      <c r="N131" s="57">
        <v>0.96993656441639398</v>
      </c>
      <c r="O131" s="31" t="str">
        <f t="shared" si="4"/>
        <v>Blue</v>
      </c>
      <c r="P131" s="45"/>
    </row>
    <row r="132" spans="1:16" x14ac:dyDescent="0.25">
      <c r="A132" s="52" t="s">
        <v>259</v>
      </c>
      <c r="B132" s="57">
        <v>0.86176359999999996</v>
      </c>
      <c r="C132" s="57">
        <v>0.9894461</v>
      </c>
      <c r="D132" s="57">
        <v>1</v>
      </c>
      <c r="E132" s="57">
        <v>1</v>
      </c>
      <c r="F132" s="57">
        <v>1</v>
      </c>
      <c r="G132" s="57">
        <v>1</v>
      </c>
      <c r="H132" s="57">
        <v>1</v>
      </c>
      <c r="I132" s="57">
        <v>1</v>
      </c>
      <c r="J132" s="57">
        <v>1</v>
      </c>
      <c r="K132" s="57">
        <v>1</v>
      </c>
      <c r="L132" s="57">
        <v>1</v>
      </c>
      <c r="M132" s="57">
        <v>0.99950380000000005</v>
      </c>
      <c r="N132" s="57">
        <v>0.99463545350252003</v>
      </c>
      <c r="O132" s="31" t="str">
        <f t="shared" si="4"/>
        <v>Blue</v>
      </c>
      <c r="P132" s="45"/>
    </row>
    <row r="133" spans="1:16" x14ac:dyDescent="0.25">
      <c r="A133" s="52" t="s">
        <v>260</v>
      </c>
      <c r="B133" s="57">
        <v>0.83703090000000002</v>
      </c>
      <c r="C133" s="57">
        <v>1</v>
      </c>
      <c r="D133" s="57">
        <v>1</v>
      </c>
      <c r="E133" s="57">
        <v>1</v>
      </c>
      <c r="F133" s="57">
        <v>1</v>
      </c>
      <c r="G133" s="57">
        <v>1</v>
      </c>
      <c r="H133" s="57">
        <v>1</v>
      </c>
      <c r="I133" s="57">
        <v>1</v>
      </c>
      <c r="J133" s="57">
        <v>1</v>
      </c>
      <c r="K133" s="57">
        <v>1</v>
      </c>
      <c r="L133" s="57">
        <v>1</v>
      </c>
      <c r="M133" s="57" t="s">
        <v>550</v>
      </c>
      <c r="N133" s="57">
        <v>0.99318126369703896</v>
      </c>
      <c r="O133" s="31" t="str">
        <f t="shared" si="4"/>
        <v>Blue</v>
      </c>
      <c r="P133" s="45"/>
    </row>
    <row r="134" spans="1:16" x14ac:dyDescent="0.25">
      <c r="A134" s="52" t="s">
        <v>261</v>
      </c>
      <c r="B134" s="57">
        <v>0.92473139999999998</v>
      </c>
      <c r="C134" s="57">
        <v>0.9505846</v>
      </c>
      <c r="D134" s="57">
        <v>1</v>
      </c>
      <c r="E134" s="57">
        <v>1</v>
      </c>
      <c r="F134" s="57">
        <v>0.23624999999999999</v>
      </c>
      <c r="G134" s="57">
        <v>1</v>
      </c>
      <c r="H134" s="57">
        <v>1</v>
      </c>
      <c r="I134" s="57">
        <v>0.99538459999999995</v>
      </c>
      <c r="J134" s="57" t="s">
        <v>550</v>
      </c>
      <c r="K134" s="57">
        <v>1</v>
      </c>
      <c r="L134" s="57">
        <v>1</v>
      </c>
      <c r="M134" s="57" t="s">
        <v>550</v>
      </c>
      <c r="N134" s="57">
        <v>0.93679174092081796</v>
      </c>
      <c r="O134" s="31" t="str">
        <f t="shared" si="4"/>
        <v>Blue</v>
      </c>
      <c r="P134" s="45"/>
    </row>
    <row r="135" spans="1:16" x14ac:dyDescent="0.25">
      <c r="A135" s="52" t="s">
        <v>262</v>
      </c>
      <c r="B135" s="57">
        <v>0.7889929</v>
      </c>
      <c r="C135" s="57">
        <v>0.75264620000000004</v>
      </c>
      <c r="D135" s="57">
        <v>0.94383170000000005</v>
      </c>
      <c r="E135" s="57">
        <v>1</v>
      </c>
      <c r="F135" s="57">
        <v>0.26124999999999998</v>
      </c>
      <c r="G135" s="57">
        <v>0.98630169999999995</v>
      </c>
      <c r="H135" s="57">
        <v>0.76421050000000001</v>
      </c>
      <c r="I135" s="57">
        <v>0.99076920000000002</v>
      </c>
      <c r="J135" s="57" t="s">
        <v>550</v>
      </c>
      <c r="K135" s="57">
        <v>1</v>
      </c>
      <c r="L135" s="57">
        <v>0.99294740000000004</v>
      </c>
      <c r="M135" s="57" t="s">
        <v>550</v>
      </c>
      <c r="N135" s="57">
        <v>0.87719248189994803</v>
      </c>
      <c r="O135" s="31" t="str">
        <f t="shared" si="4"/>
        <v>Blue</v>
      </c>
      <c r="P135" s="45"/>
    </row>
    <row r="136" spans="1:16" x14ac:dyDescent="0.25">
      <c r="A136" s="52" t="s">
        <v>263</v>
      </c>
      <c r="B136" s="57">
        <v>0.91834930000000004</v>
      </c>
      <c r="C136" s="57">
        <v>0.83243080000000003</v>
      </c>
      <c r="D136" s="57" t="s">
        <v>550</v>
      </c>
      <c r="E136" s="57">
        <v>0.96473679999999995</v>
      </c>
      <c r="F136" s="57">
        <v>0.27</v>
      </c>
      <c r="G136" s="57">
        <v>0.94176899999999997</v>
      </c>
      <c r="H136" s="57">
        <v>0.98210529999999996</v>
      </c>
      <c r="I136" s="57">
        <v>1</v>
      </c>
      <c r="J136" s="57">
        <v>1</v>
      </c>
      <c r="K136" s="57">
        <v>1</v>
      </c>
      <c r="L136" s="57">
        <v>1</v>
      </c>
      <c r="M136" s="57">
        <v>0.99193710000000002</v>
      </c>
      <c r="N136" s="57">
        <v>0.92800286470933102</v>
      </c>
      <c r="O136" s="31" t="str">
        <f t="shared" si="4"/>
        <v>Blue</v>
      </c>
      <c r="P136" s="45"/>
    </row>
    <row r="137" spans="1:16" x14ac:dyDescent="0.25">
      <c r="A137" s="52" t="s">
        <v>264</v>
      </c>
      <c r="B137" s="57">
        <v>0.9041844</v>
      </c>
      <c r="C137" s="57">
        <v>0.56275390000000003</v>
      </c>
      <c r="D137" s="57">
        <v>0.51183849999999997</v>
      </c>
      <c r="E137" s="57">
        <v>0.61642110000000006</v>
      </c>
      <c r="F137" s="57">
        <v>0.14499999999999999</v>
      </c>
      <c r="G137" s="57">
        <v>0.96671419999999997</v>
      </c>
      <c r="H137" s="57">
        <v>0.57473680000000005</v>
      </c>
      <c r="I137" s="57">
        <v>0.88461540000000005</v>
      </c>
      <c r="J137" s="57">
        <v>0.84418150000000003</v>
      </c>
      <c r="K137" s="57">
        <v>0.76580079999999995</v>
      </c>
      <c r="L137" s="57">
        <v>0.92747369999999996</v>
      </c>
      <c r="M137" s="57">
        <v>0.58736840000000001</v>
      </c>
      <c r="N137" s="57">
        <v>0.70381885180725201</v>
      </c>
      <c r="O137" s="31" t="str">
        <f t="shared" si="4"/>
        <v>Beige</v>
      </c>
      <c r="P137" s="45"/>
    </row>
    <row r="138" spans="1:16" x14ac:dyDescent="0.25">
      <c r="A138" s="52" t="s">
        <v>265</v>
      </c>
      <c r="B138" s="57">
        <v>0.52819899999999997</v>
      </c>
      <c r="C138" s="57">
        <v>0.76252310000000001</v>
      </c>
      <c r="D138" s="57">
        <v>1</v>
      </c>
      <c r="E138" s="57">
        <v>0.97252629999999995</v>
      </c>
      <c r="F138" s="57">
        <v>0.89624999999999999</v>
      </c>
      <c r="G138" s="57">
        <v>0.94191080000000005</v>
      </c>
      <c r="H138" s="57">
        <v>0.98421049999999999</v>
      </c>
      <c r="I138" s="57">
        <v>0.86461540000000003</v>
      </c>
      <c r="J138" s="57">
        <v>0.83700079999999999</v>
      </c>
      <c r="K138" s="57">
        <v>0.89473683999999998</v>
      </c>
      <c r="L138" s="57">
        <v>1</v>
      </c>
      <c r="M138" s="57">
        <v>0.79808279999999998</v>
      </c>
      <c r="N138" s="57">
        <v>0.89953515999566003</v>
      </c>
      <c r="O138" s="31" t="str">
        <f t="shared" si="4"/>
        <v>Blue</v>
      </c>
      <c r="P138" s="45"/>
    </row>
    <row r="139" spans="1:16" x14ac:dyDescent="0.25">
      <c r="A139" s="52" t="s">
        <v>266</v>
      </c>
      <c r="B139" s="57">
        <v>0.61234200000000005</v>
      </c>
      <c r="C139" s="57">
        <v>0.62667689999999998</v>
      </c>
      <c r="D139" s="57" t="s">
        <v>550</v>
      </c>
      <c r="E139" s="57">
        <v>0.53400000000000003</v>
      </c>
      <c r="F139" s="57">
        <v>0.42249999999999999</v>
      </c>
      <c r="G139" s="57">
        <v>0.7087715</v>
      </c>
      <c r="H139" s="57" t="s">
        <v>550</v>
      </c>
      <c r="I139" s="57">
        <v>0.83692310000000003</v>
      </c>
      <c r="J139" s="57">
        <v>0.4068194</v>
      </c>
      <c r="K139" s="57">
        <v>0.45263157999999998</v>
      </c>
      <c r="L139" s="57">
        <v>0.74389470000000002</v>
      </c>
      <c r="M139" s="57">
        <v>0.52830770000000005</v>
      </c>
      <c r="N139" s="57">
        <v>0.60613437049987295</v>
      </c>
      <c r="O139" s="31" t="str">
        <f t="shared" si="4"/>
        <v>Beige</v>
      </c>
      <c r="P139" s="45"/>
    </row>
    <row r="140" spans="1:16" x14ac:dyDescent="0.25">
      <c r="A140" s="52" t="s">
        <v>267</v>
      </c>
      <c r="B140" s="57">
        <v>0.71062210000000003</v>
      </c>
      <c r="C140" s="57">
        <v>0.48381540000000001</v>
      </c>
      <c r="D140" s="57">
        <v>0.50073880000000004</v>
      </c>
      <c r="E140" s="57">
        <v>0.68747369999999997</v>
      </c>
      <c r="F140" s="57">
        <v>0.36</v>
      </c>
      <c r="G140" s="57">
        <v>0.84351370000000003</v>
      </c>
      <c r="H140" s="57" t="s">
        <v>550</v>
      </c>
      <c r="I140" s="57">
        <v>0.81692310000000001</v>
      </c>
      <c r="J140" s="57">
        <v>0.63416280000000003</v>
      </c>
      <c r="K140" s="57">
        <v>0.49243658000000001</v>
      </c>
      <c r="L140" s="57">
        <v>0.81010530000000003</v>
      </c>
      <c r="M140" s="57">
        <v>0.81933089999999997</v>
      </c>
      <c r="N140" s="57">
        <v>0.70392313457305999</v>
      </c>
      <c r="O140" s="31" t="str">
        <f t="shared" si="4"/>
        <v>Red</v>
      </c>
      <c r="P140" s="45"/>
    </row>
  </sheetData>
  <autoFilter ref="A1:O140" xr:uid="{B60B1399-DCE0-4CEE-B83E-53B1FFB0D9EA}">
    <sortState xmlns:xlrd2="http://schemas.microsoft.com/office/spreadsheetml/2017/richdata2" ref="A2:O140">
      <sortCondition ref="A1:A140"/>
    </sortState>
  </autoFilter>
  <sortState xmlns:xlrd2="http://schemas.microsoft.com/office/spreadsheetml/2017/richdata2" ref="A2:A140">
    <sortCondition ref="A1:A140"/>
  </sortState>
  <conditionalFormatting sqref="B2:N140">
    <cfRule type="colorScale" priority="5">
      <colorScale>
        <cfvo type="num" val="0"/>
        <cfvo type="percentile" val="50"/>
        <cfvo type="num" val="1"/>
        <color rgb="FFF8696B"/>
        <color rgb="FFFFEB84"/>
        <color rgb="FF63BE7B"/>
      </colorScale>
    </cfRule>
    <cfRule type="colorScale" priority="6">
      <colorScale>
        <cfvo type="num" val="0"/>
        <cfvo type="percentile" val="50"/>
        <cfvo type="num" val="1"/>
        <color rgb="FFE55B5B"/>
        <color rgb="FFFFEB84"/>
        <color rgb="FF7EB56B"/>
      </colorScale>
    </cfRule>
  </conditionalFormatting>
  <conditionalFormatting sqref="O2:O140">
    <cfRule type="containsText" dxfId="7" priority="1" operator="containsText" text="Blue">
      <formula>NOT(ISERROR(SEARCH("Blue",O2)))</formula>
    </cfRule>
    <cfRule type="containsText" dxfId="6" priority="2" operator="containsText" text="Beige">
      <formula>NOT(ISERROR(SEARCH("Beige",O2)))</formula>
    </cfRule>
    <cfRule type="containsText" dxfId="5" priority="3" operator="containsText" text="Red">
      <formula>NOT(ISERROR(SEARCH("Red",O2)))</formula>
    </cfRule>
    <cfRule type="containsText" dxfId="4" priority="4" operator="containsText" text="Green">
      <formula>NOT(ISERROR(SEARCH("Green",O2)))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646E96"/>
  </sheetPr>
  <dimension ref="A1:EE164"/>
  <sheetViews>
    <sheetView workbookViewId="0">
      <pane ySplit="1" topLeftCell="A2" activePane="bottomLeft" state="frozen"/>
      <selection pane="bottomLeft" sqref="A1:XFD1"/>
    </sheetView>
  </sheetViews>
  <sheetFormatPr defaultRowHeight="15" x14ac:dyDescent="0.25"/>
  <cols>
    <col min="1" max="1" width="17.85546875" customWidth="1"/>
    <col min="2" max="106" width="3.7109375" customWidth="1"/>
    <col min="107" max="107" width="3.42578125" customWidth="1"/>
    <col min="108" max="120" width="3.7109375" customWidth="1"/>
    <col min="121" max="121" width="3.85546875" customWidth="1"/>
    <col min="122" max="122" width="3.42578125" customWidth="1"/>
    <col min="124" max="124" width="16.85546875" style="19" customWidth="1"/>
    <col min="125" max="128" width="16.85546875" customWidth="1"/>
    <col min="129" max="129" width="12.140625" customWidth="1"/>
    <col min="130" max="130" width="11.85546875" style="20" customWidth="1"/>
    <col min="131" max="131" width="9.140625" style="19"/>
    <col min="135" max="135" width="9.140625" style="20"/>
  </cols>
  <sheetData>
    <row r="1" spans="1:135" ht="90" customHeight="1" x14ac:dyDescent="0.25">
      <c r="A1" s="159" t="s">
        <v>678</v>
      </c>
      <c r="B1" s="160" t="s">
        <v>1</v>
      </c>
      <c r="C1" s="160" t="s">
        <v>2</v>
      </c>
      <c r="D1" s="160" t="s">
        <v>3</v>
      </c>
      <c r="E1" s="160" t="s">
        <v>4</v>
      </c>
      <c r="F1" s="160" t="s">
        <v>5</v>
      </c>
      <c r="G1" s="160" t="s">
        <v>6</v>
      </c>
      <c r="H1" s="160" t="s">
        <v>7</v>
      </c>
      <c r="I1" s="160" t="s">
        <v>8</v>
      </c>
      <c r="J1" s="160" t="s">
        <v>9</v>
      </c>
      <c r="K1" s="160" t="s">
        <v>10</v>
      </c>
      <c r="L1" s="160" t="s">
        <v>11</v>
      </c>
      <c r="M1" s="160" t="s">
        <v>12</v>
      </c>
      <c r="N1" s="160" t="s">
        <v>13</v>
      </c>
      <c r="O1" s="160" t="s">
        <v>14</v>
      </c>
      <c r="P1" s="160" t="s">
        <v>15</v>
      </c>
      <c r="Q1" s="160" t="s">
        <v>16</v>
      </c>
      <c r="R1" s="160" t="s">
        <v>17</v>
      </c>
      <c r="S1" s="160" t="s">
        <v>18</v>
      </c>
      <c r="T1" s="160" t="s">
        <v>19</v>
      </c>
      <c r="U1" s="160" t="s">
        <v>20</v>
      </c>
      <c r="V1" s="160" t="s">
        <v>21</v>
      </c>
      <c r="W1" s="160" t="s">
        <v>22</v>
      </c>
      <c r="X1" s="160" t="s">
        <v>23</v>
      </c>
      <c r="Y1" s="160" t="s">
        <v>24</v>
      </c>
      <c r="Z1" s="160" t="s">
        <v>25</v>
      </c>
      <c r="AA1" s="160" t="s">
        <v>26</v>
      </c>
      <c r="AB1" s="160" t="s">
        <v>27</v>
      </c>
      <c r="AC1" s="160" t="s">
        <v>28</v>
      </c>
      <c r="AD1" s="160" t="s">
        <v>29</v>
      </c>
      <c r="AE1" s="160" t="s">
        <v>30</v>
      </c>
      <c r="AF1" s="160" t="s">
        <v>31</v>
      </c>
      <c r="AG1" s="160" t="s">
        <v>32</v>
      </c>
      <c r="AH1" s="160" t="s">
        <v>33</v>
      </c>
      <c r="AI1" s="160" t="s">
        <v>34</v>
      </c>
      <c r="AJ1" s="160" t="s">
        <v>35</v>
      </c>
      <c r="AK1" s="160" t="s">
        <v>36</v>
      </c>
      <c r="AL1" s="160" t="s">
        <v>37</v>
      </c>
      <c r="AM1" s="160" t="s">
        <v>38</v>
      </c>
      <c r="AN1" s="160" t="s">
        <v>39</v>
      </c>
      <c r="AO1" s="160" t="s">
        <v>40</v>
      </c>
      <c r="AP1" s="160" t="s">
        <v>41</v>
      </c>
      <c r="AQ1" s="160" t="s">
        <v>42</v>
      </c>
      <c r="AR1" s="160" t="s">
        <v>43</v>
      </c>
      <c r="AS1" s="160" t="s">
        <v>44</v>
      </c>
      <c r="AT1" s="160" t="s">
        <v>45</v>
      </c>
      <c r="AU1" s="160" t="s">
        <v>46</v>
      </c>
      <c r="AV1" s="160" t="s">
        <v>47</v>
      </c>
      <c r="AW1" s="160" t="s">
        <v>48</v>
      </c>
      <c r="AX1" s="160" t="s">
        <v>49</v>
      </c>
      <c r="AY1" s="160" t="s">
        <v>50</v>
      </c>
      <c r="AZ1" s="160" t="s">
        <v>51</v>
      </c>
      <c r="BA1" s="160" t="s">
        <v>52</v>
      </c>
      <c r="BB1" s="160" t="s">
        <v>53</v>
      </c>
      <c r="BC1" s="160" t="s">
        <v>54</v>
      </c>
      <c r="BD1" s="160" t="s">
        <v>55</v>
      </c>
      <c r="BE1" s="160" t="s">
        <v>56</v>
      </c>
      <c r="BF1" s="160" t="s">
        <v>57</v>
      </c>
      <c r="BG1" s="160" t="s">
        <v>58</v>
      </c>
      <c r="BH1" s="160" t="s">
        <v>59</v>
      </c>
      <c r="BI1" s="160" t="s">
        <v>60</v>
      </c>
      <c r="BJ1" s="160" t="s">
        <v>61</v>
      </c>
      <c r="BK1" s="160" t="s">
        <v>62</v>
      </c>
      <c r="BL1" s="160" t="s">
        <v>63</v>
      </c>
      <c r="BM1" s="160" t="s">
        <v>64</v>
      </c>
      <c r="BN1" s="160" t="s">
        <v>65</v>
      </c>
      <c r="BO1" s="160" t="s">
        <v>66</v>
      </c>
      <c r="BP1" s="160" t="s">
        <v>67</v>
      </c>
      <c r="BQ1" s="160" t="s">
        <v>68</v>
      </c>
      <c r="BR1" s="160" t="s">
        <v>69</v>
      </c>
      <c r="BS1" s="160" t="s">
        <v>70</v>
      </c>
      <c r="BT1" s="160" t="s">
        <v>71</v>
      </c>
      <c r="BU1" s="160" t="s">
        <v>72</v>
      </c>
      <c r="BV1" s="160" t="s">
        <v>73</v>
      </c>
      <c r="BW1" s="160" t="s">
        <v>74</v>
      </c>
      <c r="BX1" s="160" t="s">
        <v>75</v>
      </c>
      <c r="BY1" s="160" t="s">
        <v>76</v>
      </c>
      <c r="BZ1" s="160" t="s">
        <v>77</v>
      </c>
      <c r="CA1" s="160" t="s">
        <v>78</v>
      </c>
      <c r="CB1" s="160" t="s">
        <v>79</v>
      </c>
      <c r="CC1" s="160" t="s">
        <v>80</v>
      </c>
      <c r="CD1" s="160" t="s">
        <v>81</v>
      </c>
      <c r="CE1" s="160" t="s">
        <v>82</v>
      </c>
      <c r="CF1" s="160" t="s">
        <v>83</v>
      </c>
      <c r="CG1" s="160" t="s">
        <v>84</v>
      </c>
      <c r="CH1" s="160" t="s">
        <v>85</v>
      </c>
      <c r="CI1" s="160" t="s">
        <v>86</v>
      </c>
      <c r="CJ1" s="160" t="s">
        <v>87</v>
      </c>
      <c r="CK1" s="160" t="s">
        <v>88</v>
      </c>
      <c r="CL1" s="160" t="s">
        <v>89</v>
      </c>
      <c r="CM1" s="160" t="s">
        <v>90</v>
      </c>
      <c r="CN1" s="160" t="s">
        <v>91</v>
      </c>
      <c r="CO1" s="160" t="s">
        <v>92</v>
      </c>
      <c r="CP1" s="160" t="s">
        <v>93</v>
      </c>
      <c r="CQ1" s="160" t="s">
        <v>94</v>
      </c>
      <c r="CR1" s="160" t="s">
        <v>95</v>
      </c>
      <c r="CS1" s="160" t="s">
        <v>96</v>
      </c>
      <c r="CT1" s="160" t="s">
        <v>97</v>
      </c>
      <c r="CU1" s="160" t="s">
        <v>98</v>
      </c>
      <c r="CV1" s="160" t="s">
        <v>99</v>
      </c>
      <c r="CW1" s="160" t="s">
        <v>100</v>
      </c>
      <c r="CX1" s="160" t="s">
        <v>101</v>
      </c>
      <c r="CY1" s="160" t="s">
        <v>102</v>
      </c>
      <c r="CZ1" s="160" t="s">
        <v>103</v>
      </c>
      <c r="DA1" s="160" t="s">
        <v>104</v>
      </c>
      <c r="DB1" s="160" t="s">
        <v>105</v>
      </c>
      <c r="DC1" s="160" t="s">
        <v>106</v>
      </c>
      <c r="DD1" s="160" t="s">
        <v>107</v>
      </c>
      <c r="DE1" s="160" t="s">
        <v>108</v>
      </c>
      <c r="DF1" s="160" t="s">
        <v>109</v>
      </c>
      <c r="DG1" s="160" t="s">
        <v>110</v>
      </c>
      <c r="DH1" s="160" t="s">
        <v>111</v>
      </c>
      <c r="DI1" s="160" t="s">
        <v>112</v>
      </c>
      <c r="DJ1" s="160" t="s">
        <v>113</v>
      </c>
      <c r="DK1" s="160" t="s">
        <v>114</v>
      </c>
      <c r="DL1" s="160" t="s">
        <v>115</v>
      </c>
      <c r="DM1" s="160" t="s">
        <v>116</v>
      </c>
      <c r="DN1" s="160" t="s">
        <v>117</v>
      </c>
      <c r="DO1" s="160" t="s">
        <v>118</v>
      </c>
      <c r="DP1" s="161" t="s">
        <v>119</v>
      </c>
      <c r="DQ1" s="10" t="s">
        <v>120</v>
      </c>
      <c r="DR1" s="10" t="s">
        <v>121</v>
      </c>
      <c r="DS1" t="s">
        <v>324</v>
      </c>
      <c r="DT1" s="17" t="s">
        <v>544</v>
      </c>
      <c r="DU1" s="18" t="s">
        <v>124</v>
      </c>
      <c r="DV1" s="18" t="s">
        <v>545</v>
      </c>
      <c r="DW1" s="18" t="s">
        <v>126</v>
      </c>
      <c r="DX1" s="18" t="s">
        <v>127</v>
      </c>
      <c r="DY1" s="18" t="s">
        <v>546</v>
      </c>
      <c r="DZ1" s="162" t="s">
        <v>547</v>
      </c>
      <c r="EA1" s="17" t="s">
        <v>123</v>
      </c>
      <c r="EB1" s="18" t="s">
        <v>124</v>
      </c>
      <c r="EC1" s="18" t="s">
        <v>125</v>
      </c>
      <c r="ED1" s="18" t="s">
        <v>126</v>
      </c>
      <c r="EE1" s="162" t="s">
        <v>127</v>
      </c>
    </row>
    <row r="2" spans="1:135" x14ac:dyDescent="0.25">
      <c r="A2" s="2" t="s">
        <v>129</v>
      </c>
      <c r="B2" s="3">
        <v>55.681399940001199</v>
      </c>
      <c r="C2" s="3">
        <v>68.180320820000901</v>
      </c>
      <c r="D2" s="3">
        <v>0.30773231999999001</v>
      </c>
      <c r="E2" s="3">
        <v>7.3967880000000194E-2</v>
      </c>
      <c r="F2" s="3">
        <v>287.341827709999</v>
      </c>
      <c r="G2" s="3">
        <v>82.328529590000898</v>
      </c>
      <c r="H2" s="3">
        <v>28.475485180000899</v>
      </c>
      <c r="I2" s="3">
        <v>51.7756428000028</v>
      </c>
      <c r="J2" s="3">
        <v>3.9369040000003103E-2</v>
      </c>
      <c r="K2" s="3">
        <v>0.74823187000008495</v>
      </c>
      <c r="L2" s="3">
        <v>31.6342459100001</v>
      </c>
      <c r="M2" s="3">
        <v>1.99800029000001</v>
      </c>
      <c r="N2" s="3">
        <v>35.996692520002298</v>
      </c>
      <c r="O2" s="3">
        <v>93.241783959997903</v>
      </c>
      <c r="P2" s="3">
        <v>0.96870657000003801</v>
      </c>
      <c r="Q2" s="3">
        <v>0.24412410999999401</v>
      </c>
      <c r="R2" s="3">
        <v>14.410754030000801</v>
      </c>
      <c r="S2" s="3">
        <v>432.44149646000102</v>
      </c>
      <c r="T2" s="3">
        <v>390.202589110004</v>
      </c>
      <c r="U2" s="3">
        <v>344.71516154000199</v>
      </c>
      <c r="V2" s="3">
        <v>789.62460429001203</v>
      </c>
      <c r="W2" s="3">
        <v>27.569964270002199</v>
      </c>
      <c r="X2" s="3">
        <v>561.19463766000297</v>
      </c>
      <c r="Y2" s="3">
        <v>106.989406459994</v>
      </c>
      <c r="Z2" s="3">
        <v>43.215233370003297</v>
      </c>
      <c r="AA2" s="3">
        <v>54.541114970000997</v>
      </c>
      <c r="AB2" s="3">
        <v>7.7040830000000199E-2</v>
      </c>
      <c r="AC2" s="3">
        <v>14.4537393300002</v>
      </c>
      <c r="AD2" s="3">
        <v>1669.57668304001</v>
      </c>
      <c r="AE2" s="3">
        <v>1812.76984753995</v>
      </c>
      <c r="AF2" s="3">
        <v>985.25773213001798</v>
      </c>
      <c r="AG2" s="3">
        <v>177.51130602999899</v>
      </c>
      <c r="AH2" s="3">
        <v>1816.68755225991</v>
      </c>
      <c r="AI2" s="3">
        <v>165.87145441000001</v>
      </c>
      <c r="AJ2" s="3">
        <v>2.7015120000001499E-2</v>
      </c>
      <c r="AK2" s="3">
        <v>89.236185249995998</v>
      </c>
      <c r="AL2" s="3">
        <v>1.23107301000005</v>
      </c>
      <c r="AM2" s="3">
        <v>1.6691078899999801</v>
      </c>
      <c r="AN2" s="3">
        <v>35.010713890000602</v>
      </c>
      <c r="AO2" s="3">
        <v>21.126138370000302</v>
      </c>
      <c r="AP2" s="3">
        <v>2473.49544194997</v>
      </c>
      <c r="AQ2" s="3">
        <v>31.432027300001302</v>
      </c>
      <c r="AR2" s="3">
        <v>13.060836430000499</v>
      </c>
      <c r="AS2" s="3">
        <v>5.0263050000002897E-2</v>
      </c>
      <c r="AT2" s="3">
        <v>0.16094510999999501</v>
      </c>
      <c r="AU2" s="3">
        <v>389.03069623000403</v>
      </c>
      <c r="AV2" s="3">
        <v>64.225375780001201</v>
      </c>
      <c r="AW2" s="3">
        <v>334.35802525000099</v>
      </c>
      <c r="AX2" s="3">
        <v>84.3848896100004</v>
      </c>
      <c r="AY2" s="3">
        <v>0.669721220000008</v>
      </c>
      <c r="AZ2" s="3">
        <v>1314.34273316998</v>
      </c>
      <c r="BA2" s="3">
        <v>543.814702750008</v>
      </c>
      <c r="BB2" s="3">
        <v>691.54334433000497</v>
      </c>
      <c r="BC2" s="3">
        <v>8.4694444099995803</v>
      </c>
      <c r="BD2" s="3">
        <v>858.38041676003604</v>
      </c>
      <c r="BE2" s="3">
        <v>148.05791040999901</v>
      </c>
      <c r="BF2" s="3">
        <v>11.30287412</v>
      </c>
      <c r="BG2" s="3">
        <v>10.935783989999701</v>
      </c>
      <c r="BH2" s="3">
        <v>359.78450981000901</v>
      </c>
      <c r="BI2" s="3">
        <v>265.10004034000201</v>
      </c>
      <c r="BJ2" s="3">
        <v>25.385281190002601</v>
      </c>
      <c r="BK2" s="3">
        <v>115.584002679999</v>
      </c>
      <c r="BL2" s="3">
        <v>363.12968669000401</v>
      </c>
      <c r="BM2" s="3">
        <v>141.749300799998</v>
      </c>
      <c r="BN2" s="3">
        <v>1.56288499999995E-2</v>
      </c>
      <c r="BO2" s="3">
        <v>0.195736679999992</v>
      </c>
      <c r="BP2" s="3">
        <v>107.967823059998</v>
      </c>
      <c r="BQ2" s="3">
        <v>1790.0598217899801</v>
      </c>
      <c r="BR2" s="3">
        <v>110.124413789999</v>
      </c>
      <c r="BS2" s="3">
        <v>13.194620600001199</v>
      </c>
      <c r="BT2" s="3">
        <v>0.10538114000000399</v>
      </c>
      <c r="BU2" s="3">
        <v>154.66042223999901</v>
      </c>
      <c r="BV2" s="3">
        <v>0.1205166</v>
      </c>
      <c r="BW2" s="3">
        <v>17.025593930001399</v>
      </c>
      <c r="BX2" s="3">
        <v>9.3077117600006201</v>
      </c>
      <c r="BY2" s="3">
        <v>369.69726276001398</v>
      </c>
      <c r="BZ2" s="3">
        <v>514.21679996000205</v>
      </c>
      <c r="CA2" s="3">
        <v>0.104744509999997</v>
      </c>
      <c r="CB2" s="3">
        <v>620.62129299002004</v>
      </c>
      <c r="CC2" s="3">
        <v>154.513389259999</v>
      </c>
      <c r="CD2" s="3">
        <v>100.343928310001</v>
      </c>
      <c r="CE2" s="3">
        <v>6.5935999999997899E-3</v>
      </c>
      <c r="CF2" s="3">
        <v>181.42157980000101</v>
      </c>
      <c r="CG2" s="3">
        <v>95.6611789799978</v>
      </c>
      <c r="CH2" s="3">
        <v>0.16804040999998901</v>
      </c>
      <c r="CI2" s="3">
        <v>0.10654485999999801</v>
      </c>
      <c r="CJ2" s="3">
        <v>100.629677940001</v>
      </c>
      <c r="CK2" s="3">
        <v>64.655743220001796</v>
      </c>
      <c r="CL2" s="3">
        <v>4.24293184999995</v>
      </c>
      <c r="CM2" s="3">
        <v>46.611913230000901</v>
      </c>
      <c r="CN2" s="3">
        <v>95.554019619999806</v>
      </c>
      <c r="CO2" s="3">
        <v>139.79973790999699</v>
      </c>
      <c r="CP2" s="3">
        <v>0.47519851999997098</v>
      </c>
      <c r="CQ2" s="3">
        <v>1.4392032700000199</v>
      </c>
      <c r="CR2" s="3">
        <v>1544.6869108398701</v>
      </c>
      <c r="CS2" s="3">
        <v>4021.7247230998701</v>
      </c>
      <c r="CT2" s="3">
        <v>27.3180654600007</v>
      </c>
      <c r="CU2" s="3">
        <v>2056.8302332599901</v>
      </c>
      <c r="CV2" s="3">
        <v>2801.9581831096498</v>
      </c>
      <c r="CW2" s="3">
        <v>549.29929022000499</v>
      </c>
      <c r="CX2" s="3">
        <v>0.36829895999998902</v>
      </c>
      <c r="CY2" s="3">
        <v>400.93986650000301</v>
      </c>
      <c r="CZ2" s="3">
        <v>48.551566980002001</v>
      </c>
      <c r="DA2" s="3">
        <v>93.310033509998306</v>
      </c>
      <c r="DB2" s="3">
        <v>1.2116210199999899</v>
      </c>
      <c r="DC2" s="3">
        <v>1.3919226900000099</v>
      </c>
      <c r="DD2" s="3">
        <v>507.097160150006</v>
      </c>
      <c r="DE2" s="3">
        <v>80.700451839999999</v>
      </c>
      <c r="DF2" s="3">
        <v>94.529488120000394</v>
      </c>
      <c r="DG2" s="3">
        <v>850.15081135000503</v>
      </c>
      <c r="DH2" s="3">
        <v>7.4163420000001506E-2</v>
      </c>
      <c r="DI2" s="3">
        <v>224.19901617999801</v>
      </c>
      <c r="DJ2" s="3">
        <v>37.777226370001202</v>
      </c>
      <c r="DK2" s="3">
        <v>0.11487499999999599</v>
      </c>
      <c r="DL2" s="3">
        <v>324.07882834000202</v>
      </c>
      <c r="DM2" s="3">
        <v>0.50125960999998498</v>
      </c>
      <c r="DN2" s="3">
        <v>55.179197680002702</v>
      </c>
      <c r="DO2" s="3">
        <v>4740.2924128296299</v>
      </c>
      <c r="DP2" s="4">
        <v>9.5700150600002392</v>
      </c>
      <c r="DQ2" s="11">
        <v>55.6797732800011</v>
      </c>
      <c r="DR2" s="11">
        <v>2963.03344726563</v>
      </c>
      <c r="DS2" s="11">
        <f t="shared" ref="DS2:DS33" si="0">SUM(B2:DR2)</f>
        <v>44726.511158734618</v>
      </c>
      <c r="DT2" s="19">
        <f t="array" ref="DT2:DX164">MMULT(gloria_mat,categories)</f>
        <v>1175.8889760000111</v>
      </c>
      <c r="DU2">
        <v>5868.6068480300391</v>
      </c>
      <c r="DV2">
        <v>7918.7512401698386</v>
      </c>
      <c r="DW2">
        <v>19922.693306869456</v>
      </c>
      <c r="DX2">
        <v>6877.5373403996364</v>
      </c>
      <c r="DY2">
        <f t="shared" ref="DY2:DY33" si="1">DR2*VLOOKUP(A2,split_fy,2,0)</f>
        <v>1196.0642171727195</v>
      </c>
      <c r="DZ2" s="20">
        <f t="shared" ref="DZ2:DZ33" si="2">DR2*VLOOKUP(A2,split_fy,3,0)</f>
        <v>1766.9692300929103</v>
      </c>
      <c r="EA2" s="19">
        <f>DT2+DY2</f>
        <v>2371.9531931727306</v>
      </c>
      <c r="EB2">
        <f>DU2</f>
        <v>5868.6068480300391</v>
      </c>
      <c r="EC2">
        <f>DV2+DZ2</f>
        <v>9685.7204702627496</v>
      </c>
      <c r="ED2">
        <f>DW2</f>
        <v>19922.693306869456</v>
      </c>
      <c r="EE2" s="20">
        <f>DX2</f>
        <v>6877.5373403996364</v>
      </c>
    </row>
    <row r="3" spans="1:135" x14ac:dyDescent="0.25">
      <c r="A3" s="2" t="s">
        <v>130</v>
      </c>
      <c r="B3" s="3">
        <v>1.49161940000002</v>
      </c>
      <c r="C3" s="3">
        <v>47.853042710002001</v>
      </c>
      <c r="D3" s="3">
        <v>1540.9300935999499</v>
      </c>
      <c r="E3" s="3">
        <v>0.68135663000005597</v>
      </c>
      <c r="F3" s="3">
        <v>22.961304880000998</v>
      </c>
      <c r="G3" s="3">
        <v>97.403579419995694</v>
      </c>
      <c r="H3" s="3">
        <v>11.192341460000501</v>
      </c>
      <c r="I3" s="3">
        <v>13.189674840000199</v>
      </c>
      <c r="J3" s="3">
        <v>0.19780022999999</v>
      </c>
      <c r="K3" s="3">
        <v>1.09252050000003</v>
      </c>
      <c r="L3" s="3">
        <v>118.97549626</v>
      </c>
      <c r="M3" s="3">
        <v>3.8907691999999598</v>
      </c>
      <c r="N3" s="3">
        <v>1.1106876600000499</v>
      </c>
      <c r="O3" s="3">
        <v>22.040064880002198</v>
      </c>
      <c r="P3" s="3">
        <v>0.49608732999998501</v>
      </c>
      <c r="Q3" s="3">
        <v>1.3524889999999399E-2</v>
      </c>
      <c r="R3" s="3">
        <v>0.27851761999999303</v>
      </c>
      <c r="S3" s="3">
        <v>316.62754152000798</v>
      </c>
      <c r="T3" s="3">
        <v>2761.2878475299599</v>
      </c>
      <c r="U3" s="3">
        <v>23.285193030001398</v>
      </c>
      <c r="V3" s="3">
        <v>344.03491742999898</v>
      </c>
      <c r="W3" s="3">
        <v>0.53385892999999796</v>
      </c>
      <c r="X3" s="3">
        <v>2814.9676931499698</v>
      </c>
      <c r="Y3" s="3">
        <v>11.9368064400014</v>
      </c>
      <c r="Z3" s="3">
        <v>0.267705059999992</v>
      </c>
      <c r="AA3" s="3">
        <v>222.47182137000101</v>
      </c>
      <c r="AB3" s="3">
        <v>0.104564040000001</v>
      </c>
      <c r="AC3" s="3">
        <v>67.826891579999298</v>
      </c>
      <c r="AD3" s="3">
        <v>166.12850845999901</v>
      </c>
      <c r="AE3" s="3">
        <v>1211.9766830398401</v>
      </c>
      <c r="AF3" s="3">
        <v>83.271361459999099</v>
      </c>
      <c r="AG3" s="3">
        <v>209.00636354000099</v>
      </c>
      <c r="AH3" s="3">
        <v>9.1337691400014194</v>
      </c>
      <c r="AI3" s="3">
        <v>192.669482439999</v>
      </c>
      <c r="AJ3" s="3">
        <v>0.45485536999999099</v>
      </c>
      <c r="AK3" s="3">
        <v>608.68353667000395</v>
      </c>
      <c r="AL3" s="3">
        <v>668.85170164002602</v>
      </c>
      <c r="AM3" s="3">
        <v>93.990844390000106</v>
      </c>
      <c r="AN3" s="3">
        <v>7.5059578499998398</v>
      </c>
      <c r="AO3" s="3">
        <v>121.6339471</v>
      </c>
      <c r="AP3" s="3">
        <v>3127.7547001998601</v>
      </c>
      <c r="AQ3" s="3">
        <v>13.635524750000201</v>
      </c>
      <c r="AR3" s="3">
        <v>128.73203522999901</v>
      </c>
      <c r="AS3" s="3">
        <v>8.6346499999995704E-3</v>
      </c>
      <c r="AT3" s="3">
        <v>0.19943614999999401</v>
      </c>
      <c r="AU3" s="3">
        <v>4810.3297845798897</v>
      </c>
      <c r="AV3" s="3">
        <v>1263.18008350985</v>
      </c>
      <c r="AW3" s="3">
        <v>0.265506999999996</v>
      </c>
      <c r="AX3" s="3">
        <v>1.26526499999997E-2</v>
      </c>
      <c r="AY3" s="3">
        <v>58.0075619500033</v>
      </c>
      <c r="AZ3" s="3">
        <v>646.19034508000198</v>
      </c>
      <c r="BA3" s="3">
        <v>2.42362600000029E-2</v>
      </c>
      <c r="BB3" s="3">
        <v>165.45859175000001</v>
      </c>
      <c r="BC3" s="3">
        <v>873.38025746002995</v>
      </c>
      <c r="BD3" s="3">
        <v>80.135437379996702</v>
      </c>
      <c r="BE3" s="3">
        <v>5982.8102393199597</v>
      </c>
      <c r="BF3" s="3">
        <v>6.7164299999998298E-3</v>
      </c>
      <c r="BG3" s="3">
        <v>130.74605152999399</v>
      </c>
      <c r="BH3" s="3">
        <v>845.19227581004498</v>
      </c>
      <c r="BI3" s="3">
        <v>124.303457479998</v>
      </c>
      <c r="BJ3" s="3">
        <v>0.33410250999997498</v>
      </c>
      <c r="BK3" s="3">
        <v>4879.7643875999202</v>
      </c>
      <c r="BL3" s="3">
        <v>265.78106654999999</v>
      </c>
      <c r="BM3" s="3">
        <v>2.6737187199999699</v>
      </c>
      <c r="BN3" s="3">
        <v>0.19578332999999001</v>
      </c>
      <c r="BO3" s="3">
        <v>0.11838963999999701</v>
      </c>
      <c r="BP3" s="3">
        <v>137.84506898999999</v>
      </c>
      <c r="BQ3" s="3">
        <v>435.16741481001799</v>
      </c>
      <c r="BR3" s="3">
        <v>1065.4717427100099</v>
      </c>
      <c r="BS3" s="3">
        <v>338.58054721000002</v>
      </c>
      <c r="BT3" s="3">
        <v>0.18619121999999599</v>
      </c>
      <c r="BU3" s="3">
        <v>364.01762402000099</v>
      </c>
      <c r="BV3" s="3">
        <v>0.20053040999999999</v>
      </c>
      <c r="BW3" s="3">
        <v>1.23716164000003</v>
      </c>
      <c r="BX3" s="3">
        <v>96.672340939997</v>
      </c>
      <c r="BY3" s="3">
        <v>34.1618411900008</v>
      </c>
      <c r="BZ3" s="3">
        <v>244.97159384999901</v>
      </c>
      <c r="CA3" s="3">
        <v>0.25836484999998799</v>
      </c>
      <c r="CB3" s="3">
        <v>1.84880438999999</v>
      </c>
      <c r="CC3" s="3">
        <v>2002.9586778099799</v>
      </c>
      <c r="CD3" s="3">
        <v>514.10574621000001</v>
      </c>
      <c r="CE3" s="3">
        <v>4.7871699999998E-3</v>
      </c>
      <c r="CF3" s="3">
        <v>42.351896140001202</v>
      </c>
      <c r="CG3" s="3">
        <v>13.0397454800004</v>
      </c>
      <c r="CH3" s="3">
        <v>818.23004542000297</v>
      </c>
      <c r="CI3" s="3">
        <v>27.514841730001901</v>
      </c>
      <c r="CJ3" s="3">
        <v>82.104574660000694</v>
      </c>
      <c r="CK3" s="3">
        <v>113.436266789995</v>
      </c>
      <c r="CL3" s="3">
        <v>75.684317979995697</v>
      </c>
      <c r="CM3" s="3">
        <v>1049.9732213899999</v>
      </c>
      <c r="CN3" s="3">
        <v>24.4026557000014</v>
      </c>
      <c r="CO3" s="3">
        <v>23.889479040000701</v>
      </c>
      <c r="CP3" s="3">
        <v>0.42618321999997399</v>
      </c>
      <c r="CQ3" s="3">
        <v>5.9514971599997599</v>
      </c>
      <c r="CR3" s="3">
        <v>3127.2121596598199</v>
      </c>
      <c r="CS3" s="3">
        <v>2674.60638671989</v>
      </c>
      <c r="CT3" s="3">
        <v>77.007877569994207</v>
      </c>
      <c r="CU3" s="3">
        <v>0.412167469999979</v>
      </c>
      <c r="CV3" s="3">
        <v>332.28370331002498</v>
      </c>
      <c r="CW3" s="3">
        <v>91.397089769999795</v>
      </c>
      <c r="CX3" s="3">
        <v>3.2691471799998499</v>
      </c>
      <c r="CY3" s="3">
        <v>28.994375900002201</v>
      </c>
      <c r="CZ3" s="3">
        <v>12.4344536000003</v>
      </c>
      <c r="DA3" s="3">
        <v>3.9840501099999499</v>
      </c>
      <c r="DB3" s="3">
        <v>0.132613439999998</v>
      </c>
      <c r="DC3" s="3">
        <v>27.0596384500016</v>
      </c>
      <c r="DD3" s="3">
        <v>6.7302415199997503</v>
      </c>
      <c r="DE3" s="3">
        <v>694.24326630000701</v>
      </c>
      <c r="DF3" s="3">
        <v>55.319186330001799</v>
      </c>
      <c r="DG3" s="3">
        <v>314.61778078999998</v>
      </c>
      <c r="DH3" s="3">
        <v>0.10507623000000101</v>
      </c>
      <c r="DI3" s="3">
        <v>39.296137900000801</v>
      </c>
      <c r="DJ3" s="3">
        <v>63.491193560002998</v>
      </c>
      <c r="DK3" s="3">
        <v>0.152484809999999</v>
      </c>
      <c r="DL3" s="3">
        <v>224.33856639000101</v>
      </c>
      <c r="DM3" s="3">
        <v>749.06805436000604</v>
      </c>
      <c r="DN3" s="3">
        <v>8.0868025100016805</v>
      </c>
      <c r="DO3" s="3">
        <v>238.80487796000099</v>
      </c>
      <c r="DP3" s="4">
        <v>20.6429139100009</v>
      </c>
      <c r="DQ3" s="11">
        <v>5007.7707260698799</v>
      </c>
      <c r="DR3" s="11">
        <v>28376.962890625</v>
      </c>
      <c r="DS3" s="11">
        <f t="shared" si="0"/>
        <v>84912.808334783942</v>
      </c>
      <c r="DT3" s="19">
        <v>5696.0772649898836</v>
      </c>
      <c r="DU3">
        <v>4068.2063071800344</v>
      </c>
      <c r="DV3">
        <v>11271.497265469636</v>
      </c>
      <c r="DW3">
        <v>22011.02938680958</v>
      </c>
      <c r="DX3">
        <v>13489.03521970982</v>
      </c>
      <c r="DY3">
        <f t="shared" si="1"/>
        <v>20356.103239037144</v>
      </c>
      <c r="DZ3" s="20">
        <f t="shared" si="2"/>
        <v>8020.8596515878562</v>
      </c>
      <c r="EA3" s="19">
        <f t="shared" ref="EA3:EA66" si="3">DT3+DY3</f>
        <v>26052.180504027026</v>
      </c>
      <c r="EB3">
        <f t="shared" ref="EB3:EB66" si="4">DU3</f>
        <v>4068.2063071800344</v>
      </c>
      <c r="EC3">
        <f t="shared" ref="EC3:EC66" si="5">DV3+DZ3</f>
        <v>19292.356917057492</v>
      </c>
      <c r="ED3">
        <f t="shared" ref="ED3:ED66" si="6">DW3</f>
        <v>22011.02938680958</v>
      </c>
      <c r="EE3" s="20">
        <f t="shared" ref="EE3:EE66" si="7">DX3</f>
        <v>13489.03521970982</v>
      </c>
    </row>
    <row r="4" spans="1:135" x14ac:dyDescent="0.25">
      <c r="A4" s="2" t="s">
        <v>131</v>
      </c>
      <c r="B4" s="3">
        <v>6.3561510199998903</v>
      </c>
      <c r="C4" s="3">
        <v>37.426343550001</v>
      </c>
      <c r="D4" s="3">
        <v>104.258884569999</v>
      </c>
      <c r="E4" s="3">
        <v>0.15097660999999399</v>
      </c>
      <c r="F4" s="3">
        <v>22.243720570001599</v>
      </c>
      <c r="G4" s="3">
        <v>13.186379800000401</v>
      </c>
      <c r="H4" s="3">
        <v>8.4309872700000099</v>
      </c>
      <c r="I4" s="3">
        <v>2.4052835399999801</v>
      </c>
      <c r="J4" s="3">
        <v>7.6766800000002994E-2</v>
      </c>
      <c r="K4" s="3">
        <v>1.56647467999997</v>
      </c>
      <c r="L4" s="3">
        <v>13.1215246300003</v>
      </c>
      <c r="M4" s="3">
        <v>8.4902044799998198</v>
      </c>
      <c r="N4" s="3">
        <v>0.68029364000000503</v>
      </c>
      <c r="O4" s="3">
        <v>1.92932875</v>
      </c>
      <c r="P4" s="3">
        <v>1.95363243999998</v>
      </c>
      <c r="Q4" s="3">
        <v>1.849145</v>
      </c>
      <c r="R4" s="3">
        <v>0.46815388999997798</v>
      </c>
      <c r="S4" s="3">
        <v>97.770418889997103</v>
      </c>
      <c r="T4" s="3">
        <v>703.21039203000896</v>
      </c>
      <c r="U4" s="3">
        <v>106.740013689997</v>
      </c>
      <c r="V4" s="3">
        <v>57.945554460002199</v>
      </c>
      <c r="W4" s="3">
        <v>0.29049485999999303</v>
      </c>
      <c r="X4" s="3">
        <v>1046.5715752800099</v>
      </c>
      <c r="Y4" s="3">
        <v>144.33806853999801</v>
      </c>
      <c r="Z4" s="3">
        <v>4.40439440999985</v>
      </c>
      <c r="AA4" s="3">
        <v>69.7338162100001</v>
      </c>
      <c r="AB4" s="3">
        <v>7.55864300000018E-2</v>
      </c>
      <c r="AC4" s="3">
        <v>50.497941980000597</v>
      </c>
      <c r="AD4" s="3">
        <v>335.84196709000202</v>
      </c>
      <c r="AE4" s="3">
        <v>218.23374249</v>
      </c>
      <c r="AF4" s="3">
        <v>429.697585840003</v>
      </c>
      <c r="AG4" s="3">
        <v>24.270984690001001</v>
      </c>
      <c r="AH4" s="3">
        <v>142.93369332999799</v>
      </c>
      <c r="AI4" s="3">
        <v>123.754010379999</v>
      </c>
      <c r="AJ4" s="3">
        <v>2.01857500000002E-2</v>
      </c>
      <c r="AK4" s="3">
        <v>11.773142840000499</v>
      </c>
      <c r="AL4" s="3">
        <v>3.7370801099999298</v>
      </c>
      <c r="AM4" s="3">
        <v>4.8864098299998604</v>
      </c>
      <c r="AN4" s="3">
        <v>85.038116609999406</v>
      </c>
      <c r="AO4" s="3">
        <v>2.4826206599999798</v>
      </c>
      <c r="AP4" s="3">
        <v>15.5224796200011</v>
      </c>
      <c r="AQ4" s="3">
        <v>8.2439561499998693</v>
      </c>
      <c r="AR4" s="3">
        <v>28.131640370001101</v>
      </c>
      <c r="AS4" s="3">
        <v>4.7063110000002503E-2</v>
      </c>
      <c r="AT4" s="3">
        <v>7.8266259999999893E-2</v>
      </c>
      <c r="AU4" s="3">
        <v>49.692037120001203</v>
      </c>
      <c r="AV4" s="3">
        <v>28.922592010001502</v>
      </c>
      <c r="AW4" s="3">
        <v>0.14333626999999599</v>
      </c>
      <c r="AX4" s="3">
        <v>8.4290439999997302E-2</v>
      </c>
      <c r="AY4" s="3">
        <v>1.48043846000002</v>
      </c>
      <c r="AZ4" s="3">
        <v>81.608888739998307</v>
      </c>
      <c r="BA4" s="3">
        <v>7.5969848099995403</v>
      </c>
      <c r="BB4" s="3">
        <v>7.2437082599995399</v>
      </c>
      <c r="BC4" s="3">
        <v>0.133037669999994</v>
      </c>
      <c r="BD4" s="3">
        <v>15.0918472400004</v>
      </c>
      <c r="BE4" s="3">
        <v>2.5251736299999701</v>
      </c>
      <c r="BF4" s="3">
        <v>1.57377008999999</v>
      </c>
      <c r="BG4" s="3">
        <v>0.59303966000002695</v>
      </c>
      <c r="BH4" s="3">
        <v>148.06157464</v>
      </c>
      <c r="BI4" s="3">
        <v>167.911108360002</v>
      </c>
      <c r="BJ4" s="3">
        <v>22.7186116700003</v>
      </c>
      <c r="BK4" s="3">
        <v>252.47325622999901</v>
      </c>
      <c r="BL4" s="3">
        <v>34.577450730000997</v>
      </c>
      <c r="BM4" s="3">
        <v>6.1006549899998701</v>
      </c>
      <c r="BN4" s="3">
        <v>0.364166439999974</v>
      </c>
      <c r="BO4" s="3">
        <v>6.1984270000003699E-2</v>
      </c>
      <c r="BP4" s="3">
        <v>49.8611639700014</v>
      </c>
      <c r="BQ4" s="3">
        <v>2.1539220799999201</v>
      </c>
      <c r="BR4" s="3">
        <v>52.393938650001097</v>
      </c>
      <c r="BS4" s="3">
        <v>76.913026159997699</v>
      </c>
      <c r="BT4" s="3">
        <v>33.076418590001197</v>
      </c>
      <c r="BU4" s="3">
        <v>152.17827410000001</v>
      </c>
      <c r="BV4" s="3">
        <v>3.96415100000038E-2</v>
      </c>
      <c r="BW4" s="3">
        <v>23.429428490000099</v>
      </c>
      <c r="BX4" s="3">
        <v>39.987101840001202</v>
      </c>
      <c r="BY4" s="3">
        <v>64.418330660001104</v>
      </c>
      <c r="BZ4" s="3">
        <v>87.792775859999793</v>
      </c>
      <c r="CA4" s="3">
        <v>0.14109081999999301</v>
      </c>
      <c r="CB4" s="3">
        <v>11.622789120000499</v>
      </c>
      <c r="CC4" s="3">
        <v>242.09356988999801</v>
      </c>
      <c r="CD4" s="3">
        <v>11.148398620000499</v>
      </c>
      <c r="CE4" s="3">
        <v>1.45477599999997E-2</v>
      </c>
      <c r="CF4" s="3">
        <v>46.653215490000797</v>
      </c>
      <c r="CG4" s="3">
        <v>57.056097810001098</v>
      </c>
      <c r="CH4" s="3">
        <v>56.4242053700018</v>
      </c>
      <c r="CI4" s="3">
        <v>1.56669912999997</v>
      </c>
      <c r="CJ4" s="3">
        <v>47.948352960001202</v>
      </c>
      <c r="CK4" s="3">
        <v>34.367386840001501</v>
      </c>
      <c r="CL4" s="3">
        <v>0.50711387999998403</v>
      </c>
      <c r="CM4" s="3">
        <v>17.0700783000004</v>
      </c>
      <c r="CN4" s="3">
        <v>17.7671454800006</v>
      </c>
      <c r="CO4" s="3">
        <v>74.139334850000694</v>
      </c>
      <c r="CP4" s="3">
        <v>1.22025853</v>
      </c>
      <c r="CQ4" s="3">
        <v>14.726257140000699</v>
      </c>
      <c r="CR4" s="3">
        <v>705.60631092003496</v>
      </c>
      <c r="CS4" s="3">
        <v>755.77948917004505</v>
      </c>
      <c r="CT4" s="3">
        <v>28.315758380001501</v>
      </c>
      <c r="CU4" s="3">
        <v>26.3731427200021</v>
      </c>
      <c r="CV4" s="3">
        <v>48.945875830001398</v>
      </c>
      <c r="CW4" s="3">
        <v>444.30802407000499</v>
      </c>
      <c r="CX4" s="3">
        <v>0.13106479999999601</v>
      </c>
      <c r="CY4" s="3">
        <v>446.01830584001499</v>
      </c>
      <c r="CZ4" s="3">
        <v>33.036658850000997</v>
      </c>
      <c r="DA4" s="3">
        <v>41.895288170000903</v>
      </c>
      <c r="DB4" s="3">
        <v>1.77787577999998</v>
      </c>
      <c r="DC4" s="3">
        <v>21.139788290000801</v>
      </c>
      <c r="DD4" s="3">
        <v>1.19828971000004</v>
      </c>
      <c r="DE4" s="3">
        <v>45.152540540001198</v>
      </c>
      <c r="DF4" s="3">
        <v>179.280560750001</v>
      </c>
      <c r="DG4" s="3">
        <v>106.58822788000001</v>
      </c>
      <c r="DH4" s="3">
        <v>5.2730490000003898E-2</v>
      </c>
      <c r="DI4" s="3">
        <v>57.540602580001398</v>
      </c>
      <c r="DJ4" s="3">
        <v>63.086700870001799</v>
      </c>
      <c r="DK4" s="3">
        <v>7.9113979999996406E-2</v>
      </c>
      <c r="DL4" s="3">
        <v>27.3399668600007</v>
      </c>
      <c r="DM4" s="3">
        <v>40.556277940001202</v>
      </c>
      <c r="DN4" s="3">
        <v>125.492174019993</v>
      </c>
      <c r="DO4" s="3">
        <v>261.61791001000302</v>
      </c>
      <c r="DP4" s="4">
        <v>15.1153313800004</v>
      </c>
      <c r="DQ4" s="11">
        <v>30.999529650000799</v>
      </c>
      <c r="DR4" s="11">
        <v>2904.27221679688</v>
      </c>
      <c r="DS4" s="11">
        <f t="shared" si="0"/>
        <v>12398.233725057027</v>
      </c>
      <c r="DT4" s="19">
        <v>984.64140663002297</v>
      </c>
      <c r="DU4">
        <v>1433.889833390004</v>
      </c>
      <c r="DV4">
        <v>2651.7463704200154</v>
      </c>
      <c r="DW4">
        <v>3204.1238412200955</v>
      </c>
      <c r="DX4">
        <v>1219.5600566000096</v>
      </c>
      <c r="DY4">
        <f t="shared" si="1"/>
        <v>1300.9441238503255</v>
      </c>
      <c r="DZ4" s="20">
        <f t="shared" si="2"/>
        <v>1603.3280929465548</v>
      </c>
      <c r="EA4" s="19">
        <f t="shared" si="3"/>
        <v>2285.5855304803486</v>
      </c>
      <c r="EB4">
        <f t="shared" si="4"/>
        <v>1433.889833390004</v>
      </c>
      <c r="EC4">
        <f t="shared" si="5"/>
        <v>4255.0744633665699</v>
      </c>
      <c r="ED4">
        <f t="shared" si="6"/>
        <v>3204.1238412200955</v>
      </c>
      <c r="EE4" s="20">
        <f t="shared" si="7"/>
        <v>1219.5600566000096</v>
      </c>
    </row>
    <row r="5" spans="1:135" x14ac:dyDescent="0.25">
      <c r="A5" s="2" t="s">
        <v>132</v>
      </c>
      <c r="B5" s="3">
        <v>23.678932300000401</v>
      </c>
      <c r="C5" s="3">
        <v>6202.9703343700103</v>
      </c>
      <c r="D5" s="3">
        <v>78.653674810000297</v>
      </c>
      <c r="E5" s="3">
        <v>0.93437231999999104</v>
      </c>
      <c r="F5" s="3">
        <v>260.08937246999898</v>
      </c>
      <c r="G5" s="3">
        <v>347.45839450000102</v>
      </c>
      <c r="H5" s="3">
        <v>64.239478240001205</v>
      </c>
      <c r="I5" s="3">
        <v>389.45239901000099</v>
      </c>
      <c r="J5" s="3">
        <v>2225.2584208499802</v>
      </c>
      <c r="K5" s="3">
        <v>311.68679344999799</v>
      </c>
      <c r="L5" s="3">
        <v>136.16592194999899</v>
      </c>
      <c r="M5" s="3">
        <v>288.31875167999999</v>
      </c>
      <c r="N5" s="3">
        <v>66.405941240000701</v>
      </c>
      <c r="O5" s="3">
        <v>236.72971013</v>
      </c>
      <c r="P5" s="3">
        <v>191.11776805</v>
      </c>
      <c r="Q5" s="3">
        <v>2.9891190399999701</v>
      </c>
      <c r="R5" s="3">
        <v>7.5313744299998602</v>
      </c>
      <c r="S5" s="3">
        <v>1748.14643743999</v>
      </c>
      <c r="T5" s="3">
        <v>9654.8292881999605</v>
      </c>
      <c r="U5" s="3">
        <v>15.244935040000501</v>
      </c>
      <c r="V5" s="3">
        <v>2196.1523265999899</v>
      </c>
      <c r="W5" s="3">
        <v>0.233634809999995</v>
      </c>
      <c r="X5" s="3">
        <v>16125.644583540001</v>
      </c>
      <c r="Y5" s="3">
        <v>11.1196295099998</v>
      </c>
      <c r="Z5" s="3">
        <v>8758.4306343800199</v>
      </c>
      <c r="AA5" s="3">
        <v>992.77441194001597</v>
      </c>
      <c r="AB5" s="3">
        <v>0.775305880000008</v>
      </c>
      <c r="AC5" s="3">
        <v>0.58517056999998196</v>
      </c>
      <c r="AD5" s="3">
        <v>9114.7856335800006</v>
      </c>
      <c r="AE5" s="3">
        <v>404.13403496001501</v>
      </c>
      <c r="AF5" s="3">
        <v>151.35735197999799</v>
      </c>
      <c r="AG5" s="3">
        <v>898.82792531000302</v>
      </c>
      <c r="AH5" s="3">
        <v>1522.0934634899299</v>
      </c>
      <c r="AI5" s="3">
        <v>682.60613709000404</v>
      </c>
      <c r="AJ5" s="3">
        <v>0.41179497999997999</v>
      </c>
      <c r="AK5" s="3">
        <v>4780.4416521399698</v>
      </c>
      <c r="AL5" s="3">
        <v>917.16159494000397</v>
      </c>
      <c r="AM5" s="3">
        <v>1057.2463441100101</v>
      </c>
      <c r="AN5" s="3">
        <v>145.60804679999899</v>
      </c>
      <c r="AO5" s="3">
        <v>388.33930007999999</v>
      </c>
      <c r="AP5" s="3">
        <v>17.3512073900004</v>
      </c>
      <c r="AQ5" s="3">
        <v>132.40812538999899</v>
      </c>
      <c r="AR5" s="3">
        <v>6305.5547941699397</v>
      </c>
      <c r="AS5" s="3">
        <v>3045.6612290999601</v>
      </c>
      <c r="AT5" s="3">
        <v>1.4589458599999801</v>
      </c>
      <c r="AU5" s="3">
        <v>12981.2312542401</v>
      </c>
      <c r="AV5" s="3">
        <v>37.668354760002501</v>
      </c>
      <c r="AW5" s="3">
        <v>0.750215049999999</v>
      </c>
      <c r="AX5" s="3">
        <v>1.4017503800000299</v>
      </c>
      <c r="AY5" s="3">
        <v>6.9506646899998001</v>
      </c>
      <c r="AZ5" s="3">
        <v>3470.58850741998</v>
      </c>
      <c r="BA5" s="3">
        <v>167.16500669000101</v>
      </c>
      <c r="BB5" s="3">
        <v>273.031340620013</v>
      </c>
      <c r="BC5" s="3">
        <v>118.802919129993</v>
      </c>
      <c r="BD5" s="3">
        <v>295.21097498000103</v>
      </c>
      <c r="BE5" s="3">
        <v>1911.47081805997</v>
      </c>
      <c r="BF5" s="3">
        <v>0.91188160000001695</v>
      </c>
      <c r="BG5" s="3">
        <v>135.58635558999501</v>
      </c>
      <c r="BH5" s="3">
        <v>1693.0135290999899</v>
      </c>
      <c r="BI5" s="3">
        <v>5.9288580599995599</v>
      </c>
      <c r="BJ5" s="3">
        <v>0.56692884000001098</v>
      </c>
      <c r="BK5" s="3">
        <v>826.49263973000302</v>
      </c>
      <c r="BL5" s="3">
        <v>1128.4707769300101</v>
      </c>
      <c r="BM5" s="3">
        <v>10.38009372</v>
      </c>
      <c r="BN5" s="3">
        <v>0.89322222000002205</v>
      </c>
      <c r="BO5" s="3">
        <v>2.8537051800000102</v>
      </c>
      <c r="BP5" s="3">
        <v>138.58035113999901</v>
      </c>
      <c r="BQ5" s="3">
        <v>1.43100896000002</v>
      </c>
      <c r="BR5" s="3">
        <v>1513.4869267199999</v>
      </c>
      <c r="BS5" s="3">
        <v>1922.14858249996</v>
      </c>
      <c r="BT5" s="3">
        <v>847.32387443001198</v>
      </c>
      <c r="BU5" s="3">
        <v>2615.6569938900002</v>
      </c>
      <c r="BV5" s="3">
        <v>0.41796284999997801</v>
      </c>
      <c r="BW5" s="3">
        <v>19.5400704000003</v>
      </c>
      <c r="BX5" s="3">
        <v>8.2183134399998004</v>
      </c>
      <c r="BY5" s="3">
        <v>270.24173817000002</v>
      </c>
      <c r="BZ5" s="3">
        <v>1250.5143302500001</v>
      </c>
      <c r="CA5" s="3">
        <v>3.5842011799999201</v>
      </c>
      <c r="CB5" s="3">
        <v>92.8990745299987</v>
      </c>
      <c r="CC5" s="3">
        <v>1896.83772744</v>
      </c>
      <c r="CD5" s="3">
        <v>1753.98988868999</v>
      </c>
      <c r="CE5" s="3">
        <v>2413.07273969995</v>
      </c>
      <c r="CF5" s="3">
        <v>147.42584015999901</v>
      </c>
      <c r="CG5" s="3">
        <v>22.429196940000502</v>
      </c>
      <c r="CH5" s="3">
        <v>119.56280794</v>
      </c>
      <c r="CI5" s="3">
        <v>30.856993110000701</v>
      </c>
      <c r="CJ5" s="3">
        <v>1749.2428818399901</v>
      </c>
      <c r="CK5" s="3">
        <v>51.608257160001003</v>
      </c>
      <c r="CL5" s="3">
        <v>188.22988312000001</v>
      </c>
      <c r="CM5" s="3">
        <v>744.42383891000804</v>
      </c>
      <c r="CN5" s="3">
        <v>103.70728993</v>
      </c>
      <c r="CO5" s="3">
        <v>32.8309542200004</v>
      </c>
      <c r="CP5" s="3">
        <v>1.71252800000003</v>
      </c>
      <c r="CQ5" s="3">
        <v>32.278862820000498</v>
      </c>
      <c r="CR5" s="3">
        <v>4567.8268772699503</v>
      </c>
      <c r="CS5" s="3">
        <v>49.0428141000003</v>
      </c>
      <c r="CT5" s="3">
        <v>2.2219285199999401</v>
      </c>
      <c r="CU5" s="3">
        <v>166.17218993</v>
      </c>
      <c r="CV5" s="3">
        <v>3.6680621399998898</v>
      </c>
      <c r="CW5" s="3">
        <v>453.965902340002</v>
      </c>
      <c r="CX5" s="3">
        <v>881.30640031002099</v>
      </c>
      <c r="CY5" s="3">
        <v>282.31331850999999</v>
      </c>
      <c r="CZ5" s="3">
        <v>18.278884790000301</v>
      </c>
      <c r="DA5" s="3">
        <v>39.785129460001201</v>
      </c>
      <c r="DB5" s="3">
        <v>51.999702530001599</v>
      </c>
      <c r="DC5" s="3">
        <v>479.73765134000001</v>
      </c>
      <c r="DD5" s="3">
        <v>87.772382689996903</v>
      </c>
      <c r="DE5" s="3">
        <v>312.06725691000298</v>
      </c>
      <c r="DF5" s="3">
        <v>135.23106225999899</v>
      </c>
      <c r="DG5" s="3">
        <v>649.26526556000897</v>
      </c>
      <c r="DH5" s="3">
        <v>1.2880214099999701</v>
      </c>
      <c r="DI5" s="3">
        <v>220.36000833999799</v>
      </c>
      <c r="DJ5" s="3">
        <v>27.4609460500001</v>
      </c>
      <c r="DK5" s="3">
        <v>0.38878708999998002</v>
      </c>
      <c r="DL5" s="3">
        <v>1870.9707990000099</v>
      </c>
      <c r="DM5" s="3">
        <v>1409.59263479999</v>
      </c>
      <c r="DN5" s="3">
        <v>313.18056076000897</v>
      </c>
      <c r="DO5" s="3">
        <v>201.272224090001</v>
      </c>
      <c r="DP5" s="4">
        <v>2173.89774449999</v>
      </c>
      <c r="DQ5" s="11">
        <v>18115.174410850101</v>
      </c>
      <c r="DR5" s="11">
        <v>30031.599609375</v>
      </c>
      <c r="DS5" s="11">
        <f t="shared" si="0"/>
        <v>183490.52818847483</v>
      </c>
      <c r="DT5" s="19">
        <v>29253.765457280053</v>
      </c>
      <c r="DU5">
        <v>25829.370254519916</v>
      </c>
      <c r="DV5">
        <v>41051.064513959907</v>
      </c>
      <c r="DW5">
        <v>34869.591090589878</v>
      </c>
      <c r="DX5">
        <v>22455.137262750108</v>
      </c>
      <c r="DY5">
        <f t="shared" si="1"/>
        <v>23594.675255830956</v>
      </c>
      <c r="DZ5" s="20">
        <f t="shared" si="2"/>
        <v>6436.9243535440419</v>
      </c>
      <c r="EA5" s="19">
        <f t="shared" si="3"/>
        <v>52848.440713111006</v>
      </c>
      <c r="EB5">
        <f t="shared" si="4"/>
        <v>25829.370254519916</v>
      </c>
      <c r="EC5">
        <f t="shared" si="5"/>
        <v>47487.988867503947</v>
      </c>
      <c r="ED5">
        <f t="shared" si="6"/>
        <v>34869.591090589878</v>
      </c>
      <c r="EE5" s="20">
        <f t="shared" si="7"/>
        <v>22455.137262750108</v>
      </c>
    </row>
    <row r="6" spans="1:135" x14ac:dyDescent="0.25">
      <c r="A6" s="2" t="s">
        <v>133</v>
      </c>
      <c r="B6" s="3">
        <v>311.42306601000598</v>
      </c>
      <c r="C6" s="3">
        <v>1659.8429227899701</v>
      </c>
      <c r="D6" s="3">
        <v>6667.5256348999801</v>
      </c>
      <c r="E6" s="3">
        <v>1.7497941799999699</v>
      </c>
      <c r="F6" s="3">
        <v>1059.36572824</v>
      </c>
      <c r="G6" s="3">
        <v>1248.8134297899901</v>
      </c>
      <c r="H6" s="3">
        <v>102.928284759996</v>
      </c>
      <c r="I6" s="3">
        <v>465.56959371001398</v>
      </c>
      <c r="J6" s="3">
        <v>34.081087760002298</v>
      </c>
      <c r="K6" s="3">
        <v>42.089356280003102</v>
      </c>
      <c r="L6" s="3">
        <v>576.05731324003898</v>
      </c>
      <c r="M6" s="3">
        <v>66.5562064900015</v>
      </c>
      <c r="N6" s="3">
        <v>175.94403470999899</v>
      </c>
      <c r="O6" s="3">
        <v>318.290145300012</v>
      </c>
      <c r="P6" s="3">
        <v>57.731842790002602</v>
      </c>
      <c r="Q6" s="3">
        <v>38.559496570002899</v>
      </c>
      <c r="R6" s="3">
        <v>54.434429010002297</v>
      </c>
      <c r="S6" s="3">
        <v>50288.176787819801</v>
      </c>
      <c r="T6" s="3">
        <v>7857.7676360999703</v>
      </c>
      <c r="U6" s="3">
        <v>83.852016579993006</v>
      </c>
      <c r="V6" s="3">
        <v>3558.8201314499302</v>
      </c>
      <c r="W6" s="3">
        <v>17.4278297900015</v>
      </c>
      <c r="X6" s="3">
        <v>8164.24658927991</v>
      </c>
      <c r="Y6" s="3">
        <v>61.163771800002799</v>
      </c>
      <c r="Z6" s="3">
        <v>569.34522187001903</v>
      </c>
      <c r="AA6" s="3">
        <v>3048.3499838799999</v>
      </c>
      <c r="AB6" s="3">
        <v>3.96590300000043E-2</v>
      </c>
      <c r="AC6" s="3">
        <v>422.78856453001202</v>
      </c>
      <c r="AD6" s="3">
        <v>9640.8066302301304</v>
      </c>
      <c r="AE6" s="3">
        <v>2862.9380132398701</v>
      </c>
      <c r="AF6" s="3">
        <v>6808.4655742199202</v>
      </c>
      <c r="AG6" s="3">
        <v>6022.46055504994</v>
      </c>
      <c r="AH6" s="3">
        <v>16012.3237837003</v>
      </c>
      <c r="AI6" s="3">
        <v>1789.04445563997</v>
      </c>
      <c r="AJ6" s="3">
        <v>7.3542999999997402E-2</v>
      </c>
      <c r="AK6" s="3">
        <v>1952.32558542997</v>
      </c>
      <c r="AL6" s="3">
        <v>2039.04504207997</v>
      </c>
      <c r="AM6" s="3">
        <v>122.044397569998</v>
      </c>
      <c r="AN6" s="3">
        <v>133.94530447999799</v>
      </c>
      <c r="AO6" s="3">
        <v>1880.33533051995</v>
      </c>
      <c r="AP6" s="3">
        <v>2034.8225614299499</v>
      </c>
      <c r="AQ6" s="3">
        <v>21.342034860001299</v>
      </c>
      <c r="AR6" s="3">
        <v>1541.94180171997</v>
      </c>
      <c r="AS6" s="3">
        <v>8.7061984799996708</v>
      </c>
      <c r="AT6" s="3">
        <v>0.47401019999996402</v>
      </c>
      <c r="AU6" s="3">
        <v>15839.4122915401</v>
      </c>
      <c r="AV6" s="3">
        <v>84.925861669996394</v>
      </c>
      <c r="AW6" s="3">
        <v>1.2835956099999699</v>
      </c>
      <c r="AX6" s="3">
        <v>503.67186385000701</v>
      </c>
      <c r="AY6" s="3">
        <v>29.784771610002</v>
      </c>
      <c r="AZ6" s="3">
        <v>5578.8915638899098</v>
      </c>
      <c r="BA6" s="3">
        <v>249.45864536999801</v>
      </c>
      <c r="BB6" s="3">
        <v>8.8488121199996606</v>
      </c>
      <c r="BC6" s="3">
        <v>751.58354646006205</v>
      </c>
      <c r="BD6" s="3">
        <v>830.00301550004599</v>
      </c>
      <c r="BE6" s="3">
        <v>756.22241617002101</v>
      </c>
      <c r="BF6" s="3">
        <v>1.07511099999995E-2</v>
      </c>
      <c r="BG6" s="3">
        <v>64.960003670000702</v>
      </c>
      <c r="BH6" s="3">
        <v>3408.5675885999099</v>
      </c>
      <c r="BI6" s="3">
        <v>1.6339772799999901</v>
      </c>
      <c r="BJ6" s="3">
        <v>1155.77394171994</v>
      </c>
      <c r="BK6" s="3">
        <v>13317.2001667601</v>
      </c>
      <c r="BL6" s="3">
        <v>6016.5122574799298</v>
      </c>
      <c r="BM6" s="3">
        <v>249.88876216999799</v>
      </c>
      <c r="BN6" s="3">
        <v>0.73841040000006697</v>
      </c>
      <c r="BO6" s="3">
        <v>0.15096016999999201</v>
      </c>
      <c r="BP6" s="3">
        <v>903.86982926001497</v>
      </c>
      <c r="BQ6" s="3">
        <v>282.02635873001202</v>
      </c>
      <c r="BR6" s="3">
        <v>5114.0371535999502</v>
      </c>
      <c r="BS6" s="3">
        <v>109.48712587999501</v>
      </c>
      <c r="BT6" s="3">
        <v>516.20312564000994</v>
      </c>
      <c r="BU6" s="3">
        <v>7191.7980441299596</v>
      </c>
      <c r="BV6" s="3">
        <v>1.08904894999997</v>
      </c>
      <c r="BW6" s="3">
        <v>132.25410827999801</v>
      </c>
      <c r="BX6" s="3">
        <v>404.88992349000603</v>
      </c>
      <c r="BY6" s="3">
        <v>283.00507320999901</v>
      </c>
      <c r="BZ6" s="3">
        <v>874.03652614002397</v>
      </c>
      <c r="CA6" s="3">
        <v>0.68373554999997999</v>
      </c>
      <c r="CB6" s="3">
        <v>581.63337254004</v>
      </c>
      <c r="CC6" s="3">
        <v>8815.6778190300302</v>
      </c>
      <c r="CD6" s="3">
        <v>775.24216182001499</v>
      </c>
      <c r="CE6" s="3">
        <v>4.9194082699998196</v>
      </c>
      <c r="CF6" s="3">
        <v>2742.5901837199499</v>
      </c>
      <c r="CG6" s="3">
        <v>1480.2758708199599</v>
      </c>
      <c r="CH6" s="3">
        <v>5202.2107424798796</v>
      </c>
      <c r="CI6" s="3">
        <v>169.53467370999999</v>
      </c>
      <c r="CJ6" s="3">
        <v>5866.8517136098999</v>
      </c>
      <c r="CK6" s="3">
        <v>660.71487342001899</v>
      </c>
      <c r="CL6" s="3">
        <v>949.39224396002703</v>
      </c>
      <c r="CM6" s="3">
        <v>1556.27936465998</v>
      </c>
      <c r="CN6" s="3">
        <v>1237.20525882997</v>
      </c>
      <c r="CO6" s="3">
        <v>2958.6501099499401</v>
      </c>
      <c r="CP6" s="3">
        <v>128.83230427999499</v>
      </c>
      <c r="CQ6" s="3">
        <v>2548.1361589099301</v>
      </c>
      <c r="CR6" s="3">
        <v>467.89468624001</v>
      </c>
      <c r="CS6" s="3">
        <v>1742.00356281993</v>
      </c>
      <c r="CT6" s="3">
        <v>19.827472600001901</v>
      </c>
      <c r="CU6" s="3">
        <v>4120.5850577999199</v>
      </c>
      <c r="CV6" s="3">
        <v>4390.2518792297196</v>
      </c>
      <c r="CW6" s="3">
        <v>7373.0643201099101</v>
      </c>
      <c r="CX6" s="3">
        <v>56.187357870002202</v>
      </c>
      <c r="CY6" s="3">
        <v>9964.2814799601692</v>
      </c>
      <c r="CZ6" s="3">
        <v>903.27297554002098</v>
      </c>
      <c r="DA6" s="3">
        <v>272.73251921000201</v>
      </c>
      <c r="DB6" s="3">
        <v>676.50891192003996</v>
      </c>
      <c r="DC6" s="3">
        <v>1825.27930626996</v>
      </c>
      <c r="DD6" s="3">
        <v>1055.3000534699599</v>
      </c>
      <c r="DE6" s="3">
        <v>1990.0795556799901</v>
      </c>
      <c r="DF6" s="3">
        <v>1629.0993905499899</v>
      </c>
      <c r="DG6" s="3">
        <v>4926.3361388698704</v>
      </c>
      <c r="DH6" s="3">
        <v>1.6895155199999701</v>
      </c>
      <c r="DI6" s="3">
        <v>1161.6884940499499</v>
      </c>
      <c r="DJ6" s="3">
        <v>2531.2704119599398</v>
      </c>
      <c r="DK6" s="3">
        <v>22.8255614100025</v>
      </c>
      <c r="DL6" s="3">
        <v>1074.63769428001</v>
      </c>
      <c r="DM6" s="3">
        <v>328.13419078000601</v>
      </c>
      <c r="DN6" s="3">
        <v>1136.7744979599199</v>
      </c>
      <c r="DO6" s="3">
        <v>2511.6330807498998</v>
      </c>
      <c r="DP6" s="4">
        <v>517.40200796000795</v>
      </c>
      <c r="DQ6" s="11">
        <v>6987.5490202299497</v>
      </c>
      <c r="DR6" s="11">
        <v>72706.5390625</v>
      </c>
      <c r="DS6" s="11">
        <f t="shared" si="0"/>
        <v>370557.93310206849</v>
      </c>
      <c r="DT6" s="19">
        <v>29313.035472089941</v>
      </c>
      <c r="DU6">
        <v>43022.563724859625</v>
      </c>
      <c r="DV6">
        <v>45089.098789949843</v>
      </c>
      <c r="DW6">
        <v>114512.85934513912</v>
      </c>
      <c r="DX6">
        <v>65913.836707529888</v>
      </c>
      <c r="DY6">
        <f t="shared" si="1"/>
        <v>53965.985474550631</v>
      </c>
      <c r="DZ6" s="20">
        <f t="shared" si="2"/>
        <v>18740.553587949376</v>
      </c>
      <c r="EA6" s="19">
        <f t="shared" si="3"/>
        <v>83279.020946640579</v>
      </c>
      <c r="EB6">
        <f t="shared" si="4"/>
        <v>43022.563724859625</v>
      </c>
      <c r="EC6">
        <f t="shared" si="5"/>
        <v>63829.65237789922</v>
      </c>
      <c r="ED6">
        <f t="shared" si="6"/>
        <v>114512.85934513912</v>
      </c>
      <c r="EE6" s="20">
        <f t="shared" si="7"/>
        <v>65913.836707529888</v>
      </c>
    </row>
    <row r="7" spans="1:135" x14ac:dyDescent="0.25">
      <c r="A7" s="2" t="s">
        <v>134</v>
      </c>
      <c r="B7" s="3">
        <v>7.3140880899998804</v>
      </c>
      <c r="C7" s="3">
        <v>110.706419119999</v>
      </c>
      <c r="D7" s="3">
        <v>35.5097098000005</v>
      </c>
      <c r="E7" s="3">
        <v>0.25304698999999198</v>
      </c>
      <c r="F7" s="3">
        <v>29.474235840001</v>
      </c>
      <c r="G7" s="3">
        <v>24.245205880000899</v>
      </c>
      <c r="H7" s="3">
        <v>2.6272954299999798</v>
      </c>
      <c r="I7" s="3">
        <v>3.0314717199999701</v>
      </c>
      <c r="J7" s="3">
        <v>3.0934397899999899</v>
      </c>
      <c r="K7" s="3">
        <v>11.8787782700013</v>
      </c>
      <c r="L7" s="3">
        <v>5.8457753699997799</v>
      </c>
      <c r="M7" s="3">
        <v>7.9053385599997803</v>
      </c>
      <c r="N7" s="3">
        <v>13.1908991800008</v>
      </c>
      <c r="O7" s="3">
        <v>2.1714697699999799</v>
      </c>
      <c r="P7" s="3">
        <v>1.45032610000005</v>
      </c>
      <c r="Q7" s="3">
        <v>0.722061119999997</v>
      </c>
      <c r="R7" s="3">
        <v>14.5590135100009</v>
      </c>
      <c r="S7" s="3">
        <v>42.772060100001298</v>
      </c>
      <c r="T7" s="3">
        <v>192.50170022</v>
      </c>
      <c r="U7" s="3">
        <v>236.999159120001</v>
      </c>
      <c r="V7" s="3">
        <v>111.90595755000101</v>
      </c>
      <c r="W7" s="3">
        <v>0.94584880000008997</v>
      </c>
      <c r="X7" s="3">
        <v>797.71990511001002</v>
      </c>
      <c r="Y7" s="3">
        <v>50.880098760002397</v>
      </c>
      <c r="Z7" s="3">
        <v>0.76294891000003096</v>
      </c>
      <c r="AA7" s="3">
        <v>55.767625570001002</v>
      </c>
      <c r="AB7" s="3">
        <v>0.29788675999999298</v>
      </c>
      <c r="AC7" s="3">
        <v>0.43036453999997698</v>
      </c>
      <c r="AD7" s="3">
        <v>240.16576255000001</v>
      </c>
      <c r="AE7" s="3">
        <v>21.091885270001899</v>
      </c>
      <c r="AF7" s="3">
        <v>197.637540010001</v>
      </c>
      <c r="AG7" s="3">
        <v>54.433585280001203</v>
      </c>
      <c r="AH7" s="3">
        <v>504.42979096000698</v>
      </c>
      <c r="AI7" s="3">
        <v>109.0824653</v>
      </c>
      <c r="AJ7" s="3">
        <v>7.6448810000001796E-2</v>
      </c>
      <c r="AK7" s="3">
        <v>11.6721478700003</v>
      </c>
      <c r="AL7" s="3">
        <v>11.7574392100002</v>
      </c>
      <c r="AM7" s="3">
        <v>23.780157230000601</v>
      </c>
      <c r="AN7" s="3">
        <v>21.088710660001201</v>
      </c>
      <c r="AO7" s="3">
        <v>3.4926687799999501</v>
      </c>
      <c r="AP7" s="3">
        <v>12.4424934900004</v>
      </c>
      <c r="AQ7" s="3">
        <v>53.799463400000697</v>
      </c>
      <c r="AR7" s="3">
        <v>55.972866580000499</v>
      </c>
      <c r="AS7" s="3">
        <v>1.2426808299999801</v>
      </c>
      <c r="AT7" s="3">
        <v>0.60290011999999904</v>
      </c>
      <c r="AU7" s="3">
        <v>520.84299815000702</v>
      </c>
      <c r="AV7" s="3">
        <v>1.67607447999998</v>
      </c>
      <c r="AW7" s="3">
        <v>41.897663980001298</v>
      </c>
      <c r="AX7" s="3">
        <v>1.63966166</v>
      </c>
      <c r="AY7" s="3">
        <v>2.97089015999997</v>
      </c>
      <c r="AZ7" s="3">
        <v>53.689232960002101</v>
      </c>
      <c r="BA7" s="3">
        <v>15.3307605100009</v>
      </c>
      <c r="BB7" s="3">
        <v>99.046339289998997</v>
      </c>
      <c r="BC7" s="3">
        <v>3.9100612999999398</v>
      </c>
      <c r="BD7" s="3">
        <v>7.5399781099998</v>
      </c>
      <c r="BE7" s="3">
        <v>6.5501536199997901</v>
      </c>
      <c r="BF7" s="3">
        <v>0.49238310999997198</v>
      </c>
      <c r="BG7" s="3">
        <v>346.97082301000501</v>
      </c>
      <c r="BH7" s="3">
        <v>130.62647142999799</v>
      </c>
      <c r="BI7" s="3">
        <v>210.87697068999901</v>
      </c>
      <c r="BJ7" s="3">
        <v>0.67087580999999397</v>
      </c>
      <c r="BK7" s="3">
        <v>45.9177352800004</v>
      </c>
      <c r="BL7" s="3">
        <v>109.557172469999</v>
      </c>
      <c r="BM7" s="3">
        <v>9.1487953400000492</v>
      </c>
      <c r="BN7" s="3">
        <v>0.52035766999998001</v>
      </c>
      <c r="BO7" s="3">
        <v>1.0754163299999699</v>
      </c>
      <c r="BP7" s="3">
        <v>34.815048530000801</v>
      </c>
      <c r="BQ7" s="3">
        <v>1.30009854000001</v>
      </c>
      <c r="BR7" s="3">
        <v>45.873968210001003</v>
      </c>
      <c r="BS7" s="3">
        <v>36.850433550001803</v>
      </c>
      <c r="BT7" s="3">
        <v>16.204338260000899</v>
      </c>
      <c r="BU7" s="3">
        <v>103.50716937</v>
      </c>
      <c r="BV7" s="3">
        <v>0.20875053999999299</v>
      </c>
      <c r="BW7" s="3">
        <v>23.928644340000599</v>
      </c>
      <c r="BX7" s="3">
        <v>7.3431862699999098</v>
      </c>
      <c r="BY7" s="3">
        <v>145.64446615000099</v>
      </c>
      <c r="BZ7" s="3">
        <v>57.707374660001399</v>
      </c>
      <c r="CA7" s="3">
        <v>0.62153637000000495</v>
      </c>
      <c r="CB7" s="3">
        <v>39.413926570001799</v>
      </c>
      <c r="CC7" s="3">
        <v>76.810146839999902</v>
      </c>
      <c r="CD7" s="3">
        <v>31.840259630000599</v>
      </c>
      <c r="CE7" s="3">
        <v>5.3298899999998104E-3</v>
      </c>
      <c r="CF7" s="3">
        <v>30.934763710000698</v>
      </c>
      <c r="CG7" s="3">
        <v>61.088102190000797</v>
      </c>
      <c r="CH7" s="3">
        <v>80.288629600000604</v>
      </c>
      <c r="CI7" s="3">
        <v>0.37657377999997699</v>
      </c>
      <c r="CJ7" s="3">
        <v>19.057189820000801</v>
      </c>
      <c r="CK7" s="3">
        <v>29.0141422400011</v>
      </c>
      <c r="CL7" s="3">
        <v>7.8436511199998797</v>
      </c>
      <c r="CM7" s="3">
        <v>16.259951660000301</v>
      </c>
      <c r="CN7" s="3">
        <v>79.3467889300004</v>
      </c>
      <c r="CO7" s="3">
        <v>180.31455651999801</v>
      </c>
      <c r="CP7" s="3">
        <v>1.88102684999999</v>
      </c>
      <c r="CQ7" s="3">
        <v>9.7626998800001399</v>
      </c>
      <c r="CR7" s="3">
        <v>644.84376902002896</v>
      </c>
      <c r="CS7" s="3">
        <v>624.27542852003103</v>
      </c>
      <c r="CT7" s="3">
        <v>78.499558460000898</v>
      </c>
      <c r="CU7" s="3">
        <v>125.878458919995</v>
      </c>
      <c r="CV7" s="3">
        <v>380.13072889001597</v>
      </c>
      <c r="CW7" s="3">
        <v>645.47554044000799</v>
      </c>
      <c r="CX7" s="3">
        <v>0.27769482999998801</v>
      </c>
      <c r="CY7" s="3">
        <v>753.60511668002698</v>
      </c>
      <c r="CZ7" s="3">
        <v>31.291252770000401</v>
      </c>
      <c r="DA7" s="3">
        <v>26.829337050000401</v>
      </c>
      <c r="DB7" s="3">
        <v>4.5533576399998301</v>
      </c>
      <c r="DC7" s="3">
        <v>15.107579910000201</v>
      </c>
      <c r="DD7" s="3">
        <v>1.99440411999997</v>
      </c>
      <c r="DE7" s="3">
        <v>98.578914070000295</v>
      </c>
      <c r="DF7" s="3">
        <v>491.06026728000802</v>
      </c>
      <c r="DG7" s="3">
        <v>167.832823649999</v>
      </c>
      <c r="DH7" s="3">
        <v>0.22906205999999199</v>
      </c>
      <c r="DI7" s="3">
        <v>81.596613400000905</v>
      </c>
      <c r="DJ7" s="3">
        <v>84.5418137299975</v>
      </c>
      <c r="DK7" s="3">
        <v>0.172484639999996</v>
      </c>
      <c r="DL7" s="3">
        <v>46.5417909300009</v>
      </c>
      <c r="DM7" s="3">
        <v>21.912417650000599</v>
      </c>
      <c r="DN7" s="3">
        <v>1.1016635400000301</v>
      </c>
      <c r="DO7" s="3">
        <v>190.602541870002</v>
      </c>
      <c r="DP7" s="4">
        <v>14.8108721100004</v>
      </c>
      <c r="DQ7" s="11">
        <v>22.132762160000301</v>
      </c>
      <c r="DR7" s="11">
        <v>3376.828125</v>
      </c>
      <c r="DS7" s="11">
        <f t="shared" si="0"/>
        <v>13767.629085050174</v>
      </c>
      <c r="DT7" s="19">
        <v>1573.528127800035</v>
      </c>
      <c r="DU7">
        <v>1282.2140876900119</v>
      </c>
      <c r="DV7">
        <v>2057.3361330700209</v>
      </c>
      <c r="DW7">
        <v>3753.369234040088</v>
      </c>
      <c r="DX7">
        <v>1724.3533774500213</v>
      </c>
      <c r="DY7">
        <f t="shared" si="1"/>
        <v>1363.0974336729678</v>
      </c>
      <c r="DZ7" s="20">
        <f t="shared" si="2"/>
        <v>2013.730691327032</v>
      </c>
      <c r="EA7" s="19">
        <f t="shared" si="3"/>
        <v>2936.6255614730026</v>
      </c>
      <c r="EB7">
        <f t="shared" si="4"/>
        <v>1282.2140876900119</v>
      </c>
      <c r="EC7">
        <f t="shared" si="5"/>
        <v>4071.0668243970531</v>
      </c>
      <c r="ED7">
        <f t="shared" si="6"/>
        <v>3753.369234040088</v>
      </c>
      <c r="EE7" s="20">
        <f t="shared" si="7"/>
        <v>1724.3533774500213</v>
      </c>
    </row>
    <row r="8" spans="1:135" x14ac:dyDescent="0.25">
      <c r="A8" s="2" t="s">
        <v>135</v>
      </c>
      <c r="B8" s="3">
        <v>1741.3250487299799</v>
      </c>
      <c r="C8" s="3">
        <v>9261.10836397005</v>
      </c>
      <c r="D8" s="3">
        <v>5936.6891748899197</v>
      </c>
      <c r="E8" s="3">
        <v>49.612892300002002</v>
      </c>
      <c r="F8" s="3">
        <v>754.04371351999998</v>
      </c>
      <c r="G8" s="3">
        <v>4346.33121707998</v>
      </c>
      <c r="H8" s="3">
        <v>923.15154194001104</v>
      </c>
      <c r="I8" s="3">
        <v>1.63286084</v>
      </c>
      <c r="J8" s="3">
        <v>878.48222981001504</v>
      </c>
      <c r="K8" s="3">
        <v>76.233146969999893</v>
      </c>
      <c r="L8" s="3">
        <v>1220.03124431994</v>
      </c>
      <c r="M8" s="3">
        <v>35.437468320001003</v>
      </c>
      <c r="N8" s="3">
        <v>2.3910575299999399</v>
      </c>
      <c r="O8" s="3">
        <v>59.647818040001198</v>
      </c>
      <c r="P8" s="3">
        <v>423.31142695000301</v>
      </c>
      <c r="Q8" s="3">
        <v>102.80380522999801</v>
      </c>
      <c r="R8" s="3">
        <v>7.8762670999996303</v>
      </c>
      <c r="S8" s="3">
        <v>8051.9799667899697</v>
      </c>
      <c r="T8" s="3">
        <v>50518.892355869699</v>
      </c>
      <c r="U8" s="3">
        <v>202.32235576000099</v>
      </c>
      <c r="V8" s="3">
        <v>3395.8531230099602</v>
      </c>
      <c r="W8" s="3">
        <v>48.062737410001702</v>
      </c>
      <c r="X8" s="3">
        <v>24961.025655869998</v>
      </c>
      <c r="Y8" s="3">
        <v>829.14170398002898</v>
      </c>
      <c r="Z8" s="3">
        <v>730.56464380003297</v>
      </c>
      <c r="AA8" s="3">
        <v>7316.2203919200101</v>
      </c>
      <c r="AB8" s="3">
        <v>1034.00395037002</v>
      </c>
      <c r="AC8" s="3">
        <v>893.52113150001298</v>
      </c>
      <c r="AD8" s="3">
        <v>7518.5222054800097</v>
      </c>
      <c r="AE8" s="3">
        <v>47717.224423199601</v>
      </c>
      <c r="AF8" s="3">
        <v>7340.8667948099001</v>
      </c>
      <c r="AG8" s="3">
        <v>10550.7860179501</v>
      </c>
      <c r="AH8" s="3">
        <v>46567.084356709602</v>
      </c>
      <c r="AI8" s="3">
        <v>3918.0139805999802</v>
      </c>
      <c r="AJ8" s="3">
        <v>100.829315599997</v>
      </c>
      <c r="AK8" s="3">
        <v>4416.5084644100098</v>
      </c>
      <c r="AL8" s="3">
        <v>4404.5758782100002</v>
      </c>
      <c r="AM8" s="3">
        <v>3536.6422178900002</v>
      </c>
      <c r="AN8" s="3">
        <v>871.495289190015</v>
      </c>
      <c r="AO8" s="3">
        <v>824.27354404001903</v>
      </c>
      <c r="AP8" s="3">
        <v>705.75154047002502</v>
      </c>
      <c r="AQ8" s="3">
        <v>3259.0053947299498</v>
      </c>
      <c r="AR8" s="3">
        <v>4400.2918655899803</v>
      </c>
      <c r="AS8" s="3">
        <v>1893.5650385700001</v>
      </c>
      <c r="AT8" s="3">
        <v>11.100166940000101</v>
      </c>
      <c r="AU8" s="3">
        <v>32898.888404390098</v>
      </c>
      <c r="AV8" s="3">
        <v>63.533070980001803</v>
      </c>
      <c r="AW8" s="3">
        <v>3.1788956899998499</v>
      </c>
      <c r="AX8" s="3">
        <v>15.074539620001</v>
      </c>
      <c r="AY8" s="3">
        <v>0.66606633999999998</v>
      </c>
      <c r="AZ8" s="3">
        <v>14547.163120160099</v>
      </c>
      <c r="BA8" s="3">
        <v>850.70235140001898</v>
      </c>
      <c r="BB8" s="3">
        <v>1165.7891144299599</v>
      </c>
      <c r="BC8" s="3">
        <v>60.4152877600024</v>
      </c>
      <c r="BD8" s="3">
        <v>667.322214960015</v>
      </c>
      <c r="BE8" s="3">
        <v>800.73842041002104</v>
      </c>
      <c r="BF8" s="3">
        <v>12.639274000000899</v>
      </c>
      <c r="BG8" s="3">
        <v>28.498779230000899</v>
      </c>
      <c r="BH8" s="3">
        <v>5862.7056088799</v>
      </c>
      <c r="BI8" s="3">
        <v>1.7901487299999701</v>
      </c>
      <c r="BJ8" s="3">
        <v>324.455278060007</v>
      </c>
      <c r="BK8" s="3">
        <v>22716.490047009898</v>
      </c>
      <c r="BL8" s="3">
        <v>19763.458856860299</v>
      </c>
      <c r="BM8" s="3">
        <v>1719.1425608699701</v>
      </c>
      <c r="BN8" s="3">
        <v>573.02610895002294</v>
      </c>
      <c r="BO8" s="3">
        <v>84.310347319998698</v>
      </c>
      <c r="BP8" s="3">
        <v>686.61926872001004</v>
      </c>
      <c r="BQ8" s="3">
        <v>3309.25954976</v>
      </c>
      <c r="BR8" s="3">
        <v>6047.8284634300098</v>
      </c>
      <c r="BS8" s="3">
        <v>5844.4330920399398</v>
      </c>
      <c r="BT8" s="3">
        <v>1418.93137979996</v>
      </c>
      <c r="BU8" s="3">
        <v>12007.86568768</v>
      </c>
      <c r="BV8" s="3">
        <v>171.190367589999</v>
      </c>
      <c r="BW8" s="3">
        <v>348.97253870999998</v>
      </c>
      <c r="BX8" s="3">
        <v>430.85034821000102</v>
      </c>
      <c r="BY8" s="3">
        <v>3791.0453765699599</v>
      </c>
      <c r="BZ8" s="3">
        <v>871.61513603001197</v>
      </c>
      <c r="CA8" s="3">
        <v>72.134515510000199</v>
      </c>
      <c r="CB8" s="3">
        <v>46.486632350001898</v>
      </c>
      <c r="CC8" s="3">
        <v>3026.94637091</v>
      </c>
      <c r="CD8" s="3">
        <v>4363.5829736400001</v>
      </c>
      <c r="CE8" s="3">
        <v>1172.3409497099699</v>
      </c>
      <c r="CF8" s="3">
        <v>5131.9132709599699</v>
      </c>
      <c r="CG8" s="3">
        <v>2927.3292113799798</v>
      </c>
      <c r="CH8" s="3">
        <v>2061.8715583199901</v>
      </c>
      <c r="CI8" s="3">
        <v>532.606347880008</v>
      </c>
      <c r="CJ8" s="3">
        <v>1336.71530395999</v>
      </c>
      <c r="CK8" s="3">
        <v>533.313345940006</v>
      </c>
      <c r="CL8" s="3">
        <v>3595.0120551599798</v>
      </c>
      <c r="CM8" s="3">
        <v>11250.943858520101</v>
      </c>
      <c r="CN8" s="3">
        <v>1880.0224366299799</v>
      </c>
      <c r="CO8" s="3">
        <v>4138.7474382799601</v>
      </c>
      <c r="CP8" s="3">
        <v>215.93733201999899</v>
      </c>
      <c r="CQ8" s="3">
        <v>2215.46031399</v>
      </c>
      <c r="CR8" s="3">
        <v>3991.7874261799102</v>
      </c>
      <c r="CS8" s="3">
        <v>199.48886171999999</v>
      </c>
      <c r="CT8" s="3">
        <v>421.55915043000601</v>
      </c>
      <c r="CU8" s="3">
        <v>49.911461470002401</v>
      </c>
      <c r="CV8" s="3">
        <v>142.80966380000001</v>
      </c>
      <c r="CW8" s="3">
        <v>6634.7779364499902</v>
      </c>
      <c r="CX8" s="3">
        <v>9.3165687099998493</v>
      </c>
      <c r="CY8" s="3">
        <v>7023.4824063300102</v>
      </c>
      <c r="CZ8" s="3">
        <v>1169.97462043002</v>
      </c>
      <c r="DA8" s="3">
        <v>445.26978899000699</v>
      </c>
      <c r="DB8" s="3">
        <v>8.8964884100000408</v>
      </c>
      <c r="DC8" s="3">
        <v>3876.96648792</v>
      </c>
      <c r="DD8" s="3">
        <v>67.645804220000898</v>
      </c>
      <c r="DE8" s="3">
        <v>383.70149531000698</v>
      </c>
      <c r="DF8" s="3">
        <v>2923.3952554499901</v>
      </c>
      <c r="DG8" s="3">
        <v>9723.1424863700795</v>
      </c>
      <c r="DH8" s="3">
        <v>83.930976829998301</v>
      </c>
      <c r="DI8" s="3">
        <v>648.54245988000298</v>
      </c>
      <c r="DJ8" s="3">
        <v>751.12823494999998</v>
      </c>
      <c r="DK8" s="3">
        <v>228.60512752000099</v>
      </c>
      <c r="DL8" s="3">
        <v>1016.08301841001</v>
      </c>
      <c r="DM8" s="3">
        <v>3835.7905674599601</v>
      </c>
      <c r="DN8" s="3">
        <v>247.45727936</v>
      </c>
      <c r="DO8" s="3">
        <v>3969.6113770399502</v>
      </c>
      <c r="DP8" s="4">
        <v>2507.56217869997</v>
      </c>
      <c r="DQ8" s="11">
        <v>26991.75482781</v>
      </c>
      <c r="DR8" s="11">
        <v>85454.359375</v>
      </c>
      <c r="DS8" s="11">
        <f t="shared" si="0"/>
        <v>616235.14873310924</v>
      </c>
      <c r="DT8" s="19">
        <v>57662.507771900026</v>
      </c>
      <c r="DU8">
        <v>85275.631846479781</v>
      </c>
      <c r="DV8">
        <v>191031.32054736911</v>
      </c>
      <c r="DW8">
        <v>74285.269538229739</v>
      </c>
      <c r="DX8">
        <v>122526.05965413019</v>
      </c>
      <c r="DY8">
        <f t="shared" si="1"/>
        <v>75209.515421332166</v>
      </c>
      <c r="DZ8" s="20">
        <f t="shared" si="2"/>
        <v>10244.843953667834</v>
      </c>
      <c r="EA8" s="19">
        <f t="shared" si="3"/>
        <v>132872.02319323219</v>
      </c>
      <c r="EB8">
        <f t="shared" si="4"/>
        <v>85275.631846479781</v>
      </c>
      <c r="EC8">
        <f t="shared" si="5"/>
        <v>201276.16450103692</v>
      </c>
      <c r="ED8">
        <f t="shared" si="6"/>
        <v>74285.269538229739</v>
      </c>
      <c r="EE8" s="20">
        <f t="shared" si="7"/>
        <v>122526.05965413019</v>
      </c>
    </row>
    <row r="9" spans="1:135" x14ac:dyDescent="0.25">
      <c r="A9" s="2" t="s">
        <v>136</v>
      </c>
      <c r="B9" s="3">
        <v>493.00571109999902</v>
      </c>
      <c r="C9" s="3">
        <v>912.75096817000303</v>
      </c>
      <c r="D9" s="3">
        <v>1950.2225372800101</v>
      </c>
      <c r="E9" s="3">
        <v>1.2674231600000601</v>
      </c>
      <c r="F9" s="3">
        <v>591.36674366000398</v>
      </c>
      <c r="G9" s="3">
        <v>681.45236693001198</v>
      </c>
      <c r="H9" s="3">
        <v>231.31225448999999</v>
      </c>
      <c r="I9" s="3">
        <v>71.473775620001405</v>
      </c>
      <c r="J9" s="3">
        <v>16.973094920000499</v>
      </c>
      <c r="K9" s="3">
        <v>44.632741980001803</v>
      </c>
      <c r="L9" s="3">
        <v>844.07171243001801</v>
      </c>
      <c r="M9" s="3">
        <v>41.204196580001501</v>
      </c>
      <c r="N9" s="3">
        <v>40.050387440001003</v>
      </c>
      <c r="O9" s="3">
        <v>213.76535088</v>
      </c>
      <c r="P9" s="3">
        <v>86.736477029997403</v>
      </c>
      <c r="Q9" s="3">
        <v>50.170240480000899</v>
      </c>
      <c r="R9" s="3">
        <v>15.3726794800005</v>
      </c>
      <c r="S9" s="3">
        <v>395.30797682999997</v>
      </c>
      <c r="T9" s="3">
        <v>3918.5505582399901</v>
      </c>
      <c r="U9" s="3">
        <v>514.37541188000398</v>
      </c>
      <c r="V9" s="3">
        <v>639.48920175000706</v>
      </c>
      <c r="W9" s="3">
        <v>7.2611638699997396</v>
      </c>
      <c r="X9" s="3">
        <v>3998.5870933399701</v>
      </c>
      <c r="Y9" s="3">
        <v>674.56851408002206</v>
      </c>
      <c r="Z9" s="3">
        <v>526.33499566000296</v>
      </c>
      <c r="AA9" s="3">
        <v>2062.0903658899902</v>
      </c>
      <c r="AB9" s="3">
        <v>0.70167850000003396</v>
      </c>
      <c r="AC9" s="3">
        <v>21.477753870000701</v>
      </c>
      <c r="AD9" s="3">
        <v>2138.48984082999</v>
      </c>
      <c r="AE9" s="3">
        <v>5028.1047807499399</v>
      </c>
      <c r="AF9" s="3">
        <v>1623.2601117299801</v>
      </c>
      <c r="AG9" s="3">
        <v>1479.0357257799999</v>
      </c>
      <c r="AH9" s="3">
        <v>4176.80890257997</v>
      </c>
      <c r="AI9" s="3">
        <v>2366.55186012999</v>
      </c>
      <c r="AJ9" s="3">
        <v>12.1038559400008</v>
      </c>
      <c r="AK9" s="3">
        <v>1475.7964812600001</v>
      </c>
      <c r="AL9" s="3">
        <v>674.13727725000399</v>
      </c>
      <c r="AM9" s="3">
        <v>574.550194220001</v>
      </c>
      <c r="AN9" s="3">
        <v>25.681950560000502</v>
      </c>
      <c r="AO9" s="3">
        <v>78.606651620000207</v>
      </c>
      <c r="AP9" s="3">
        <v>26.562522630000899</v>
      </c>
      <c r="AQ9" s="3">
        <v>69.743850760001294</v>
      </c>
      <c r="AR9" s="3">
        <v>4023.57413253</v>
      </c>
      <c r="AS9" s="3">
        <v>3.26736917999995</v>
      </c>
      <c r="AT9" s="3">
        <v>0.87772105000008405</v>
      </c>
      <c r="AU9" s="3">
        <v>2333.8005076899799</v>
      </c>
      <c r="AV9" s="3">
        <v>65.584408800001498</v>
      </c>
      <c r="AW9" s="3">
        <v>9.3260453000000005</v>
      </c>
      <c r="AX9" s="3">
        <v>6.4681072699997104</v>
      </c>
      <c r="AY9" s="3">
        <v>41.573344690001498</v>
      </c>
      <c r="AZ9" s="3">
        <v>1396.59391099001</v>
      </c>
      <c r="BA9" s="3">
        <v>88.673132340000095</v>
      </c>
      <c r="BB9" s="3">
        <v>304.238089900001</v>
      </c>
      <c r="BC9" s="3">
        <v>73.712907130001298</v>
      </c>
      <c r="BD9" s="3">
        <v>32.2107890800009</v>
      </c>
      <c r="BE9" s="3">
        <v>254.97945638000101</v>
      </c>
      <c r="BF9" s="3">
        <v>11.2184876000005</v>
      </c>
      <c r="BG9" s="3">
        <v>176.37270111999601</v>
      </c>
      <c r="BH9" s="3">
        <v>582.60383377001006</v>
      </c>
      <c r="BI9" s="3">
        <v>155.46358726</v>
      </c>
      <c r="BJ9" s="3">
        <v>66.227002520002301</v>
      </c>
      <c r="BK9" s="3">
        <v>4293.3206450600001</v>
      </c>
      <c r="BL9" s="3">
        <v>4286.8348200999999</v>
      </c>
      <c r="BM9" s="3">
        <v>746.77745732000096</v>
      </c>
      <c r="BN9" s="3">
        <v>0.95800010999999097</v>
      </c>
      <c r="BO9" s="3">
        <v>3.8132294399998599</v>
      </c>
      <c r="BP9" s="3">
        <v>438.31979878000197</v>
      </c>
      <c r="BQ9" s="3">
        <v>23.850003140001299</v>
      </c>
      <c r="BR9" s="3">
        <v>3507.9084242899899</v>
      </c>
      <c r="BS9" s="3">
        <v>431.77902203000599</v>
      </c>
      <c r="BT9" s="3">
        <v>51.867394200001399</v>
      </c>
      <c r="BU9" s="3">
        <v>3986.6084329299902</v>
      </c>
      <c r="BV9" s="3">
        <v>7.0102679699995898</v>
      </c>
      <c r="BW9" s="3">
        <v>306.61834234999901</v>
      </c>
      <c r="BX9" s="3">
        <v>636.33363309000799</v>
      </c>
      <c r="BY9" s="3">
        <v>1004.38842182002</v>
      </c>
      <c r="BZ9" s="3">
        <v>508.35634650000401</v>
      </c>
      <c r="CA9" s="3">
        <v>41.449820220002401</v>
      </c>
      <c r="CB9" s="3">
        <v>638.81882368001197</v>
      </c>
      <c r="CC9" s="3">
        <v>941.88644561001001</v>
      </c>
      <c r="CD9" s="3">
        <v>690.16675315000305</v>
      </c>
      <c r="CE9" s="3">
        <v>54.968881430003201</v>
      </c>
      <c r="CF9" s="3">
        <v>913.09000752001202</v>
      </c>
      <c r="CG9" s="3">
        <v>760.13653026000702</v>
      </c>
      <c r="CH9" s="3">
        <v>711.921837930008</v>
      </c>
      <c r="CI9" s="3">
        <v>100.27585037999999</v>
      </c>
      <c r="CJ9" s="3">
        <v>409.78851747000198</v>
      </c>
      <c r="CK9" s="3">
        <v>192.643976559999</v>
      </c>
      <c r="CL9" s="3">
        <v>934.09096518000695</v>
      </c>
      <c r="CM9" s="3">
        <v>3304.0353534600099</v>
      </c>
      <c r="CN9" s="3">
        <v>458.765829170004</v>
      </c>
      <c r="CO9" s="3">
        <v>425.921821670003</v>
      </c>
      <c r="CP9" s="3">
        <v>121.033064589997</v>
      </c>
      <c r="CQ9" s="3">
        <v>1130.73195093001</v>
      </c>
      <c r="CR9" s="3">
        <v>793.04942631002996</v>
      </c>
      <c r="CS9" s="3">
        <v>1078.3739891600101</v>
      </c>
      <c r="CT9" s="3">
        <v>30.119557240000901</v>
      </c>
      <c r="CU9" s="3">
        <v>8.1858940499997299</v>
      </c>
      <c r="CV9" s="3">
        <v>1438.12371950997</v>
      </c>
      <c r="CW9" s="3">
        <v>3024.5617410099999</v>
      </c>
      <c r="CX9" s="3">
        <v>25.461792680001</v>
      </c>
      <c r="CY9" s="3">
        <v>2661.31294311998</v>
      </c>
      <c r="CZ9" s="3">
        <v>286.14742765</v>
      </c>
      <c r="DA9" s="3">
        <v>931.72512769000696</v>
      </c>
      <c r="DB9" s="3">
        <v>26.6250522900012</v>
      </c>
      <c r="DC9" s="3">
        <v>830.03639935001002</v>
      </c>
      <c r="DD9" s="3">
        <v>48.588954150001101</v>
      </c>
      <c r="DE9" s="3">
        <v>1015.03954727001</v>
      </c>
      <c r="DF9" s="3">
        <v>425.96783396000001</v>
      </c>
      <c r="DG9" s="3">
        <v>3191.12720782</v>
      </c>
      <c r="DH9" s="3">
        <v>0.67654177000000704</v>
      </c>
      <c r="DI9" s="3">
        <v>218.54552546999901</v>
      </c>
      <c r="DJ9" s="3">
        <v>824.87535885001296</v>
      </c>
      <c r="DK9" s="3">
        <v>0.42868696999998701</v>
      </c>
      <c r="DL9" s="3">
        <v>179.79321687000001</v>
      </c>
      <c r="DM9" s="3">
        <v>372.73646374000299</v>
      </c>
      <c r="DN9" s="3">
        <v>67.281860650000993</v>
      </c>
      <c r="DO9" s="3">
        <v>133.21428522999699</v>
      </c>
      <c r="DP9" s="4">
        <v>255.82558585000001</v>
      </c>
      <c r="DQ9" s="11">
        <v>4061.4974075099799</v>
      </c>
      <c r="DR9" s="11">
        <v>39824.93359375</v>
      </c>
      <c r="DS9" s="11">
        <f t="shared" si="0"/>
        <v>142239.49872444005</v>
      </c>
      <c r="DT9" s="19">
        <v>12535.990645319978</v>
      </c>
      <c r="DU9">
        <v>26425.997864330042</v>
      </c>
      <c r="DV9">
        <v>26481.607915579913</v>
      </c>
      <c r="DW9">
        <v>16886.892638690078</v>
      </c>
      <c r="DX9">
        <v>20084.076066770027</v>
      </c>
      <c r="DY9">
        <f t="shared" si="1"/>
        <v>29215.98281374346</v>
      </c>
      <c r="DZ9" s="20">
        <f t="shared" si="2"/>
        <v>10608.95078000654</v>
      </c>
      <c r="EA9" s="19">
        <f t="shared" si="3"/>
        <v>41751.97345906344</v>
      </c>
      <c r="EB9">
        <f t="shared" si="4"/>
        <v>26425.997864330042</v>
      </c>
      <c r="EC9">
        <f t="shared" si="5"/>
        <v>37090.558695586456</v>
      </c>
      <c r="ED9">
        <f t="shared" si="6"/>
        <v>16886.892638690078</v>
      </c>
      <c r="EE9" s="20">
        <f t="shared" si="7"/>
        <v>20084.076066770027</v>
      </c>
    </row>
    <row r="10" spans="1:135" x14ac:dyDescent="0.25">
      <c r="A10" s="2" t="s">
        <v>137</v>
      </c>
      <c r="B10" s="3">
        <v>27.674948800000401</v>
      </c>
      <c r="C10" s="3">
        <v>1498.20020720001</v>
      </c>
      <c r="D10" s="3">
        <v>831.84457657000598</v>
      </c>
      <c r="E10" s="3">
        <v>2.2397948299999801</v>
      </c>
      <c r="F10" s="3">
        <v>40.333644450001799</v>
      </c>
      <c r="G10" s="3">
        <v>94.236192270000402</v>
      </c>
      <c r="H10" s="3">
        <v>28.403814110001299</v>
      </c>
      <c r="I10" s="3">
        <v>517.01042228000802</v>
      </c>
      <c r="J10" s="3">
        <v>0.58186461999998895</v>
      </c>
      <c r="K10" s="3">
        <v>789.228224640029</v>
      </c>
      <c r="L10" s="3">
        <v>19.134869860000801</v>
      </c>
      <c r="M10" s="3">
        <v>2.08087756999999</v>
      </c>
      <c r="N10" s="3">
        <v>10.3431985800016</v>
      </c>
      <c r="O10" s="3">
        <v>39.839920440002402</v>
      </c>
      <c r="P10" s="3">
        <v>3798.8842971199501</v>
      </c>
      <c r="Q10" s="3">
        <v>112.159277379999</v>
      </c>
      <c r="R10" s="3">
        <v>1.9837250599999701</v>
      </c>
      <c r="S10" s="3">
        <v>262.72263576999899</v>
      </c>
      <c r="T10" s="3">
        <v>1018.86425738002</v>
      </c>
      <c r="U10" s="3">
        <v>16.353508060001602</v>
      </c>
      <c r="V10" s="3">
        <v>394.35842610999998</v>
      </c>
      <c r="W10" s="3">
        <v>0.80735644000006002</v>
      </c>
      <c r="X10" s="3">
        <v>1141.47247389001</v>
      </c>
      <c r="Y10" s="3">
        <v>96.088248509995594</v>
      </c>
      <c r="Z10" s="3">
        <v>3.8642133899999598</v>
      </c>
      <c r="AA10" s="3">
        <v>135.256506199999</v>
      </c>
      <c r="AB10" s="3">
        <v>6.11290584999991</v>
      </c>
      <c r="AC10" s="3">
        <v>1609.6125710199301</v>
      </c>
      <c r="AD10" s="3">
        <v>507.41142528</v>
      </c>
      <c r="AE10" s="3">
        <v>8995.7765656504707</v>
      </c>
      <c r="AF10" s="3">
        <v>781.42499244001704</v>
      </c>
      <c r="AG10" s="3">
        <v>170.24448185000099</v>
      </c>
      <c r="AH10" s="3">
        <v>438.43448505000902</v>
      </c>
      <c r="AI10" s="3">
        <v>187.82566645</v>
      </c>
      <c r="AJ10" s="3">
        <v>7.8687479199994801</v>
      </c>
      <c r="AK10" s="3">
        <v>129.25524507999901</v>
      </c>
      <c r="AL10" s="3">
        <v>9.8723367799999497</v>
      </c>
      <c r="AM10" s="3">
        <v>31.901135170000899</v>
      </c>
      <c r="AN10" s="3">
        <v>117.465012469996</v>
      </c>
      <c r="AO10" s="3">
        <v>57.702992260000698</v>
      </c>
      <c r="AP10" s="3">
        <v>2.3163416000000101</v>
      </c>
      <c r="AQ10" s="3">
        <v>45.967279860001298</v>
      </c>
      <c r="AR10" s="3">
        <v>104.27591489</v>
      </c>
      <c r="AS10" s="3">
        <v>8.1133769999997093E-2</v>
      </c>
      <c r="AT10" s="3">
        <v>5.6475119499999096</v>
      </c>
      <c r="AU10" s="3">
        <v>798.90498613001705</v>
      </c>
      <c r="AV10" s="3">
        <v>19.883399400000599</v>
      </c>
      <c r="AW10" s="3">
        <v>240.57148984999901</v>
      </c>
      <c r="AX10" s="3">
        <v>7.0567366999996004</v>
      </c>
      <c r="AY10" s="3">
        <v>4.6910290000001902E-2</v>
      </c>
      <c r="AZ10" s="3">
        <v>559.02120986003399</v>
      </c>
      <c r="BA10" s="3">
        <v>67.077367690001594</v>
      </c>
      <c r="BB10" s="3">
        <v>76.194735370001197</v>
      </c>
      <c r="BC10" s="3">
        <v>43.362232270001201</v>
      </c>
      <c r="BD10" s="3">
        <v>57.136698460001298</v>
      </c>
      <c r="BE10" s="3">
        <v>7.37208829999987</v>
      </c>
      <c r="BF10" s="3">
        <v>12.5556699800008</v>
      </c>
      <c r="BG10" s="3">
        <v>20.439814290000701</v>
      </c>
      <c r="BH10" s="3">
        <v>765.08717638002804</v>
      </c>
      <c r="BI10" s="3">
        <v>739.41388132000702</v>
      </c>
      <c r="BJ10" s="3">
        <v>220.66848243000101</v>
      </c>
      <c r="BK10" s="3">
        <v>309.63770391999998</v>
      </c>
      <c r="BL10" s="3">
        <v>257.69342648999998</v>
      </c>
      <c r="BM10" s="3">
        <v>58.776753140001297</v>
      </c>
      <c r="BN10" s="3">
        <v>14.8233468000013</v>
      </c>
      <c r="BO10" s="3">
        <v>3.9141431899999102</v>
      </c>
      <c r="BP10" s="3">
        <v>89.103774179998894</v>
      </c>
      <c r="BQ10" s="3">
        <v>45.516015490001998</v>
      </c>
      <c r="BR10" s="3">
        <v>67.415514640001206</v>
      </c>
      <c r="BS10" s="3">
        <v>1.5621475899999999</v>
      </c>
      <c r="BT10" s="3">
        <v>26.678145910001501</v>
      </c>
      <c r="BU10" s="3">
        <v>340.63774719000099</v>
      </c>
      <c r="BV10" s="3">
        <v>4.4529316199998101</v>
      </c>
      <c r="BW10" s="3">
        <v>0.179197569999996</v>
      </c>
      <c r="BX10" s="3">
        <v>0.222116909999996</v>
      </c>
      <c r="BY10" s="3">
        <v>200.40164074999899</v>
      </c>
      <c r="BZ10" s="3">
        <v>420.53445068000099</v>
      </c>
      <c r="CA10" s="3">
        <v>4.7610300699997996</v>
      </c>
      <c r="CB10" s="3">
        <v>31.864811240002201</v>
      </c>
      <c r="CC10" s="3">
        <v>403.64324968000699</v>
      </c>
      <c r="CD10" s="3">
        <v>76.224117739999997</v>
      </c>
      <c r="CE10" s="3">
        <v>1262.6542986699101</v>
      </c>
      <c r="CF10" s="3">
        <v>62.766425650001203</v>
      </c>
      <c r="CG10" s="3">
        <v>8.7773472599999298</v>
      </c>
      <c r="CH10" s="3">
        <v>40.810853460001702</v>
      </c>
      <c r="CI10" s="3">
        <v>10.941495679999999</v>
      </c>
      <c r="CJ10" s="3">
        <v>174.59636417999801</v>
      </c>
      <c r="CK10" s="3">
        <v>58.966038950002002</v>
      </c>
      <c r="CL10" s="3">
        <v>30.5605628500008</v>
      </c>
      <c r="CM10" s="3">
        <v>18.594241309999902</v>
      </c>
      <c r="CN10" s="3">
        <v>26.692892370000401</v>
      </c>
      <c r="CO10" s="3">
        <v>5.5710506499996901</v>
      </c>
      <c r="CP10" s="3">
        <v>2.1065512499999599</v>
      </c>
      <c r="CQ10" s="3">
        <v>436.870838590007</v>
      </c>
      <c r="CR10" s="3">
        <v>628.62330157002202</v>
      </c>
      <c r="CS10" s="3">
        <v>3360.7648559098602</v>
      </c>
      <c r="CT10" s="3">
        <v>55.839195250001197</v>
      </c>
      <c r="CU10" s="3">
        <v>0.188029009999996</v>
      </c>
      <c r="CV10" s="3">
        <v>2719.6567961799301</v>
      </c>
      <c r="CW10" s="3">
        <v>559.93166820000999</v>
      </c>
      <c r="CX10" s="3">
        <v>13.415281810000799</v>
      </c>
      <c r="CY10" s="3">
        <v>3609.6935195299302</v>
      </c>
      <c r="CZ10" s="3">
        <v>0.78409748000003099</v>
      </c>
      <c r="DA10" s="3">
        <v>10.136201500000499</v>
      </c>
      <c r="DB10" s="3">
        <v>0.66764456000002403</v>
      </c>
      <c r="DC10" s="3">
        <v>165.62510668999801</v>
      </c>
      <c r="DD10" s="3">
        <v>189.884454030001</v>
      </c>
      <c r="DE10" s="3">
        <v>625.52568528000097</v>
      </c>
      <c r="DF10" s="3">
        <v>38.724853010001297</v>
      </c>
      <c r="DG10" s="3">
        <v>289.95757794999901</v>
      </c>
      <c r="DH10" s="3">
        <v>4.9869675599997203</v>
      </c>
      <c r="DI10" s="3">
        <v>458.89458955000401</v>
      </c>
      <c r="DJ10" s="3">
        <v>3248.06736545989</v>
      </c>
      <c r="DK10" s="3">
        <v>2.1499230599999701</v>
      </c>
      <c r="DL10" s="3">
        <v>19.988359170000599</v>
      </c>
      <c r="DM10" s="3">
        <v>41.803115510000197</v>
      </c>
      <c r="DN10" s="3">
        <v>364.76220575001298</v>
      </c>
      <c r="DO10" s="3">
        <v>1922.7472561398899</v>
      </c>
      <c r="DP10" s="4">
        <v>1924.16393749996</v>
      </c>
      <c r="DQ10" s="11">
        <v>692.02084012000296</v>
      </c>
      <c r="DR10" s="11">
        <v>13706.3759765625</v>
      </c>
      <c r="DS10" s="11">
        <f t="shared" si="0"/>
        <v>66881.287135602499</v>
      </c>
      <c r="DT10" s="19">
        <v>8135.5954900498709</v>
      </c>
      <c r="DU10">
        <v>8100.442611800031</v>
      </c>
      <c r="DV10">
        <v>15400.649735700401</v>
      </c>
      <c r="DW10">
        <v>15220.253221409828</v>
      </c>
      <c r="DX10">
        <v>6317.9701000798814</v>
      </c>
      <c r="DY10">
        <f t="shared" si="1"/>
        <v>5532.7441098617246</v>
      </c>
      <c r="DZ10" s="20">
        <f t="shared" si="2"/>
        <v>8173.6318667007745</v>
      </c>
      <c r="EA10" s="19">
        <f t="shared" si="3"/>
        <v>13668.339599911596</v>
      </c>
      <c r="EB10">
        <f t="shared" si="4"/>
        <v>8100.442611800031</v>
      </c>
      <c r="EC10">
        <f t="shared" si="5"/>
        <v>23574.281602401177</v>
      </c>
      <c r="ED10">
        <f t="shared" si="6"/>
        <v>15220.253221409828</v>
      </c>
      <c r="EE10" s="20">
        <f t="shared" si="7"/>
        <v>6317.9701000798814</v>
      </c>
    </row>
    <row r="11" spans="1:135" x14ac:dyDescent="0.25">
      <c r="A11" s="2" t="s">
        <v>138</v>
      </c>
      <c r="B11" s="3">
        <v>4.14147876999992</v>
      </c>
      <c r="C11" s="3">
        <v>22.160080550000899</v>
      </c>
      <c r="D11" s="3">
        <v>43.755092540001897</v>
      </c>
      <c r="E11" s="3">
        <v>6.4756070000003496E-2</v>
      </c>
      <c r="F11" s="3">
        <v>5.98773924999972</v>
      </c>
      <c r="G11" s="3">
        <v>11.6399314300004</v>
      </c>
      <c r="H11" s="3">
        <v>3.7904890599999801</v>
      </c>
      <c r="I11" s="3">
        <v>0.66045121000000095</v>
      </c>
      <c r="J11" s="3">
        <v>4.4006199999998604E-3</v>
      </c>
      <c r="K11" s="3">
        <v>1.0374238100000299</v>
      </c>
      <c r="L11" s="3">
        <v>13.132110210000199</v>
      </c>
      <c r="M11" s="3">
        <v>0.37913732999998101</v>
      </c>
      <c r="N11" s="3">
        <v>0.493040409999985</v>
      </c>
      <c r="O11" s="3">
        <v>7.4984600000002094E-2</v>
      </c>
      <c r="P11" s="3">
        <v>1.6178637199999799</v>
      </c>
      <c r="Q11" s="3">
        <v>3.3386443899999798</v>
      </c>
      <c r="R11" s="3">
        <v>0.16818339999999901</v>
      </c>
      <c r="S11" s="3">
        <v>42.014799840001601</v>
      </c>
      <c r="T11" s="3">
        <v>48.062380060001203</v>
      </c>
      <c r="U11" s="3">
        <v>111.802959620002</v>
      </c>
      <c r="V11" s="3">
        <v>19.958047900000899</v>
      </c>
      <c r="W11" s="3">
        <v>0.191703349999989</v>
      </c>
      <c r="X11" s="3">
        <v>55.194395900001098</v>
      </c>
      <c r="Y11" s="3">
        <v>69.777092490002303</v>
      </c>
      <c r="Z11" s="3">
        <v>0.223928499999997</v>
      </c>
      <c r="AA11" s="3">
        <v>11.0871658700003</v>
      </c>
      <c r="AB11" s="3">
        <v>6.9199390000003594E-2</v>
      </c>
      <c r="AC11" s="3">
        <v>0.33649270999998798</v>
      </c>
      <c r="AD11" s="3">
        <v>56.5837518900017</v>
      </c>
      <c r="AE11" s="3">
        <v>75.577805359993505</v>
      </c>
      <c r="AF11" s="3">
        <v>7.8418154599995802</v>
      </c>
      <c r="AG11" s="3">
        <v>26.528629160001099</v>
      </c>
      <c r="AH11" s="3">
        <v>105.803974789994</v>
      </c>
      <c r="AI11" s="3">
        <v>26.541025010001</v>
      </c>
      <c r="AJ11" s="3">
        <v>3.2159470000003597E-2</v>
      </c>
      <c r="AK11" s="3">
        <v>2.4565588099999802</v>
      </c>
      <c r="AL11" s="3">
        <v>2.8415580899999999</v>
      </c>
      <c r="AM11" s="3">
        <v>26.156891580000899</v>
      </c>
      <c r="AN11" s="3">
        <v>40.850436410001997</v>
      </c>
      <c r="AO11" s="3">
        <v>0.913074280000017</v>
      </c>
      <c r="AP11" s="3">
        <v>60.931218780001799</v>
      </c>
      <c r="AQ11" s="3">
        <v>9.6433011999996801</v>
      </c>
      <c r="AR11" s="3">
        <v>30.786584090001501</v>
      </c>
      <c r="AS11" s="3">
        <v>4.7035799999998696E-3</v>
      </c>
      <c r="AT11" s="3">
        <v>0.28167936999998799</v>
      </c>
      <c r="AU11" s="3">
        <v>79.751357059997105</v>
      </c>
      <c r="AV11" s="3">
        <v>1.38730799999996E-2</v>
      </c>
      <c r="AW11" s="3">
        <v>12.2144493300012</v>
      </c>
      <c r="AX11" s="3">
        <v>4.5446510000005401E-2</v>
      </c>
      <c r="AY11" s="3">
        <v>90.952714289996393</v>
      </c>
      <c r="AZ11" s="3">
        <v>5.7733524199995099</v>
      </c>
      <c r="BA11" s="3">
        <v>3.1260950000000197E-2</v>
      </c>
      <c r="BB11" s="3">
        <v>12.5152913300014</v>
      </c>
      <c r="BC11" s="3">
        <v>9.2588444199999795</v>
      </c>
      <c r="BD11" s="3">
        <v>144.531793609999</v>
      </c>
      <c r="BE11" s="3">
        <v>296.58007579999901</v>
      </c>
      <c r="BF11" s="3">
        <v>1.61663999999998E-3</v>
      </c>
      <c r="BG11" s="3">
        <v>19.844803610000099</v>
      </c>
      <c r="BH11" s="3">
        <v>31.837605650001802</v>
      </c>
      <c r="BI11" s="3">
        <v>28.789896870000899</v>
      </c>
      <c r="BJ11" s="3">
        <v>38.369921620004398</v>
      </c>
      <c r="BK11" s="3">
        <v>15.6750679000008</v>
      </c>
      <c r="BL11" s="3">
        <v>54.839948530001998</v>
      </c>
      <c r="BM11" s="3">
        <v>10.395395199999999</v>
      </c>
      <c r="BN11" s="3">
        <v>2.2433390000000698E-2</v>
      </c>
      <c r="BO11" s="3">
        <v>0.51921591000001499</v>
      </c>
      <c r="BP11" s="3">
        <v>14.8298227000008</v>
      </c>
      <c r="BQ11" s="3">
        <v>117.908288059992</v>
      </c>
      <c r="BR11" s="3">
        <v>129.607380019998</v>
      </c>
      <c r="BS11" s="3">
        <v>12.2229329700011</v>
      </c>
      <c r="BT11" s="3">
        <v>0.27196871999998701</v>
      </c>
      <c r="BU11" s="3">
        <v>109.68969625</v>
      </c>
      <c r="BV11" s="3">
        <v>7.6560550000000602E-2</v>
      </c>
      <c r="BW11" s="3">
        <v>9.5415699799997693</v>
      </c>
      <c r="BX11" s="3">
        <v>62.1609606500013</v>
      </c>
      <c r="BY11" s="3">
        <v>1.22108047000001</v>
      </c>
      <c r="BZ11" s="3">
        <v>12.03846811</v>
      </c>
      <c r="CA11" s="3">
        <v>0.14161518999999301</v>
      </c>
      <c r="CB11" s="3">
        <v>38.079266450002599</v>
      </c>
      <c r="CC11" s="3">
        <v>108.38457054999699</v>
      </c>
      <c r="CD11" s="3">
        <v>22.339903170001001</v>
      </c>
      <c r="CE11" s="3">
        <v>3.8700399999999102E-3</v>
      </c>
      <c r="CF11" s="3">
        <v>122.25228894999699</v>
      </c>
      <c r="CG11" s="3">
        <v>25.936062840001298</v>
      </c>
      <c r="CH11" s="3">
        <v>23.9353294300005</v>
      </c>
      <c r="CI11" s="3">
        <v>1.32558898999997</v>
      </c>
      <c r="CJ11" s="3">
        <v>4.8434904499998801</v>
      </c>
      <c r="CK11" s="3">
        <v>20.248071890001199</v>
      </c>
      <c r="CL11" s="3">
        <v>1.06527726000004</v>
      </c>
      <c r="CM11" s="3">
        <v>13.245809440000601</v>
      </c>
      <c r="CN11" s="3">
        <v>7.7708919799997602</v>
      </c>
      <c r="CO11" s="3">
        <v>97.083087289997906</v>
      </c>
      <c r="CP11" s="3">
        <v>1.0941221200000699</v>
      </c>
      <c r="CQ11" s="3">
        <v>0.83508231000001698</v>
      </c>
      <c r="CR11" s="3">
        <v>410.73576272002202</v>
      </c>
      <c r="CS11" s="3">
        <v>598.93286880004905</v>
      </c>
      <c r="CT11" s="3">
        <v>1.4725960199999799</v>
      </c>
      <c r="CU11" s="3">
        <v>204.22158761999799</v>
      </c>
      <c r="CV11" s="3">
        <v>583.70347613003798</v>
      </c>
      <c r="CW11" s="3">
        <v>220.65539090000101</v>
      </c>
      <c r="CX11" s="3">
        <v>5.3063799999998702E-3</v>
      </c>
      <c r="CY11" s="3">
        <v>122.486703969996</v>
      </c>
      <c r="CZ11" s="3">
        <v>24.0119505600011</v>
      </c>
      <c r="DA11" s="3">
        <v>23.436958320001398</v>
      </c>
      <c r="DB11" s="3">
        <v>0.83114692000003698</v>
      </c>
      <c r="DC11" s="3">
        <v>3.6169570099999402</v>
      </c>
      <c r="DD11" s="3">
        <v>42.717416560001801</v>
      </c>
      <c r="DE11" s="3">
        <v>1.9928995300000101</v>
      </c>
      <c r="DF11" s="3">
        <v>14.9320081500009</v>
      </c>
      <c r="DG11" s="3">
        <v>92.039107029997098</v>
      </c>
      <c r="DH11" s="3">
        <v>8.4071939999997902E-2</v>
      </c>
      <c r="DI11" s="3">
        <v>5.7407899999999401</v>
      </c>
      <c r="DJ11" s="3">
        <v>9.5466301000000602</v>
      </c>
      <c r="DK11" s="3">
        <v>6.2367200000003703E-2</v>
      </c>
      <c r="DL11" s="3">
        <v>9.3483843999997198</v>
      </c>
      <c r="DM11" s="3">
        <v>1.1436257200000599</v>
      </c>
      <c r="DN11" s="3">
        <v>1.31793499999996E-2</v>
      </c>
      <c r="DO11" s="3">
        <v>1503.08177186988</v>
      </c>
      <c r="DP11" s="4">
        <v>9.1697329500000304</v>
      </c>
      <c r="DQ11" s="11">
        <v>4.77364067999991</v>
      </c>
      <c r="DR11" s="11">
        <v>9523.1572265625</v>
      </c>
      <c r="DS11" s="11">
        <f t="shared" si="0"/>
        <v>16166.970118672491</v>
      </c>
      <c r="DT11" s="19">
        <v>393.25467161999887</v>
      </c>
      <c r="DU11">
        <v>752.94151586999385</v>
      </c>
      <c r="DV11">
        <v>639.61292569000341</v>
      </c>
      <c r="DW11">
        <v>2865.995445370118</v>
      </c>
      <c r="DX11">
        <v>1992.0083335598765</v>
      </c>
      <c r="DY11">
        <f t="shared" si="1"/>
        <v>6831.3995550782938</v>
      </c>
      <c r="DZ11" s="20">
        <f t="shared" si="2"/>
        <v>2691.7576714842057</v>
      </c>
      <c r="EA11" s="19">
        <f t="shared" si="3"/>
        <v>7224.6542266982924</v>
      </c>
      <c r="EB11">
        <f t="shared" si="4"/>
        <v>752.94151586999385</v>
      </c>
      <c r="EC11">
        <f t="shared" si="5"/>
        <v>3331.3705971742093</v>
      </c>
      <c r="ED11">
        <f t="shared" si="6"/>
        <v>2865.995445370118</v>
      </c>
      <c r="EE11" s="20">
        <f t="shared" si="7"/>
        <v>1992.0083335598765</v>
      </c>
    </row>
    <row r="12" spans="1:135" x14ac:dyDescent="0.25">
      <c r="A12" s="2" t="s">
        <v>139</v>
      </c>
      <c r="B12" s="3">
        <v>1090.3023294700099</v>
      </c>
      <c r="C12" s="3">
        <v>1062.51950835001</v>
      </c>
      <c r="D12" s="3">
        <v>3100.18944516998</v>
      </c>
      <c r="E12" s="3">
        <v>3.0558235899999402</v>
      </c>
      <c r="F12" s="3">
        <v>317.88250720000002</v>
      </c>
      <c r="G12" s="3">
        <v>858.03893148000498</v>
      </c>
      <c r="H12" s="3">
        <v>101.18594733</v>
      </c>
      <c r="I12" s="3">
        <v>28.058612030000901</v>
      </c>
      <c r="J12" s="3">
        <v>34.958202010000697</v>
      </c>
      <c r="K12" s="3">
        <v>72.148538169999995</v>
      </c>
      <c r="L12" s="3">
        <v>261.17167038999901</v>
      </c>
      <c r="M12" s="3">
        <v>31.555266370000901</v>
      </c>
      <c r="N12" s="3">
        <v>90.220769229998098</v>
      </c>
      <c r="O12" s="3">
        <v>48.211787190000798</v>
      </c>
      <c r="P12" s="3">
        <v>51.901752500001301</v>
      </c>
      <c r="Q12" s="3">
        <v>41.795826530001101</v>
      </c>
      <c r="R12" s="3">
        <v>99.206455309998404</v>
      </c>
      <c r="S12" s="3">
        <v>596.33162819001097</v>
      </c>
      <c r="T12" s="3">
        <v>7373.9116932500001</v>
      </c>
      <c r="U12" s="3">
        <v>349.35254546000499</v>
      </c>
      <c r="V12" s="3">
        <v>870.99323740000898</v>
      </c>
      <c r="W12" s="3">
        <v>18.785055850000099</v>
      </c>
      <c r="X12" s="3">
        <v>7540.7752135599803</v>
      </c>
      <c r="Y12" s="3">
        <v>230.25975465000101</v>
      </c>
      <c r="Z12" s="3">
        <v>1327.31608499001</v>
      </c>
      <c r="AA12" s="3">
        <v>1926.8586330400201</v>
      </c>
      <c r="AB12" s="3">
        <v>33.662306280000799</v>
      </c>
      <c r="AC12" s="3">
        <v>38.8298539000007</v>
      </c>
      <c r="AD12" s="3">
        <v>5809.4514098400095</v>
      </c>
      <c r="AE12" s="3">
        <v>19542.407768000299</v>
      </c>
      <c r="AF12" s="3">
        <v>1359.0378947000099</v>
      </c>
      <c r="AG12" s="3">
        <v>1257.7418161999999</v>
      </c>
      <c r="AH12" s="3">
        <v>8956.4647275899406</v>
      </c>
      <c r="AI12" s="3">
        <v>1922.79531201998</v>
      </c>
      <c r="AJ12" s="3">
        <v>4.0360962999998904</v>
      </c>
      <c r="AK12" s="3">
        <v>2544.6526434799998</v>
      </c>
      <c r="AL12" s="3">
        <v>1590.45052603</v>
      </c>
      <c r="AM12" s="3">
        <v>1144.6279095699999</v>
      </c>
      <c r="AN12" s="3">
        <v>65.5645119400006</v>
      </c>
      <c r="AO12" s="3">
        <v>206.35073562999901</v>
      </c>
      <c r="AP12" s="3">
        <v>157.023232890001</v>
      </c>
      <c r="AQ12" s="3">
        <v>52.989037130000597</v>
      </c>
      <c r="AR12" s="3">
        <v>4022.1014006999699</v>
      </c>
      <c r="AS12" s="3">
        <v>1427.1113278499899</v>
      </c>
      <c r="AT12" s="3">
        <v>148.26134898999999</v>
      </c>
      <c r="AU12" s="3">
        <v>2986.9923399199902</v>
      </c>
      <c r="AV12" s="3">
        <v>371.29273750999999</v>
      </c>
      <c r="AW12" s="3">
        <v>8.2451999199998909</v>
      </c>
      <c r="AX12" s="3">
        <v>5.0417275399998696</v>
      </c>
      <c r="AY12" s="3">
        <v>22.221560150001199</v>
      </c>
      <c r="AZ12" s="3">
        <v>1587.84909239998</v>
      </c>
      <c r="BA12" s="3">
        <v>184.26446733</v>
      </c>
      <c r="BB12" s="3">
        <v>242.71935352999799</v>
      </c>
      <c r="BC12" s="3">
        <v>48.150676320001899</v>
      </c>
      <c r="BD12" s="3">
        <v>80.155531369998698</v>
      </c>
      <c r="BE12" s="3">
        <v>181.48339281999901</v>
      </c>
      <c r="BF12" s="3">
        <v>0.47883887999998398</v>
      </c>
      <c r="BG12" s="3">
        <v>1815.6277954899999</v>
      </c>
      <c r="BH12" s="3">
        <v>1056.8266016700099</v>
      </c>
      <c r="BI12" s="3">
        <v>279.01092076000202</v>
      </c>
      <c r="BJ12" s="3">
        <v>123.481004339999</v>
      </c>
      <c r="BK12" s="3">
        <v>4486.3684521199802</v>
      </c>
      <c r="BL12" s="3">
        <v>5924.1758129499603</v>
      </c>
      <c r="BM12" s="3">
        <v>684.45106622000003</v>
      </c>
      <c r="BN12" s="3">
        <v>11.329191420000001</v>
      </c>
      <c r="BO12" s="3">
        <v>415.06367939000302</v>
      </c>
      <c r="BP12" s="3">
        <v>290.21440401000001</v>
      </c>
      <c r="BQ12" s="3">
        <v>10.610173780000199</v>
      </c>
      <c r="BR12" s="3">
        <v>2841.0824431399801</v>
      </c>
      <c r="BS12" s="3">
        <v>432.438096870001</v>
      </c>
      <c r="BT12" s="3">
        <v>11.19426657</v>
      </c>
      <c r="BU12" s="3">
        <v>5358.7797649800104</v>
      </c>
      <c r="BV12" s="3">
        <v>23.459768700001501</v>
      </c>
      <c r="BW12" s="3">
        <v>224.888764159999</v>
      </c>
      <c r="BX12" s="3">
        <v>1173.51126303001</v>
      </c>
      <c r="BY12" s="3">
        <v>605.85269882000603</v>
      </c>
      <c r="BZ12" s="3">
        <v>699.805805790004</v>
      </c>
      <c r="CA12" s="3">
        <v>399.98080581000102</v>
      </c>
      <c r="CB12" s="3">
        <v>209.09697266999899</v>
      </c>
      <c r="CC12" s="3">
        <v>1088.9267086800101</v>
      </c>
      <c r="CD12" s="3">
        <v>619.15289319000397</v>
      </c>
      <c r="CE12" s="3">
        <v>4.60278462999994</v>
      </c>
      <c r="CF12" s="3">
        <v>1079.16063207001</v>
      </c>
      <c r="CG12" s="3">
        <v>365.41691904999999</v>
      </c>
      <c r="CH12" s="3">
        <v>570.42704138000397</v>
      </c>
      <c r="CI12" s="3">
        <v>90.435869720000696</v>
      </c>
      <c r="CJ12" s="3">
        <v>564.93186134000098</v>
      </c>
      <c r="CK12" s="3">
        <v>179.705716039999</v>
      </c>
      <c r="CL12" s="3">
        <v>1859.0228821799999</v>
      </c>
      <c r="CM12" s="3">
        <v>2348.9937890899901</v>
      </c>
      <c r="CN12" s="3">
        <v>841.75476332999995</v>
      </c>
      <c r="CO12" s="3">
        <v>625.04545762000703</v>
      </c>
      <c r="CP12" s="3">
        <v>16.572167400000701</v>
      </c>
      <c r="CQ12" s="3">
        <v>924.53912109000498</v>
      </c>
      <c r="CR12" s="3">
        <v>87.046695369997494</v>
      </c>
      <c r="CS12" s="3">
        <v>188.78516788999801</v>
      </c>
      <c r="CT12" s="3">
        <v>11.279742200000101</v>
      </c>
      <c r="CU12" s="3">
        <v>0.152213139999997</v>
      </c>
      <c r="CV12" s="3">
        <v>1166.48743274</v>
      </c>
      <c r="CW12" s="3">
        <v>3833.33953912996</v>
      </c>
      <c r="CX12" s="3">
        <v>126.79531755999901</v>
      </c>
      <c r="CY12" s="3">
        <v>2262.6192386599801</v>
      </c>
      <c r="CZ12" s="3">
        <v>237.53146326999999</v>
      </c>
      <c r="DA12" s="3">
        <v>373.34096214000402</v>
      </c>
      <c r="DB12" s="3">
        <v>1.1904062200000201</v>
      </c>
      <c r="DC12" s="3">
        <v>1538.5044565000001</v>
      </c>
      <c r="DD12" s="3">
        <v>133.76945468999901</v>
      </c>
      <c r="DE12" s="3">
        <v>1579.35905271001</v>
      </c>
      <c r="DF12" s="3">
        <v>1420.1751839200001</v>
      </c>
      <c r="DG12" s="3">
        <v>3198.0334671199898</v>
      </c>
      <c r="DH12" s="3">
        <v>41.090996850000899</v>
      </c>
      <c r="DI12" s="3">
        <v>497.52527557000201</v>
      </c>
      <c r="DJ12" s="3">
        <v>1093.9507792900199</v>
      </c>
      <c r="DK12" s="3">
        <v>0.84361710000008305</v>
      </c>
      <c r="DL12" s="3">
        <v>341.02336393999798</v>
      </c>
      <c r="DM12" s="3">
        <v>832.65594955001495</v>
      </c>
      <c r="DN12" s="3">
        <v>707.57326794000505</v>
      </c>
      <c r="DO12" s="3">
        <v>208.72690973000101</v>
      </c>
      <c r="DP12" s="4">
        <v>409.81467056999901</v>
      </c>
      <c r="DQ12" s="11">
        <v>5554.2478423699504</v>
      </c>
      <c r="DR12" s="11">
        <v>48742.83203125</v>
      </c>
      <c r="DS12" s="11">
        <f t="shared" si="0"/>
        <v>196374.07485236009</v>
      </c>
      <c r="DT12" s="19">
        <v>14261.02092741991</v>
      </c>
      <c r="DU12">
        <v>27686.30163784001</v>
      </c>
      <c r="DV12">
        <v>52783.756362520224</v>
      </c>
      <c r="DW12">
        <v>25845.571250480047</v>
      </c>
      <c r="DX12">
        <v>27054.592642849959</v>
      </c>
      <c r="DY12">
        <f t="shared" si="1"/>
        <v>24777.507406894187</v>
      </c>
      <c r="DZ12" s="20">
        <f t="shared" si="2"/>
        <v>23965.324624355813</v>
      </c>
      <c r="EA12" s="19">
        <f t="shared" si="3"/>
        <v>39038.528334314098</v>
      </c>
      <c r="EB12">
        <f t="shared" si="4"/>
        <v>27686.30163784001</v>
      </c>
      <c r="EC12">
        <f t="shared" si="5"/>
        <v>76749.080986876041</v>
      </c>
      <c r="ED12">
        <f t="shared" si="6"/>
        <v>25845.571250480047</v>
      </c>
      <c r="EE12" s="20">
        <f t="shared" si="7"/>
        <v>27054.592642849959</v>
      </c>
    </row>
    <row r="13" spans="1:135" x14ac:dyDescent="0.25">
      <c r="A13" s="2" t="s">
        <v>140</v>
      </c>
      <c r="B13" s="3">
        <v>75.101503739998293</v>
      </c>
      <c r="C13" s="3">
        <v>6.3624842799998698</v>
      </c>
      <c r="D13" s="3">
        <v>96.838556989998096</v>
      </c>
      <c r="E13" s="3">
        <v>0.160514729999995</v>
      </c>
      <c r="F13" s="3">
        <v>28.7130332100012</v>
      </c>
      <c r="G13" s="3">
        <v>24.502429840001302</v>
      </c>
      <c r="H13" s="3">
        <v>7.6251301799997604</v>
      </c>
      <c r="I13" s="3">
        <v>2.2833406999999699</v>
      </c>
      <c r="J13" s="3">
        <v>6.7228220000000199E-2</v>
      </c>
      <c r="K13" s="3">
        <v>16.8438200300007</v>
      </c>
      <c r="L13" s="3">
        <v>2.55918055999997</v>
      </c>
      <c r="M13" s="3">
        <v>2.16995209999995</v>
      </c>
      <c r="N13" s="3">
        <v>5.4629538199998402</v>
      </c>
      <c r="O13" s="3">
        <v>6.4090271599995701</v>
      </c>
      <c r="P13" s="3">
        <v>12.5556802200006</v>
      </c>
      <c r="Q13" s="3">
        <v>18.0233331100006</v>
      </c>
      <c r="R13" s="3">
        <v>0.58760473000004598</v>
      </c>
      <c r="S13" s="3">
        <v>66.223522280000097</v>
      </c>
      <c r="T13" s="3">
        <v>687.06265173001202</v>
      </c>
      <c r="U13" s="3">
        <v>187.12854166999901</v>
      </c>
      <c r="V13" s="3">
        <v>22.513490450000599</v>
      </c>
      <c r="W13" s="3">
        <v>8.2984646199999599</v>
      </c>
      <c r="X13" s="3">
        <v>854.82992604001595</v>
      </c>
      <c r="Y13" s="3">
        <v>305.068844590011</v>
      </c>
      <c r="Z13" s="3">
        <v>0.48310432999998398</v>
      </c>
      <c r="AA13" s="3">
        <v>26.735525970001</v>
      </c>
      <c r="AB13" s="3">
        <v>0.184263349999995</v>
      </c>
      <c r="AC13" s="3">
        <v>0.80907560000001999</v>
      </c>
      <c r="AD13" s="3">
        <v>28.202325940001199</v>
      </c>
      <c r="AE13" s="3">
        <v>140.667767959998</v>
      </c>
      <c r="AF13" s="3">
        <v>222.06773401999999</v>
      </c>
      <c r="AG13" s="3">
        <v>122.524733519997</v>
      </c>
      <c r="AH13" s="3">
        <v>220.94350599000001</v>
      </c>
      <c r="AI13" s="3">
        <v>191.58756644000101</v>
      </c>
      <c r="AJ13" s="3">
        <v>4.6983670000004897E-2</v>
      </c>
      <c r="AK13" s="3">
        <v>31.245624080000901</v>
      </c>
      <c r="AL13" s="3">
        <v>1.95267363999999</v>
      </c>
      <c r="AM13" s="3">
        <v>45.776136000001003</v>
      </c>
      <c r="AN13" s="3">
        <v>245.372300219999</v>
      </c>
      <c r="AO13" s="3">
        <v>1.0363974100000199</v>
      </c>
      <c r="AP13" s="3">
        <v>21.285877740000899</v>
      </c>
      <c r="AQ13" s="3">
        <v>7.27571501999972</v>
      </c>
      <c r="AR13" s="3">
        <v>61.7133989500011</v>
      </c>
      <c r="AS13" s="3">
        <v>8.9281799999996903E-3</v>
      </c>
      <c r="AT13" s="3">
        <v>0.43946902999998699</v>
      </c>
      <c r="AU13" s="3">
        <v>127.006439959997</v>
      </c>
      <c r="AV13" s="3">
        <v>3.43785800000036E-2</v>
      </c>
      <c r="AW13" s="3">
        <v>6.7487860000000705E-2</v>
      </c>
      <c r="AX13" s="3">
        <v>53.642572200001297</v>
      </c>
      <c r="AY13" s="3">
        <v>2.1752868800000198</v>
      </c>
      <c r="AZ13" s="3">
        <v>49.083437010002299</v>
      </c>
      <c r="BA13" s="3">
        <v>0.47708691999999098</v>
      </c>
      <c r="BB13" s="3">
        <v>36.882927870002</v>
      </c>
      <c r="BC13" s="3">
        <v>3.4644490699998798</v>
      </c>
      <c r="BD13" s="3">
        <v>390.692710060011</v>
      </c>
      <c r="BE13" s="3">
        <v>434.99436649000199</v>
      </c>
      <c r="BF13" s="3">
        <v>3.1105459899999599</v>
      </c>
      <c r="BG13" s="3">
        <v>1.4201948799999899</v>
      </c>
      <c r="BH13" s="3">
        <v>71.813413959994705</v>
      </c>
      <c r="BI13" s="3">
        <v>19.8549301500002</v>
      </c>
      <c r="BJ13" s="3">
        <v>519.97062237004798</v>
      </c>
      <c r="BK13" s="3">
        <v>3.5961592399999902</v>
      </c>
      <c r="BL13" s="3">
        <v>136.153696809998</v>
      </c>
      <c r="BM13" s="3">
        <v>74.783487659997107</v>
      </c>
      <c r="BN13" s="3">
        <v>0.28116853999997499</v>
      </c>
      <c r="BO13" s="3">
        <v>0.92516450000000205</v>
      </c>
      <c r="BP13" s="3">
        <v>90.253177759997797</v>
      </c>
      <c r="BQ13" s="3">
        <v>461.99767287001401</v>
      </c>
      <c r="BR13" s="3">
        <v>122.477904559998</v>
      </c>
      <c r="BS13" s="3">
        <v>210.01609538</v>
      </c>
      <c r="BT13" s="3">
        <v>0.20225733999999199</v>
      </c>
      <c r="BU13" s="3">
        <v>269.479694489998</v>
      </c>
      <c r="BV13" s="3">
        <v>0.115944119999998</v>
      </c>
      <c r="BW13" s="3">
        <v>139.66646916999599</v>
      </c>
      <c r="BX13" s="3">
        <v>67.964557640001104</v>
      </c>
      <c r="BY13" s="3">
        <v>1.8813238299999899</v>
      </c>
      <c r="BZ13" s="3">
        <v>1.79444322000001</v>
      </c>
      <c r="CA13" s="3">
        <v>0.33061931999997801</v>
      </c>
      <c r="CB13" s="3">
        <v>42.133762060002503</v>
      </c>
      <c r="CC13" s="3">
        <v>804.26406769002801</v>
      </c>
      <c r="CD13" s="3">
        <v>102.08220225999899</v>
      </c>
      <c r="CE13" s="3">
        <v>7.3465999999997597E-3</v>
      </c>
      <c r="CF13" s="3">
        <v>144.761583919998</v>
      </c>
      <c r="CG13" s="3">
        <v>50.382549700000602</v>
      </c>
      <c r="CH13" s="3">
        <v>4.1333952099998896</v>
      </c>
      <c r="CI13" s="3">
        <v>167.47780344999899</v>
      </c>
      <c r="CJ13" s="3">
        <v>6.6759884699998198</v>
      </c>
      <c r="CK13" s="3">
        <v>313.62747656001397</v>
      </c>
      <c r="CL13" s="3">
        <v>2.2873734399999899</v>
      </c>
      <c r="CM13" s="3">
        <v>26.807122820000998</v>
      </c>
      <c r="CN13" s="3">
        <v>31.2429861500013</v>
      </c>
      <c r="CO13" s="3">
        <v>139.69674697999901</v>
      </c>
      <c r="CP13" s="3">
        <v>1.53351612000002</v>
      </c>
      <c r="CQ13" s="3">
        <v>0.649696990000032</v>
      </c>
      <c r="CR13" s="3">
        <v>24.080441120001701</v>
      </c>
      <c r="CS13" s="3">
        <v>1078.12435462998</v>
      </c>
      <c r="CT13" s="3">
        <v>0.85875900000000605</v>
      </c>
      <c r="CU13" s="3">
        <v>291.817013910014</v>
      </c>
      <c r="CV13" s="3">
        <v>864.45414149003204</v>
      </c>
      <c r="CW13" s="3">
        <v>100.904186240001</v>
      </c>
      <c r="CX13" s="3">
        <v>7.68024700000009E-2</v>
      </c>
      <c r="CY13" s="3">
        <v>183.610434810002</v>
      </c>
      <c r="CZ13" s="3">
        <v>28.247670730001001</v>
      </c>
      <c r="DA13" s="3">
        <v>44.905785110001503</v>
      </c>
      <c r="DB13" s="3">
        <v>709.08561363000501</v>
      </c>
      <c r="DC13" s="3">
        <v>1.32581751000003</v>
      </c>
      <c r="DD13" s="3">
        <v>58.925740900001401</v>
      </c>
      <c r="DE13" s="3">
        <v>16.651928840000199</v>
      </c>
      <c r="DF13" s="3">
        <v>0.70284128000000701</v>
      </c>
      <c r="DG13" s="3">
        <v>492.62642846000301</v>
      </c>
      <c r="DH13" s="3">
        <v>0.14169812999999401</v>
      </c>
      <c r="DI13" s="3">
        <v>7.0137517299998402</v>
      </c>
      <c r="DJ13" s="3">
        <v>477.515297890005</v>
      </c>
      <c r="DK13" s="3">
        <v>0.105382809999997</v>
      </c>
      <c r="DL13" s="3">
        <v>7.7191985099997602</v>
      </c>
      <c r="DM13" s="3">
        <v>2.5250252299999598</v>
      </c>
      <c r="DN13" s="3">
        <v>1.20117499999997E-2</v>
      </c>
      <c r="DO13" s="3">
        <v>2.10614400000015E-2</v>
      </c>
      <c r="DP13" s="4">
        <v>12.2217638100004</v>
      </c>
      <c r="DQ13" s="11">
        <v>8.1885086199998902</v>
      </c>
      <c r="DR13" s="11">
        <v>14147.8701171875</v>
      </c>
      <c r="DS13" s="11">
        <f t="shared" si="0"/>
        <v>27501.856404417682</v>
      </c>
      <c r="DT13" s="19">
        <v>401.80485980000179</v>
      </c>
      <c r="DU13">
        <v>2361.3187512200188</v>
      </c>
      <c r="DV13">
        <v>3679.7990589800943</v>
      </c>
      <c r="DW13">
        <v>4863.2991142000446</v>
      </c>
      <c r="DX13">
        <v>2047.7645030300293</v>
      </c>
      <c r="DY13">
        <f t="shared" si="1"/>
        <v>10148.919242273929</v>
      </c>
      <c r="DZ13" s="20">
        <f t="shared" si="2"/>
        <v>3998.9508749135707</v>
      </c>
      <c r="EA13" s="19">
        <f t="shared" si="3"/>
        <v>10550.724102073931</v>
      </c>
      <c r="EB13">
        <f t="shared" si="4"/>
        <v>2361.3187512200188</v>
      </c>
      <c r="EC13">
        <f t="shared" si="5"/>
        <v>7678.749933893665</v>
      </c>
      <c r="ED13">
        <f t="shared" si="6"/>
        <v>4863.2991142000446</v>
      </c>
      <c r="EE13" s="20">
        <f t="shared" si="7"/>
        <v>2047.7645030300293</v>
      </c>
    </row>
    <row r="14" spans="1:135" x14ac:dyDescent="0.25">
      <c r="A14" s="2" t="s">
        <v>141</v>
      </c>
      <c r="B14" s="3">
        <v>6.5250262999997197</v>
      </c>
      <c r="C14" s="3">
        <v>74.476556510000705</v>
      </c>
      <c r="D14" s="3">
        <v>726.47771781000904</v>
      </c>
      <c r="E14" s="3">
        <v>0.30164397999998699</v>
      </c>
      <c r="F14" s="3">
        <v>16.780522600000999</v>
      </c>
      <c r="G14" s="3">
        <v>30.0051856600011</v>
      </c>
      <c r="H14" s="3">
        <v>5.8953869199998801</v>
      </c>
      <c r="I14" s="3">
        <v>5.7444485599997099</v>
      </c>
      <c r="J14" s="3">
        <v>0.106135649999997</v>
      </c>
      <c r="K14" s="3">
        <v>30.3444498600015</v>
      </c>
      <c r="L14" s="3">
        <v>13.954061170000299</v>
      </c>
      <c r="M14" s="3">
        <v>1.05718332000006</v>
      </c>
      <c r="N14" s="3">
        <v>1.07612221000005</v>
      </c>
      <c r="O14" s="3">
        <v>5.8415657399995897</v>
      </c>
      <c r="P14" s="3">
        <v>5.89254253999973</v>
      </c>
      <c r="Q14" s="3">
        <v>1.25271095000003</v>
      </c>
      <c r="R14" s="3">
        <v>0.30203117999998103</v>
      </c>
      <c r="S14" s="3">
        <v>208.280106910001</v>
      </c>
      <c r="T14" s="3">
        <v>450.09580770000798</v>
      </c>
      <c r="U14" s="3">
        <v>22.203093240001198</v>
      </c>
      <c r="V14" s="3">
        <v>145.438984989998</v>
      </c>
      <c r="W14" s="3">
        <v>0.23709502999999399</v>
      </c>
      <c r="X14" s="3">
        <v>434.88203714000599</v>
      </c>
      <c r="Y14" s="3">
        <v>34.369457800002102</v>
      </c>
      <c r="Z14" s="3">
        <v>10.4429288600008</v>
      </c>
      <c r="AA14" s="3">
        <v>119.728612049999</v>
      </c>
      <c r="AB14" s="3">
        <v>0.31438757999999201</v>
      </c>
      <c r="AC14" s="3">
        <v>0.48367551999997999</v>
      </c>
      <c r="AD14" s="3">
        <v>116.515436319998</v>
      </c>
      <c r="AE14" s="3">
        <v>307.25223784001099</v>
      </c>
      <c r="AF14" s="3">
        <v>278.65440457999898</v>
      </c>
      <c r="AG14" s="3">
        <v>78.187669199995895</v>
      </c>
      <c r="AH14" s="3">
        <v>832.65224405003596</v>
      </c>
      <c r="AI14" s="3">
        <v>158.36511764999901</v>
      </c>
      <c r="AJ14" s="3">
        <v>0.21279920000000099</v>
      </c>
      <c r="AK14" s="3">
        <v>205.15876303999801</v>
      </c>
      <c r="AL14" s="3">
        <v>3.3595641999999599</v>
      </c>
      <c r="AM14" s="3">
        <v>37.346958900001397</v>
      </c>
      <c r="AN14" s="3">
        <v>189.989267780001</v>
      </c>
      <c r="AO14" s="3">
        <v>3.8567360899999601</v>
      </c>
      <c r="AP14" s="3">
        <v>0.33420822999998701</v>
      </c>
      <c r="AQ14" s="3">
        <v>49.658086730001799</v>
      </c>
      <c r="AR14" s="3">
        <v>256.94808196999901</v>
      </c>
      <c r="AS14" s="3">
        <v>8.6226599999996798E-3</v>
      </c>
      <c r="AT14" s="3">
        <v>0.59689947999999504</v>
      </c>
      <c r="AU14" s="3">
        <v>366.87419942001299</v>
      </c>
      <c r="AV14" s="3">
        <v>27.774688940001301</v>
      </c>
      <c r="AW14" s="3">
        <v>465.28855201000903</v>
      </c>
      <c r="AX14" s="3">
        <v>21.096354210001699</v>
      </c>
      <c r="AY14" s="3">
        <v>9.0183499999997307E-3</v>
      </c>
      <c r="AZ14" s="3">
        <v>20.753026600001</v>
      </c>
      <c r="BA14" s="3">
        <v>0.18019126999999899</v>
      </c>
      <c r="BB14" s="3">
        <v>621.604216840032</v>
      </c>
      <c r="BC14" s="3">
        <v>30.571436510001899</v>
      </c>
      <c r="BD14" s="3">
        <v>721.13287179003203</v>
      </c>
      <c r="BE14" s="3">
        <v>180.05928462999799</v>
      </c>
      <c r="BF14" s="3">
        <v>7.0797834899995902</v>
      </c>
      <c r="BG14" s="3">
        <v>3.48843049999995</v>
      </c>
      <c r="BH14" s="3">
        <v>51.346149860002299</v>
      </c>
      <c r="BI14" s="3">
        <v>81.990068890000103</v>
      </c>
      <c r="BJ14" s="3">
        <v>0.80939911000009501</v>
      </c>
      <c r="BK14" s="3">
        <v>728.81750286002296</v>
      </c>
      <c r="BL14" s="3">
        <v>120.640168329996</v>
      </c>
      <c r="BM14" s="3">
        <v>31.207574950001099</v>
      </c>
      <c r="BN14" s="3">
        <v>0.73986081000008597</v>
      </c>
      <c r="BO14" s="3">
        <v>0.95727124000000197</v>
      </c>
      <c r="BP14" s="3">
        <v>74.733353029999407</v>
      </c>
      <c r="BQ14" s="3">
        <v>0.64429834000008901</v>
      </c>
      <c r="BR14" s="3">
        <v>693.519719130005</v>
      </c>
      <c r="BS14" s="3">
        <v>17.608459000000899</v>
      </c>
      <c r="BT14" s="3">
        <v>3.25215579999987</v>
      </c>
      <c r="BU14" s="3">
        <v>532.16432856000301</v>
      </c>
      <c r="BV14" s="3">
        <v>0.23658987999999201</v>
      </c>
      <c r="BW14" s="3">
        <v>9.20265058999993</v>
      </c>
      <c r="BX14" s="3">
        <v>7.3573328099998196</v>
      </c>
      <c r="BY14" s="3">
        <v>233.60239924000001</v>
      </c>
      <c r="BZ14" s="3">
        <v>66.3966564300014</v>
      </c>
      <c r="CA14" s="3">
        <v>0.50867882999997704</v>
      </c>
      <c r="CB14" s="3">
        <v>1.1503865100000401</v>
      </c>
      <c r="CC14" s="3">
        <v>418.26821038000202</v>
      </c>
      <c r="CD14" s="3">
        <v>120.33067046999901</v>
      </c>
      <c r="CE14" s="3">
        <v>7.0449899999997798E-3</v>
      </c>
      <c r="CF14" s="3">
        <v>184.37938057</v>
      </c>
      <c r="CG14" s="3">
        <v>18.590418970000599</v>
      </c>
      <c r="CH14" s="3">
        <v>31.597741040001299</v>
      </c>
      <c r="CI14" s="3">
        <v>7.4536167999995699</v>
      </c>
      <c r="CJ14" s="3">
        <v>14.8702266200007</v>
      </c>
      <c r="CK14" s="3">
        <v>30.355206610001499</v>
      </c>
      <c r="CL14" s="3">
        <v>2.2875990899999499</v>
      </c>
      <c r="CM14" s="3">
        <v>25.697379650001199</v>
      </c>
      <c r="CN14" s="3">
        <v>4.7092423899999103</v>
      </c>
      <c r="CO14" s="3">
        <v>3.2768810399999801</v>
      </c>
      <c r="CP14" s="3">
        <v>0.124811839999996</v>
      </c>
      <c r="CQ14" s="3">
        <v>5.0928508399996604</v>
      </c>
      <c r="CR14" s="3">
        <v>0.65905371000007895</v>
      </c>
      <c r="CS14" s="3">
        <v>534.27569965001896</v>
      </c>
      <c r="CT14" s="3">
        <v>0.14011289999999699</v>
      </c>
      <c r="CU14" s="3">
        <v>0.39146469999998601</v>
      </c>
      <c r="CV14" s="3">
        <v>4168.8730575698801</v>
      </c>
      <c r="CW14" s="3">
        <v>510.742627890005</v>
      </c>
      <c r="CX14" s="3">
        <v>0.12119698999999599</v>
      </c>
      <c r="CY14" s="3">
        <v>825.61181947003502</v>
      </c>
      <c r="CZ14" s="3">
        <v>8.5877473699998408</v>
      </c>
      <c r="DA14" s="3">
        <v>9.7498384999998606</v>
      </c>
      <c r="DB14" s="3">
        <v>28.310335220001299</v>
      </c>
      <c r="DC14" s="3">
        <v>6.6756807899997002</v>
      </c>
      <c r="DD14" s="3">
        <v>155.27328108</v>
      </c>
      <c r="DE14" s="3">
        <v>13.9888764700006</v>
      </c>
      <c r="DF14" s="3">
        <v>158.42660959000199</v>
      </c>
      <c r="DG14" s="3">
        <v>435.26352732000601</v>
      </c>
      <c r="DH14" s="3">
        <v>0.26398670999999202</v>
      </c>
      <c r="DI14" s="3">
        <v>120.99409466999801</v>
      </c>
      <c r="DJ14" s="3">
        <v>9.6018432400001696</v>
      </c>
      <c r="DK14" s="3">
        <v>0.16582955999999599</v>
      </c>
      <c r="DL14" s="3">
        <v>4.8061332499999203</v>
      </c>
      <c r="DM14" s="3">
        <v>0.65770438000000897</v>
      </c>
      <c r="DN14" s="3">
        <v>117.866841369993</v>
      </c>
      <c r="DO14" s="3">
        <v>3113.9305116598398</v>
      </c>
      <c r="DP14" s="4">
        <v>13.1627591800003</v>
      </c>
      <c r="DQ14" s="11">
        <v>63.653465200001499</v>
      </c>
      <c r="DR14" s="11">
        <v>23498.05859375</v>
      </c>
      <c r="DS14" s="11">
        <f t="shared" si="0"/>
        <v>44661.697607949973</v>
      </c>
      <c r="DT14" s="19">
        <v>1599.9150353700406</v>
      </c>
      <c r="DU14">
        <v>3106.6656411700042</v>
      </c>
      <c r="DV14">
        <v>2296.5890275100651</v>
      </c>
      <c r="DW14">
        <v>8868.4282652299917</v>
      </c>
      <c r="DX14">
        <v>5292.0410449198744</v>
      </c>
      <c r="DY14">
        <f t="shared" si="1"/>
        <v>16856.240341680335</v>
      </c>
      <c r="DZ14" s="20">
        <f t="shared" si="2"/>
        <v>6641.8182520696637</v>
      </c>
      <c r="EA14" s="19">
        <f t="shared" si="3"/>
        <v>18456.155377050374</v>
      </c>
      <c r="EB14">
        <f t="shared" si="4"/>
        <v>3106.6656411700042</v>
      </c>
      <c r="EC14">
        <f t="shared" si="5"/>
        <v>8938.4072795797292</v>
      </c>
      <c r="ED14">
        <f t="shared" si="6"/>
        <v>8868.4282652299917</v>
      </c>
      <c r="EE14" s="20">
        <f t="shared" si="7"/>
        <v>5292.0410449198744</v>
      </c>
    </row>
    <row r="15" spans="1:135" x14ac:dyDescent="0.25">
      <c r="A15" s="2" t="s">
        <v>142</v>
      </c>
      <c r="B15" s="3">
        <v>38.736003310000697</v>
      </c>
      <c r="C15" s="3">
        <v>38.252179070000899</v>
      </c>
      <c r="D15" s="3">
        <v>0.82785596999999</v>
      </c>
      <c r="E15" s="3">
        <v>0.74187385000009898</v>
      </c>
      <c r="F15" s="3">
        <v>8.5898971299999793</v>
      </c>
      <c r="G15" s="3">
        <v>53.461940500001099</v>
      </c>
      <c r="H15" s="3">
        <v>464.396359230011</v>
      </c>
      <c r="I15" s="3">
        <v>156.781216849998</v>
      </c>
      <c r="J15" s="3">
        <v>44.672660550001602</v>
      </c>
      <c r="K15" s="3">
        <v>6.9567438099996997</v>
      </c>
      <c r="L15" s="3">
        <v>1394.7648744599801</v>
      </c>
      <c r="M15" s="3">
        <v>208.521432190002</v>
      </c>
      <c r="N15" s="3">
        <v>123.886505909997</v>
      </c>
      <c r="O15" s="3">
        <v>359.38325912001</v>
      </c>
      <c r="P15" s="3">
        <v>6.2586885299997403</v>
      </c>
      <c r="Q15" s="3">
        <v>163.03871586</v>
      </c>
      <c r="R15" s="3">
        <v>37.5747294200021</v>
      </c>
      <c r="S15" s="3">
        <v>743.89324576002696</v>
      </c>
      <c r="T15" s="3">
        <v>34157.564954839698</v>
      </c>
      <c r="U15" s="3">
        <v>6886.3113155799701</v>
      </c>
      <c r="V15" s="3">
        <v>382.85694881000899</v>
      </c>
      <c r="W15" s="3">
        <v>4.4814205599998296</v>
      </c>
      <c r="X15" s="3">
        <v>11343.969238350001</v>
      </c>
      <c r="Y15" s="3">
        <v>35.127312660002097</v>
      </c>
      <c r="Z15" s="3">
        <v>52.083263690002099</v>
      </c>
      <c r="AA15" s="3">
        <v>4298.5337624499598</v>
      </c>
      <c r="AB15" s="3">
        <v>0.30280728999998002</v>
      </c>
      <c r="AC15" s="3">
        <v>17.301217770000999</v>
      </c>
      <c r="AD15" s="3">
        <v>1305.80122957</v>
      </c>
      <c r="AE15" s="3">
        <v>18444.360171140499</v>
      </c>
      <c r="AF15" s="3">
        <v>3123.6976662699399</v>
      </c>
      <c r="AG15" s="3">
        <v>763.05620329001999</v>
      </c>
      <c r="AH15" s="3">
        <v>11275.448812210199</v>
      </c>
      <c r="AI15" s="3">
        <v>6245.5490414399501</v>
      </c>
      <c r="AJ15" s="3">
        <v>0.16786231999999399</v>
      </c>
      <c r="AK15" s="3">
        <v>541.84717370000703</v>
      </c>
      <c r="AL15" s="3">
        <v>253.26951457999999</v>
      </c>
      <c r="AM15" s="3">
        <v>942.57381134001798</v>
      </c>
      <c r="AN15" s="3">
        <v>10770.6710528801</v>
      </c>
      <c r="AO15" s="3">
        <v>445.025036680006</v>
      </c>
      <c r="AP15" s="3">
        <v>1892.19315532992</v>
      </c>
      <c r="AQ15" s="3">
        <v>165.44666925999999</v>
      </c>
      <c r="AR15" s="3">
        <v>1415.0075140899901</v>
      </c>
      <c r="AS15" s="3">
        <v>6.1711432200000198</v>
      </c>
      <c r="AT15" s="3">
        <v>0.229858139999991</v>
      </c>
      <c r="AU15" s="3">
        <v>1438.3952067999701</v>
      </c>
      <c r="AV15" s="3">
        <v>128.104404339995</v>
      </c>
      <c r="AW15" s="3">
        <v>1718.87592976991</v>
      </c>
      <c r="AX15" s="3">
        <v>45.869969510003301</v>
      </c>
      <c r="AY15" s="3">
        <v>12221.888713370199</v>
      </c>
      <c r="AZ15" s="3">
        <v>4354.36505079987</v>
      </c>
      <c r="BA15" s="3">
        <v>156.31369979999999</v>
      </c>
      <c r="BB15" s="3">
        <v>1082.36093984992</v>
      </c>
      <c r="BC15" s="3">
        <v>323.77711272001801</v>
      </c>
      <c r="BD15" s="3">
        <v>69219.693663778002</v>
      </c>
      <c r="BE15" s="3">
        <v>3402.6190333499198</v>
      </c>
      <c r="BF15" s="3">
        <v>13.439924080001401</v>
      </c>
      <c r="BG15" s="3">
        <v>2176.22956340985</v>
      </c>
      <c r="BH15" s="3">
        <v>3866.6760617698701</v>
      </c>
      <c r="BI15" s="3">
        <v>1919.2479589299601</v>
      </c>
      <c r="BJ15" s="3">
        <v>4.4214667599998903</v>
      </c>
      <c r="BK15" s="3">
        <v>3268.3512866199699</v>
      </c>
      <c r="BL15" s="3">
        <v>775.47196032001898</v>
      </c>
      <c r="BM15" s="3">
        <v>6.0829569399998196</v>
      </c>
      <c r="BN15" s="3">
        <v>1.4049639999999501E-2</v>
      </c>
      <c r="BO15" s="3">
        <v>1.4780444799999699</v>
      </c>
      <c r="BP15" s="3">
        <v>1325.28035226</v>
      </c>
      <c r="BQ15" s="3">
        <v>190.67940740000299</v>
      </c>
      <c r="BR15" s="3">
        <v>6044.5091760799596</v>
      </c>
      <c r="BS15" s="3">
        <v>2593.0205508600102</v>
      </c>
      <c r="BT15" s="3">
        <v>1073.1560328799001</v>
      </c>
      <c r="BU15" s="3">
        <v>2260.5743083899902</v>
      </c>
      <c r="BV15" s="3">
        <v>0.12163346999999899</v>
      </c>
      <c r="BW15" s="3">
        <v>1239.3228728900101</v>
      </c>
      <c r="BX15" s="3">
        <v>715.12511808000602</v>
      </c>
      <c r="BY15" s="3">
        <v>2329.5679562598898</v>
      </c>
      <c r="BZ15" s="3">
        <v>230.70876306000099</v>
      </c>
      <c r="CA15" s="3">
        <v>157.012764400001</v>
      </c>
      <c r="CB15" s="3">
        <v>34.404595040001603</v>
      </c>
      <c r="CC15" s="3">
        <v>1627.7385909499601</v>
      </c>
      <c r="CD15" s="3">
        <v>1641.15778187</v>
      </c>
      <c r="CE15" s="3">
        <v>211.08296882000101</v>
      </c>
      <c r="CF15" s="3">
        <v>2893.0112737900099</v>
      </c>
      <c r="CG15" s="3">
        <v>370.99741442000101</v>
      </c>
      <c r="CH15" s="3">
        <v>3.1675043899998401</v>
      </c>
      <c r="CI15" s="3">
        <v>98.031655759997307</v>
      </c>
      <c r="CJ15" s="3">
        <v>550.13700421001397</v>
      </c>
      <c r="CK15" s="3">
        <v>518.29555837001499</v>
      </c>
      <c r="CL15" s="3">
        <v>25.486119970000399</v>
      </c>
      <c r="CM15" s="3">
        <v>95.776791679998297</v>
      </c>
      <c r="CN15" s="3">
        <v>999.42347413001505</v>
      </c>
      <c r="CO15" s="3">
        <v>2773.5299042699598</v>
      </c>
      <c r="CP15" s="3">
        <v>16.534557700000999</v>
      </c>
      <c r="CQ15" s="3">
        <v>13.197185950001099</v>
      </c>
      <c r="CR15" s="3">
        <v>5253.3338383398204</v>
      </c>
      <c r="CS15" s="3">
        <v>11527.9056552904</v>
      </c>
      <c r="CT15" s="3">
        <v>30.6613456600011</v>
      </c>
      <c r="CU15" s="3">
        <v>6268.3127133899197</v>
      </c>
      <c r="CV15" s="3">
        <v>6585.6227767595301</v>
      </c>
      <c r="CW15" s="3">
        <v>3756.2550887999701</v>
      </c>
      <c r="CX15" s="3">
        <v>6.9080342999997999</v>
      </c>
      <c r="CY15" s="3">
        <v>3027.2446135799501</v>
      </c>
      <c r="CZ15" s="3">
        <v>337.40283633000303</v>
      </c>
      <c r="DA15" s="3">
        <v>419.830701560009</v>
      </c>
      <c r="DB15" s="3">
        <v>12.3062521200013</v>
      </c>
      <c r="DC15" s="3">
        <v>256.05313370000198</v>
      </c>
      <c r="DD15" s="3">
        <v>261.14484626000399</v>
      </c>
      <c r="DE15" s="3">
        <v>1007.49547023002</v>
      </c>
      <c r="DF15" s="3">
        <v>672.28650184001503</v>
      </c>
      <c r="DG15" s="3">
        <v>9306.1766545499795</v>
      </c>
      <c r="DH15" s="3">
        <v>3.2092847199998</v>
      </c>
      <c r="DI15" s="3">
        <v>316.38622051001101</v>
      </c>
      <c r="DJ15" s="3">
        <v>2116.2255526599702</v>
      </c>
      <c r="DK15" s="3">
        <v>8.7337969999999904E-2</v>
      </c>
      <c r="DL15" s="3">
        <v>586.76199190000796</v>
      </c>
      <c r="DM15" s="3">
        <v>5.84258171999989</v>
      </c>
      <c r="DN15" s="3">
        <v>2356.2876807298799</v>
      </c>
      <c r="DO15" s="3">
        <v>7485.7265829096696</v>
      </c>
      <c r="DP15" s="4">
        <v>337.63620939999998</v>
      </c>
      <c r="DQ15" s="11">
        <v>636.74184381000805</v>
      </c>
      <c r="DR15" s="11">
        <v>68512.53125</v>
      </c>
      <c r="DS15" s="11">
        <f t="shared" si="0"/>
        <v>385860.89165240648</v>
      </c>
      <c r="DT15" s="19">
        <v>9323.931661899931</v>
      </c>
      <c r="DU15">
        <v>43568.957221229473</v>
      </c>
      <c r="DV15">
        <v>92991.56747882023</v>
      </c>
      <c r="DW15">
        <v>149998.26191064744</v>
      </c>
      <c r="DX15">
        <v>21465.642129809665</v>
      </c>
      <c r="DY15">
        <f t="shared" si="1"/>
        <v>27655.910240120382</v>
      </c>
      <c r="DZ15" s="20">
        <f t="shared" si="2"/>
        <v>40856.621009879615</v>
      </c>
      <c r="EA15" s="19">
        <f t="shared" si="3"/>
        <v>36979.841902020315</v>
      </c>
      <c r="EB15">
        <f t="shared" si="4"/>
        <v>43568.957221229473</v>
      </c>
      <c r="EC15">
        <f t="shared" si="5"/>
        <v>133848.18848869985</v>
      </c>
      <c r="ED15">
        <f t="shared" si="6"/>
        <v>149998.26191064744</v>
      </c>
      <c r="EE15" s="20">
        <f t="shared" si="7"/>
        <v>21465.642129809665</v>
      </c>
    </row>
    <row r="16" spans="1:135" x14ac:dyDescent="0.25">
      <c r="A16" s="2" t="s">
        <v>143</v>
      </c>
      <c r="B16" s="3">
        <v>250.22321416999901</v>
      </c>
      <c r="C16" s="3">
        <v>328.872383960001</v>
      </c>
      <c r="D16" s="3">
        <v>728.04918112000303</v>
      </c>
      <c r="E16" s="3">
        <v>1.9279060699999799</v>
      </c>
      <c r="F16" s="3">
        <v>82.923326559999396</v>
      </c>
      <c r="G16" s="3">
        <v>215.987580129999</v>
      </c>
      <c r="H16" s="3">
        <v>23.671468050000499</v>
      </c>
      <c r="I16" s="3">
        <v>5.44095646999987</v>
      </c>
      <c r="J16" s="3">
        <v>7.6698959799997803</v>
      </c>
      <c r="K16" s="3">
        <v>17.0562767400003</v>
      </c>
      <c r="L16" s="3">
        <v>27.260104530000699</v>
      </c>
      <c r="M16" s="3">
        <v>10.976405150000801</v>
      </c>
      <c r="N16" s="3">
        <v>7.8575779599999001</v>
      </c>
      <c r="O16" s="3">
        <v>15.323978090000701</v>
      </c>
      <c r="P16" s="3">
        <v>11.5718596500005</v>
      </c>
      <c r="Q16" s="3">
        <v>87.490958920000693</v>
      </c>
      <c r="R16" s="3">
        <v>8.2796797199999794</v>
      </c>
      <c r="S16" s="3">
        <v>97.541186339998902</v>
      </c>
      <c r="T16" s="3">
        <v>1530.96977857001</v>
      </c>
      <c r="U16" s="3">
        <v>150.197309199996</v>
      </c>
      <c r="V16" s="3">
        <v>298.017680920001</v>
      </c>
      <c r="W16" s="3">
        <v>6.0052252499997598</v>
      </c>
      <c r="X16" s="3">
        <v>1344.6004929400001</v>
      </c>
      <c r="Y16" s="3">
        <v>191.74697239999799</v>
      </c>
      <c r="Z16" s="3">
        <v>52.820889840002003</v>
      </c>
      <c r="AA16" s="3">
        <v>297.611292329999</v>
      </c>
      <c r="AB16" s="3">
        <v>0.87016678999998698</v>
      </c>
      <c r="AC16" s="3">
        <v>0.77308458999999796</v>
      </c>
      <c r="AD16" s="3">
        <v>769.35401228001103</v>
      </c>
      <c r="AE16" s="3">
        <v>6774.23178997983</v>
      </c>
      <c r="AF16" s="3">
        <v>408.20281707000498</v>
      </c>
      <c r="AG16" s="3">
        <v>114.345959559999</v>
      </c>
      <c r="AH16" s="3">
        <v>4289.2290466999102</v>
      </c>
      <c r="AI16" s="3">
        <v>560.15529897000101</v>
      </c>
      <c r="AJ16" s="3">
        <v>9.16703900000016E-2</v>
      </c>
      <c r="AK16" s="3">
        <v>499.30176856000202</v>
      </c>
      <c r="AL16" s="3">
        <v>83.637404160000798</v>
      </c>
      <c r="AM16" s="3">
        <v>78.405377960000394</v>
      </c>
      <c r="AN16" s="3">
        <v>6.6276015299998798</v>
      </c>
      <c r="AO16" s="3">
        <v>106.28471443999899</v>
      </c>
      <c r="AP16" s="3">
        <v>13.973854670000399</v>
      </c>
      <c r="AQ16" s="3">
        <v>21.033918210001001</v>
      </c>
      <c r="AR16" s="3">
        <v>400.39027560000102</v>
      </c>
      <c r="AS16" s="3">
        <v>0.221371819999998</v>
      </c>
      <c r="AT16" s="3">
        <v>7.1619100000003599E-2</v>
      </c>
      <c r="AU16" s="3">
        <v>987.12599111001896</v>
      </c>
      <c r="AV16" s="3">
        <v>79.670328440001597</v>
      </c>
      <c r="AW16" s="3">
        <v>160.60679244999901</v>
      </c>
      <c r="AX16" s="3">
        <v>10.990077100000599</v>
      </c>
      <c r="AY16" s="3">
        <v>30.798503510000501</v>
      </c>
      <c r="AZ16" s="3">
        <v>397.21893528999902</v>
      </c>
      <c r="BA16" s="3">
        <v>36.297750160001399</v>
      </c>
      <c r="BB16" s="3">
        <v>238.517260169997</v>
      </c>
      <c r="BC16" s="3">
        <v>105.622637329998</v>
      </c>
      <c r="BD16" s="3">
        <v>68.825177120000603</v>
      </c>
      <c r="BE16" s="3">
        <v>43.808353000001802</v>
      </c>
      <c r="BF16" s="3">
        <v>1.30201527000003</v>
      </c>
      <c r="BG16" s="3">
        <v>181.65846607999899</v>
      </c>
      <c r="BH16" s="3">
        <v>348.90617173000197</v>
      </c>
      <c r="BI16" s="3">
        <v>9.7846545599999999</v>
      </c>
      <c r="BJ16" s="3">
        <v>18.9009757800005</v>
      </c>
      <c r="BK16" s="3">
        <v>573.77860069000405</v>
      </c>
      <c r="BL16" s="3">
        <v>745.51544816000603</v>
      </c>
      <c r="BM16" s="3">
        <v>79.028806400000505</v>
      </c>
      <c r="BN16" s="3">
        <v>0.27036302999998901</v>
      </c>
      <c r="BO16" s="3">
        <v>2.4546928099999401</v>
      </c>
      <c r="BP16" s="3">
        <v>79.787147570000201</v>
      </c>
      <c r="BQ16" s="3">
        <v>369.43246909001601</v>
      </c>
      <c r="BR16" s="3">
        <v>948.04445539000801</v>
      </c>
      <c r="BS16" s="3">
        <v>159.87978396999901</v>
      </c>
      <c r="BT16" s="3">
        <v>24.813646010002</v>
      </c>
      <c r="BU16" s="3">
        <v>688.88052999000399</v>
      </c>
      <c r="BV16" s="3">
        <v>2.9050927599999001</v>
      </c>
      <c r="BW16" s="3">
        <v>39.284920370001402</v>
      </c>
      <c r="BX16" s="3">
        <v>19.580123630000202</v>
      </c>
      <c r="BY16" s="3">
        <v>312.71050601000002</v>
      </c>
      <c r="BZ16" s="3">
        <v>151.084528339999</v>
      </c>
      <c r="CA16" s="3">
        <v>5.2095788799996496</v>
      </c>
      <c r="CB16" s="3">
        <v>257.62028574999999</v>
      </c>
      <c r="CC16" s="3">
        <v>227.210388959998</v>
      </c>
      <c r="CD16" s="3">
        <v>160.49537769999901</v>
      </c>
      <c r="CE16" s="3">
        <v>1.1449039299999999</v>
      </c>
      <c r="CF16" s="3">
        <v>545.73471194000399</v>
      </c>
      <c r="CG16" s="3">
        <v>157.37976136999899</v>
      </c>
      <c r="CH16" s="3">
        <v>421.22617501000502</v>
      </c>
      <c r="CI16" s="3">
        <v>54.0634046000011</v>
      </c>
      <c r="CJ16" s="3">
        <v>317.08491077000201</v>
      </c>
      <c r="CK16" s="3">
        <v>149.11361131999701</v>
      </c>
      <c r="CL16" s="3">
        <v>145.10575695999901</v>
      </c>
      <c r="CM16" s="3">
        <v>910.36098545001096</v>
      </c>
      <c r="CN16" s="3">
        <v>83.051225570000199</v>
      </c>
      <c r="CO16" s="3">
        <v>32.500799380000799</v>
      </c>
      <c r="CP16" s="3">
        <v>44.319271150002002</v>
      </c>
      <c r="CQ16" s="3">
        <v>66.383230980001102</v>
      </c>
      <c r="CR16" s="3">
        <v>169.90275442999999</v>
      </c>
      <c r="CS16" s="3">
        <v>533.138284170014</v>
      </c>
      <c r="CT16" s="3">
        <v>51.371659110000998</v>
      </c>
      <c r="CU16" s="3">
        <v>23.634355270001201</v>
      </c>
      <c r="CV16" s="3">
        <v>297.90835389000301</v>
      </c>
      <c r="CW16" s="3">
        <v>1079.1644792100001</v>
      </c>
      <c r="CX16" s="3">
        <v>12.970836620000901</v>
      </c>
      <c r="CY16" s="3">
        <v>1060.12169432001</v>
      </c>
      <c r="CZ16" s="3">
        <v>96.349900370000398</v>
      </c>
      <c r="DA16" s="3">
        <v>130.454037269997</v>
      </c>
      <c r="DB16" s="3">
        <v>1.80410953999998</v>
      </c>
      <c r="DC16" s="3">
        <v>212.57392134</v>
      </c>
      <c r="DD16" s="3">
        <v>128.58299126999799</v>
      </c>
      <c r="DE16" s="3">
        <v>619.631203850004</v>
      </c>
      <c r="DF16" s="3">
        <v>299.80452846999998</v>
      </c>
      <c r="DG16" s="3">
        <v>378.36139921999899</v>
      </c>
      <c r="DH16" s="3">
        <v>0.10620057000000201</v>
      </c>
      <c r="DI16" s="3">
        <v>850.55997205001495</v>
      </c>
      <c r="DJ16" s="3">
        <v>326.480836240001</v>
      </c>
      <c r="DK16" s="3">
        <v>0.80898281000007899</v>
      </c>
      <c r="DL16" s="3">
        <v>97.299707730000605</v>
      </c>
      <c r="DM16" s="3">
        <v>55.025561440001397</v>
      </c>
      <c r="DN16" s="3">
        <v>85.726038219995104</v>
      </c>
      <c r="DO16" s="3">
        <v>1226.63553339995</v>
      </c>
      <c r="DP16" s="4">
        <v>50.064618110000701</v>
      </c>
      <c r="DQ16" s="11">
        <v>1275.2795970299901</v>
      </c>
      <c r="DR16" s="11">
        <v>12539.576171875</v>
      </c>
      <c r="DS16" s="11">
        <f t="shared" si="0"/>
        <v>52026.122644304829</v>
      </c>
      <c r="DT16" s="19">
        <v>3971.4616671300018</v>
      </c>
      <c r="DU16">
        <v>5669.1802819800341</v>
      </c>
      <c r="DV16">
        <v>16338.662910979761</v>
      </c>
      <c r="DW16">
        <v>7597.3051608600608</v>
      </c>
      <c r="DX16">
        <v>5909.9364514799781</v>
      </c>
      <c r="DY16">
        <f t="shared" si="1"/>
        <v>5267.2118591195467</v>
      </c>
      <c r="DZ16" s="20">
        <f t="shared" si="2"/>
        <v>7272.3643127554533</v>
      </c>
      <c r="EA16" s="19">
        <f t="shared" si="3"/>
        <v>9238.6735262495495</v>
      </c>
      <c r="EB16">
        <f t="shared" si="4"/>
        <v>5669.1802819800341</v>
      </c>
      <c r="EC16">
        <f t="shared" si="5"/>
        <v>23611.027223735215</v>
      </c>
      <c r="ED16">
        <f t="shared" si="6"/>
        <v>7597.3051608600608</v>
      </c>
      <c r="EE16" s="20">
        <f t="shared" si="7"/>
        <v>5909.9364514799781</v>
      </c>
    </row>
    <row r="17" spans="1:135" x14ac:dyDescent="0.25">
      <c r="A17" s="2" t="s">
        <v>269</v>
      </c>
      <c r="B17" s="3">
        <v>4.4100504999999304</v>
      </c>
      <c r="C17" s="3">
        <v>231.05703559999901</v>
      </c>
      <c r="D17" s="3">
        <v>7.86625800999985</v>
      </c>
      <c r="E17" s="3">
        <v>0.125114649999998</v>
      </c>
      <c r="F17" s="3">
        <v>25.9217600300009</v>
      </c>
      <c r="G17" s="3">
        <v>181.45484758000001</v>
      </c>
      <c r="H17" s="3">
        <v>33.333136160001303</v>
      </c>
      <c r="I17" s="3">
        <v>59.6977270700011</v>
      </c>
      <c r="J17" s="3">
        <v>279.21166013999903</v>
      </c>
      <c r="K17" s="3">
        <v>3.3403913799998901</v>
      </c>
      <c r="L17" s="3">
        <v>49.865366640000602</v>
      </c>
      <c r="M17" s="3">
        <v>32.0378707400004</v>
      </c>
      <c r="N17" s="3">
        <v>88.463178879998907</v>
      </c>
      <c r="O17" s="3">
        <v>700.21642146001898</v>
      </c>
      <c r="P17" s="3">
        <v>4.3452341199998203</v>
      </c>
      <c r="Q17" s="3">
        <v>9.9049393600015794</v>
      </c>
      <c r="R17" s="3">
        <v>20.461172660000901</v>
      </c>
      <c r="S17" s="3">
        <v>606.10442154000702</v>
      </c>
      <c r="T17" s="3">
        <v>1149.2206974600199</v>
      </c>
      <c r="U17" s="3">
        <v>110.57332301999899</v>
      </c>
      <c r="V17" s="3">
        <v>1392.93458637</v>
      </c>
      <c r="W17" s="3">
        <v>1.01885870000003</v>
      </c>
      <c r="X17" s="3">
        <v>1450.23881626</v>
      </c>
      <c r="Y17" s="3">
        <v>31.945895170000899</v>
      </c>
      <c r="Z17" s="3">
        <v>1365.12711050999</v>
      </c>
      <c r="AA17" s="3">
        <v>266.44069139999903</v>
      </c>
      <c r="AB17" s="3">
        <v>0.21090139999999499</v>
      </c>
      <c r="AC17" s="3">
        <v>1.0169472100000301</v>
      </c>
      <c r="AD17" s="3">
        <v>791.77609400000495</v>
      </c>
      <c r="AE17" s="3">
        <v>57.549816540002801</v>
      </c>
      <c r="AF17" s="3">
        <v>19.796448300000101</v>
      </c>
      <c r="AG17" s="3">
        <v>808.486655340026</v>
      </c>
      <c r="AH17" s="3">
        <v>31.863033530002099</v>
      </c>
      <c r="AI17" s="3">
        <v>978.93305030001704</v>
      </c>
      <c r="AJ17" s="3">
        <v>5.5472690000002198E-2</v>
      </c>
      <c r="AK17" s="3">
        <v>135.63215317000001</v>
      </c>
      <c r="AL17" s="3">
        <v>118.10189775999901</v>
      </c>
      <c r="AM17" s="3">
        <v>49.380786710000898</v>
      </c>
      <c r="AN17" s="3">
        <v>1.0359944700000201</v>
      </c>
      <c r="AO17" s="3">
        <v>121.436119769999</v>
      </c>
      <c r="AP17" s="3">
        <v>45.825594500001401</v>
      </c>
      <c r="AQ17" s="3">
        <v>298.36799415000098</v>
      </c>
      <c r="AR17" s="3">
        <v>238.221350069999</v>
      </c>
      <c r="AS17" s="3">
        <v>1.1735499999999699E-2</v>
      </c>
      <c r="AT17" s="3">
        <v>0.44401521999997501</v>
      </c>
      <c r="AU17" s="3">
        <v>3634.4634784199502</v>
      </c>
      <c r="AV17" s="3">
        <v>2.2668000800000101</v>
      </c>
      <c r="AW17" s="3">
        <v>1.26320929</v>
      </c>
      <c r="AX17" s="3">
        <v>6.82048785999985</v>
      </c>
      <c r="AY17" s="3">
        <v>49.923475880000701</v>
      </c>
      <c r="AZ17" s="3">
        <v>502.99133540000099</v>
      </c>
      <c r="BA17" s="3">
        <v>5.3052852099999201</v>
      </c>
      <c r="BB17" s="3">
        <v>3.1884820599999202</v>
      </c>
      <c r="BC17" s="3">
        <v>4.7939650299997902</v>
      </c>
      <c r="BD17" s="3">
        <v>3.9762159599999198</v>
      </c>
      <c r="BE17" s="3">
        <v>332.37926441000297</v>
      </c>
      <c r="BF17" s="3">
        <v>0.59929742000002595</v>
      </c>
      <c r="BG17" s="3">
        <v>1.07101771000003</v>
      </c>
      <c r="BH17" s="3">
        <v>108.335344679999</v>
      </c>
      <c r="BI17" s="3">
        <v>82.525754759999003</v>
      </c>
      <c r="BJ17" s="3">
        <v>1.54203211999997</v>
      </c>
      <c r="BK17" s="3">
        <v>376.28813376000801</v>
      </c>
      <c r="BL17" s="3">
        <v>1116.4734722199801</v>
      </c>
      <c r="BM17" s="3">
        <v>1.5446699800000101</v>
      </c>
      <c r="BN17" s="3">
        <v>8.0406391700000004</v>
      </c>
      <c r="BO17" s="3">
        <v>0.38487629999998801</v>
      </c>
      <c r="BP17" s="3">
        <v>23.1082278400003</v>
      </c>
      <c r="BQ17" s="3">
        <v>0.72636625999999704</v>
      </c>
      <c r="BR17" s="3">
        <v>686.23608247001005</v>
      </c>
      <c r="BS17" s="3">
        <v>12.0732947899997</v>
      </c>
      <c r="BT17" s="3">
        <v>7.2355142299997599</v>
      </c>
      <c r="BU17" s="3">
        <v>702.38436758000501</v>
      </c>
      <c r="BV17" s="3">
        <v>0.16824109999999601</v>
      </c>
      <c r="BW17" s="3">
        <v>0.733791069999993</v>
      </c>
      <c r="BX17" s="3">
        <v>1.45435392</v>
      </c>
      <c r="BY17" s="3">
        <v>472.92712989000302</v>
      </c>
      <c r="BZ17" s="3">
        <v>269.10148139999899</v>
      </c>
      <c r="CA17" s="3">
        <v>0.85944040000005695</v>
      </c>
      <c r="CB17" s="3">
        <v>12.8191447700005</v>
      </c>
      <c r="CC17" s="3">
        <v>2980.8496600899598</v>
      </c>
      <c r="CD17" s="3">
        <v>441.88044073999902</v>
      </c>
      <c r="CE17" s="3">
        <v>12.3574904500003</v>
      </c>
      <c r="CF17" s="3">
        <v>88.985162179999705</v>
      </c>
      <c r="CG17" s="3">
        <v>17.906648250000298</v>
      </c>
      <c r="CH17" s="3">
        <v>23.400114430000698</v>
      </c>
      <c r="CI17" s="3">
        <v>10.6683836100005</v>
      </c>
      <c r="CJ17" s="3">
        <v>54.617603570001599</v>
      </c>
      <c r="CK17" s="3">
        <v>19.911009920001501</v>
      </c>
      <c r="CL17" s="3">
        <v>38.636434120000899</v>
      </c>
      <c r="CM17" s="3">
        <v>80.770105300000097</v>
      </c>
      <c r="CN17" s="3">
        <v>54.756289060001798</v>
      </c>
      <c r="CO17" s="3">
        <v>68.619048279999703</v>
      </c>
      <c r="CP17" s="3">
        <v>0.39307069999998201</v>
      </c>
      <c r="CQ17" s="3">
        <v>15.230382280000001</v>
      </c>
      <c r="CR17" s="3">
        <v>9.1987680000001806</v>
      </c>
      <c r="CS17" s="3">
        <v>77.333370650000404</v>
      </c>
      <c r="CT17" s="3">
        <v>7.3705817799998901</v>
      </c>
      <c r="CU17" s="3">
        <v>1.54581422</v>
      </c>
      <c r="CV17" s="3">
        <v>8.0290608799995393</v>
      </c>
      <c r="CW17" s="3">
        <v>337.11571850000001</v>
      </c>
      <c r="CX17" s="3">
        <v>1.46819706999998</v>
      </c>
      <c r="CY17" s="3">
        <v>172.78634324000001</v>
      </c>
      <c r="CZ17" s="3">
        <v>8.3258001699999102</v>
      </c>
      <c r="DA17" s="3">
        <v>61.808493080001398</v>
      </c>
      <c r="DB17" s="3">
        <v>122.310091869998</v>
      </c>
      <c r="DC17" s="3">
        <v>148.85759834999999</v>
      </c>
      <c r="DD17" s="3">
        <v>33.484202000000899</v>
      </c>
      <c r="DE17" s="3">
        <v>106.40755849</v>
      </c>
      <c r="DF17" s="3">
        <v>661.38836107001498</v>
      </c>
      <c r="DG17" s="3">
        <v>114.256463999999</v>
      </c>
      <c r="DH17" s="3">
        <v>0.15037214999999399</v>
      </c>
      <c r="DI17" s="3">
        <v>119.75351335000001</v>
      </c>
      <c r="DJ17" s="3">
        <v>4.4619473499998801</v>
      </c>
      <c r="DK17" s="3">
        <v>0.12976670999999701</v>
      </c>
      <c r="DL17" s="3">
        <v>156.95459609</v>
      </c>
      <c r="DM17" s="3">
        <v>192.60857441000101</v>
      </c>
      <c r="DN17" s="3">
        <v>4.2246349199995299</v>
      </c>
      <c r="DO17" s="3">
        <v>3.07763167999985</v>
      </c>
      <c r="DP17" s="4">
        <v>72.709327340000897</v>
      </c>
      <c r="DQ17" s="11">
        <v>2096.10783931997</v>
      </c>
      <c r="DR17" s="11">
        <v>3245.9248046875</v>
      </c>
      <c r="DS17" s="11">
        <f t="shared" si="0"/>
        <v>31914.238573837505</v>
      </c>
      <c r="DT17" s="19">
        <v>3306.5352501299685</v>
      </c>
      <c r="DU17">
        <v>4266.2657354500379</v>
      </c>
      <c r="DV17">
        <v>5370.2647213400342</v>
      </c>
      <c r="DW17">
        <v>5559.7180868000169</v>
      </c>
      <c r="DX17">
        <v>10165.529975429943</v>
      </c>
      <c r="DY17">
        <f t="shared" si="1"/>
        <v>2550.1985464517174</v>
      </c>
      <c r="DZ17" s="20">
        <f t="shared" si="2"/>
        <v>695.72625823578244</v>
      </c>
      <c r="EA17" s="19">
        <f t="shared" si="3"/>
        <v>5856.733796581686</v>
      </c>
      <c r="EB17">
        <f t="shared" si="4"/>
        <v>4266.2657354500379</v>
      </c>
      <c r="EC17">
        <f t="shared" si="5"/>
        <v>6065.9909795758167</v>
      </c>
      <c r="ED17">
        <f t="shared" si="6"/>
        <v>5559.7180868000169</v>
      </c>
      <c r="EE17" s="20">
        <f t="shared" si="7"/>
        <v>10165.529975429943</v>
      </c>
    </row>
    <row r="18" spans="1:135" x14ac:dyDescent="0.25">
      <c r="A18" s="2" t="s">
        <v>270</v>
      </c>
      <c r="B18" s="3">
        <v>1.15992194000001</v>
      </c>
      <c r="C18" s="3">
        <v>9.7094956300003492</v>
      </c>
      <c r="D18" s="3">
        <v>140.66941445</v>
      </c>
      <c r="E18" s="3">
        <v>0.25549698999999298</v>
      </c>
      <c r="F18" s="3">
        <v>10.5367130099999</v>
      </c>
      <c r="G18" s="3">
        <v>36.709062200001597</v>
      </c>
      <c r="H18" s="3">
        <v>1.0689540500000001</v>
      </c>
      <c r="I18" s="3">
        <v>0.45784118999998802</v>
      </c>
      <c r="J18" s="3">
        <v>0.108583690000002</v>
      </c>
      <c r="K18" s="3">
        <v>0.18691666999999701</v>
      </c>
      <c r="L18" s="3">
        <v>3.0550957299999899</v>
      </c>
      <c r="M18" s="3">
        <v>0.28978023999999503</v>
      </c>
      <c r="N18" s="3">
        <v>6.4982980000003701E-2</v>
      </c>
      <c r="O18" s="3">
        <v>0.25250709999999699</v>
      </c>
      <c r="P18" s="3">
        <v>1.7823172700000001</v>
      </c>
      <c r="Q18" s="3">
        <v>2.97538200000028E-2</v>
      </c>
      <c r="R18" s="3">
        <v>3.43757900000011E-2</v>
      </c>
      <c r="S18" s="3">
        <v>29.257206830000701</v>
      </c>
      <c r="T18" s="3">
        <v>347.04704593000503</v>
      </c>
      <c r="U18" s="3">
        <v>5.2363854099999303</v>
      </c>
      <c r="V18" s="3">
        <v>23.553400610000399</v>
      </c>
      <c r="W18" s="3">
        <v>0.290294439999983</v>
      </c>
      <c r="X18" s="3">
        <v>439.462119560004</v>
      </c>
      <c r="Y18" s="3">
        <v>2.18429399999998</v>
      </c>
      <c r="Z18" s="3">
        <v>0.27907039999998901</v>
      </c>
      <c r="AA18" s="3">
        <v>14.2289917800003</v>
      </c>
      <c r="AB18" s="3">
        <v>0.316979879999992</v>
      </c>
      <c r="AC18" s="3">
        <v>7.58347600000044E-2</v>
      </c>
      <c r="AD18" s="3">
        <v>67.958842850000707</v>
      </c>
      <c r="AE18" s="3">
        <v>6.8242760899995103</v>
      </c>
      <c r="AF18" s="3">
        <v>2.00150910000001</v>
      </c>
      <c r="AG18" s="3">
        <v>82.169023259995697</v>
      </c>
      <c r="AH18" s="3">
        <v>34.336365140002698</v>
      </c>
      <c r="AI18" s="3">
        <v>19.627691870000199</v>
      </c>
      <c r="AJ18" s="3">
        <v>3.63771000000035E-2</v>
      </c>
      <c r="AK18" s="3">
        <v>0.79929560000001898</v>
      </c>
      <c r="AL18" s="3">
        <v>28.4889379900014</v>
      </c>
      <c r="AM18" s="3">
        <v>23.79545061</v>
      </c>
      <c r="AN18" s="3">
        <v>1.8655749999999801E-2</v>
      </c>
      <c r="AO18" s="3">
        <v>16.7662499599999</v>
      </c>
      <c r="AP18" s="3">
        <v>0.79359547999999103</v>
      </c>
      <c r="AQ18" s="3">
        <v>5.4833719599999204</v>
      </c>
      <c r="AR18" s="3">
        <v>6.5632869799999396</v>
      </c>
      <c r="AS18" s="3">
        <v>9.5459099999997792E-3</v>
      </c>
      <c r="AT18" s="3">
        <v>0.51662466999999201</v>
      </c>
      <c r="AU18" s="3">
        <v>384.90746583000799</v>
      </c>
      <c r="AV18" s="3">
        <v>5.3734520000001902E-2</v>
      </c>
      <c r="AW18" s="3">
        <v>6.7388879999999193E-2</v>
      </c>
      <c r="AX18" s="3">
        <v>0.34923021999998899</v>
      </c>
      <c r="AY18" s="3">
        <v>4.9613970000003303E-2</v>
      </c>
      <c r="AZ18" s="3">
        <v>149.18517888000099</v>
      </c>
      <c r="BA18" s="3">
        <v>2.7899786700000102</v>
      </c>
      <c r="BB18" s="3">
        <v>7.60776799999974E-2</v>
      </c>
      <c r="BC18" s="3">
        <v>2.1254413599999902</v>
      </c>
      <c r="BD18" s="3">
        <v>6.4862384599998197</v>
      </c>
      <c r="BE18" s="3">
        <v>13.169916239999999</v>
      </c>
      <c r="BF18" s="3">
        <v>0.15067962999999601</v>
      </c>
      <c r="BG18" s="3">
        <v>0.43200727999998101</v>
      </c>
      <c r="BH18" s="3">
        <v>16.253160729999799</v>
      </c>
      <c r="BI18" s="3">
        <v>3.8266110000004197E-2</v>
      </c>
      <c r="BJ18" s="3">
        <v>1.59456269999998</v>
      </c>
      <c r="BK18" s="3">
        <v>16.243097560000798</v>
      </c>
      <c r="BL18" s="3">
        <v>126.94501879999601</v>
      </c>
      <c r="BM18" s="3">
        <v>1.6040495100000101</v>
      </c>
      <c r="BN18" s="3">
        <v>0.56689344000008202</v>
      </c>
      <c r="BO18" s="3">
        <v>0.78734314000000305</v>
      </c>
      <c r="BP18" s="3">
        <v>1.13298758000004</v>
      </c>
      <c r="BQ18" s="3">
        <v>8.6389799999999906E-2</v>
      </c>
      <c r="BR18" s="3">
        <v>68.188666180000496</v>
      </c>
      <c r="BS18" s="3">
        <v>0.431589239999985</v>
      </c>
      <c r="BT18" s="3">
        <v>9.8048630000001205E-2</v>
      </c>
      <c r="BU18" s="3">
        <v>34.153844110000698</v>
      </c>
      <c r="BV18" s="3">
        <v>0.21554579999999199</v>
      </c>
      <c r="BW18" s="3">
        <v>2.6009029999999999E-2</v>
      </c>
      <c r="BX18" s="3">
        <v>0.67570688999998796</v>
      </c>
      <c r="BY18" s="3">
        <v>7.9054574699998303</v>
      </c>
      <c r="BZ18" s="3">
        <v>16.464096979999798</v>
      </c>
      <c r="CA18" s="3">
        <v>0.45253005999997298</v>
      </c>
      <c r="CB18" s="3">
        <v>0.56763583999998202</v>
      </c>
      <c r="CC18" s="3">
        <v>111.303507399998</v>
      </c>
      <c r="CD18" s="3">
        <v>435.44351937000198</v>
      </c>
      <c r="CE18" s="3">
        <v>5.2990696799996604</v>
      </c>
      <c r="CF18" s="3">
        <v>8.6594492699998291</v>
      </c>
      <c r="CG18" s="3">
        <v>1.9733413000000199</v>
      </c>
      <c r="CH18" s="3">
        <v>50.5355883500009</v>
      </c>
      <c r="CI18" s="3">
        <v>0.94055244000008098</v>
      </c>
      <c r="CJ18" s="3">
        <v>84.892299690002005</v>
      </c>
      <c r="CK18" s="3">
        <v>13.874415400001</v>
      </c>
      <c r="CL18" s="3">
        <v>27.170896310001201</v>
      </c>
      <c r="CM18" s="3">
        <v>30.098494230001101</v>
      </c>
      <c r="CN18" s="3">
        <v>6.7449393099996904</v>
      </c>
      <c r="CO18" s="3">
        <v>8.5548190999999107</v>
      </c>
      <c r="CP18" s="3">
        <v>5.1990755799996302</v>
      </c>
      <c r="CQ18" s="3">
        <v>0.67961879000002501</v>
      </c>
      <c r="CR18" s="3">
        <v>0.63504423999998805</v>
      </c>
      <c r="CS18" s="3">
        <v>0.105871639999999</v>
      </c>
      <c r="CT18" s="3">
        <v>5.6604790000000203E-2</v>
      </c>
      <c r="CU18" s="3">
        <v>0.23325427999998799</v>
      </c>
      <c r="CV18" s="3">
        <v>1.39156593000004</v>
      </c>
      <c r="CW18" s="3">
        <v>185.260270239997</v>
      </c>
      <c r="CX18" s="3">
        <v>1.67270900999996</v>
      </c>
      <c r="CY18" s="3">
        <v>1.6484091700000101</v>
      </c>
      <c r="CZ18" s="3">
        <v>1.5155432800000499</v>
      </c>
      <c r="DA18" s="3">
        <v>12.571415010000599</v>
      </c>
      <c r="DB18" s="3">
        <v>3.12895669999999</v>
      </c>
      <c r="DC18" s="3">
        <v>0.48272277999998198</v>
      </c>
      <c r="DD18" s="3">
        <v>1.8645200500000401</v>
      </c>
      <c r="DE18" s="3">
        <v>24.5673434300009</v>
      </c>
      <c r="DF18" s="3">
        <v>47.852604040002099</v>
      </c>
      <c r="DG18" s="3">
        <v>6.3856175799997903</v>
      </c>
      <c r="DH18" s="3">
        <v>0.26019310999999201</v>
      </c>
      <c r="DI18" s="3">
        <v>0.57095787999998204</v>
      </c>
      <c r="DJ18" s="3">
        <v>6.2758397799999104</v>
      </c>
      <c r="DK18" s="3">
        <v>0.17431986999999499</v>
      </c>
      <c r="DL18" s="3">
        <v>8.9108280999999891</v>
      </c>
      <c r="DM18" s="3">
        <v>10.224394659999801</v>
      </c>
      <c r="DN18" s="3">
        <v>0.34984901999996998</v>
      </c>
      <c r="DO18" s="3">
        <v>2.04376612999986</v>
      </c>
      <c r="DP18" s="4">
        <v>6.5099427499997899</v>
      </c>
      <c r="DQ18" s="11">
        <v>439.97542101000499</v>
      </c>
      <c r="DR18" s="11">
        <v>1158.5927734375</v>
      </c>
      <c r="DS18" s="11">
        <f t="shared" si="0"/>
        <v>4933.3961120275271</v>
      </c>
      <c r="DT18" s="19">
        <v>1078.015803890004</v>
      </c>
      <c r="DU18">
        <v>204.48597373000263</v>
      </c>
      <c r="DV18">
        <v>911.53977709001276</v>
      </c>
      <c r="DW18">
        <v>703.12476015000584</v>
      </c>
      <c r="DX18">
        <v>877.63702373000353</v>
      </c>
      <c r="DY18">
        <f t="shared" si="1"/>
        <v>859.9584244891654</v>
      </c>
      <c r="DZ18" s="20">
        <f t="shared" si="2"/>
        <v>298.63434894833478</v>
      </c>
      <c r="EA18" s="19">
        <f t="shared" si="3"/>
        <v>1937.9742283791693</v>
      </c>
      <c r="EB18">
        <f t="shared" si="4"/>
        <v>204.48597373000263</v>
      </c>
      <c r="EC18">
        <f t="shared" si="5"/>
        <v>1210.1741260383476</v>
      </c>
      <c r="ED18">
        <f t="shared" si="6"/>
        <v>703.12476015000584</v>
      </c>
      <c r="EE18" s="20">
        <f t="shared" si="7"/>
        <v>877.63702373000353</v>
      </c>
    </row>
    <row r="19" spans="1:135" x14ac:dyDescent="0.25">
      <c r="A19" s="2" t="s">
        <v>144</v>
      </c>
      <c r="B19" s="3">
        <v>1.14104469</v>
      </c>
      <c r="C19" s="3">
        <v>15.7365430600005</v>
      </c>
      <c r="D19" s="3">
        <v>404.68104376000798</v>
      </c>
      <c r="E19" s="3">
        <v>5.04081400000045E-2</v>
      </c>
      <c r="F19" s="3">
        <v>3.6887566199999302</v>
      </c>
      <c r="G19" s="3">
        <v>154.118610889998</v>
      </c>
      <c r="H19" s="3">
        <v>2.5256247099999798</v>
      </c>
      <c r="I19" s="3">
        <v>4.0671446399999001</v>
      </c>
      <c r="J19" s="3">
        <v>2.6469850000002099E-2</v>
      </c>
      <c r="K19" s="3">
        <v>15.449275150001</v>
      </c>
      <c r="L19" s="3">
        <v>13.789438070000401</v>
      </c>
      <c r="M19" s="3">
        <v>1.3204545700000301</v>
      </c>
      <c r="N19" s="3">
        <v>6.1085351999999498</v>
      </c>
      <c r="O19" s="3">
        <v>6.0090318799995703</v>
      </c>
      <c r="P19" s="3">
        <v>4.3123750499998099</v>
      </c>
      <c r="Q19" s="3">
        <v>3.4449661199999801</v>
      </c>
      <c r="R19" s="3">
        <v>0.33922605999998701</v>
      </c>
      <c r="S19" s="3">
        <v>87.762944179998598</v>
      </c>
      <c r="T19" s="3">
        <v>971.91418665002004</v>
      </c>
      <c r="U19" s="3">
        <v>49.922918980002201</v>
      </c>
      <c r="V19" s="3">
        <v>110.576255079999</v>
      </c>
      <c r="W19" s="3">
        <v>0.93233888000008402</v>
      </c>
      <c r="X19" s="3">
        <v>874.73791430001904</v>
      </c>
      <c r="Y19" s="3">
        <v>48.313973300002601</v>
      </c>
      <c r="Z19" s="3">
        <v>2.3976050300000198</v>
      </c>
      <c r="AA19" s="3">
        <v>109.637990219999</v>
      </c>
      <c r="AB19" s="3">
        <v>5.4271910000004003E-2</v>
      </c>
      <c r="AC19" s="3">
        <v>1.59094117000001</v>
      </c>
      <c r="AD19" s="3">
        <v>531.88038022000899</v>
      </c>
      <c r="AE19" s="3">
        <v>2407.1451167198202</v>
      </c>
      <c r="AF19" s="3">
        <v>192.56868863999901</v>
      </c>
      <c r="AG19" s="3">
        <v>341.69816004000398</v>
      </c>
      <c r="AH19" s="3">
        <v>4314.4976498998303</v>
      </c>
      <c r="AI19" s="3">
        <v>160.171566229999</v>
      </c>
      <c r="AJ19" s="3">
        <v>0.558923849999999</v>
      </c>
      <c r="AK19" s="3">
        <v>73.208507000001006</v>
      </c>
      <c r="AL19" s="3">
        <v>86.352593799996498</v>
      </c>
      <c r="AM19" s="3">
        <v>14.393488060000401</v>
      </c>
      <c r="AN19" s="3">
        <v>70.000877479998806</v>
      </c>
      <c r="AO19" s="3">
        <v>85.357596629998596</v>
      </c>
      <c r="AP19" s="3">
        <v>19.263217890001201</v>
      </c>
      <c r="AQ19" s="3">
        <v>1.52937247</v>
      </c>
      <c r="AR19" s="3">
        <v>110.07560503000001</v>
      </c>
      <c r="AS19" s="3">
        <v>0.59110065000008205</v>
      </c>
      <c r="AT19" s="3">
        <v>0.123840509999996</v>
      </c>
      <c r="AU19" s="3">
        <v>1076.5617866099899</v>
      </c>
      <c r="AV19" s="3">
        <v>132.74166361999701</v>
      </c>
      <c r="AW19" s="3">
        <v>0.13700911999999699</v>
      </c>
      <c r="AX19" s="3">
        <v>1.6761450000000601E-2</v>
      </c>
      <c r="AY19" s="3">
        <v>18.773393350001399</v>
      </c>
      <c r="AZ19" s="3">
        <v>218.06089526000099</v>
      </c>
      <c r="BA19" s="3">
        <v>15.140816570001</v>
      </c>
      <c r="BB19" s="3">
        <v>43.2633673000024</v>
      </c>
      <c r="BC19" s="3">
        <v>40.221294780001799</v>
      </c>
      <c r="BD19" s="3">
        <v>3.47361536999987</v>
      </c>
      <c r="BE19" s="3">
        <v>12.8785339300013</v>
      </c>
      <c r="BF19" s="3">
        <v>0.141976249999992</v>
      </c>
      <c r="BG19" s="3">
        <v>30.8934146200017</v>
      </c>
      <c r="BH19" s="3">
        <v>318.35999720000802</v>
      </c>
      <c r="BI19" s="3">
        <v>81.4440081499976</v>
      </c>
      <c r="BJ19" s="3">
        <v>70.288268729993703</v>
      </c>
      <c r="BK19" s="3">
        <v>174.32779878999901</v>
      </c>
      <c r="BL19" s="3">
        <v>502.69372612000399</v>
      </c>
      <c r="BM19" s="3">
        <v>3.5925887899998901</v>
      </c>
      <c r="BN19" s="3">
        <v>0.104556929999995</v>
      </c>
      <c r="BO19" s="3">
        <v>0.119872919999997</v>
      </c>
      <c r="BP19" s="3">
        <v>57.816382260000999</v>
      </c>
      <c r="BQ19" s="3">
        <v>19.8345593300016</v>
      </c>
      <c r="BR19" s="3">
        <v>197.757701349999</v>
      </c>
      <c r="BS19" s="3">
        <v>20.9525173100008</v>
      </c>
      <c r="BT19" s="3">
        <v>63.419729000002199</v>
      </c>
      <c r="BU19" s="3">
        <v>373.40577556</v>
      </c>
      <c r="BV19" s="3">
        <v>5.1154440000003902E-2</v>
      </c>
      <c r="BW19" s="3">
        <v>4.8675409699997401</v>
      </c>
      <c r="BX19" s="3">
        <v>54.263670410002</v>
      </c>
      <c r="BY19" s="3">
        <v>89.574976429999893</v>
      </c>
      <c r="BZ19" s="3">
        <v>96.227012349998404</v>
      </c>
      <c r="CA19" s="3">
        <v>0.32845047999997701</v>
      </c>
      <c r="CB19" s="3">
        <v>15.963983570001</v>
      </c>
      <c r="CC19" s="3">
        <v>1071.92357175998</v>
      </c>
      <c r="CD19" s="3">
        <v>16.2096230200004</v>
      </c>
      <c r="CE19" s="3">
        <v>9.3140019999998394E-2</v>
      </c>
      <c r="CF19" s="3">
        <v>87.213588989999295</v>
      </c>
      <c r="CG19" s="3">
        <v>32.6558370800009</v>
      </c>
      <c r="CH19" s="3">
        <v>47.9832869300011</v>
      </c>
      <c r="CI19" s="3">
        <v>20.099774080001598</v>
      </c>
      <c r="CJ19" s="3">
        <v>42.817843820001201</v>
      </c>
      <c r="CK19" s="3">
        <v>192.4007479</v>
      </c>
      <c r="CL19" s="3">
        <v>13.263915410000299</v>
      </c>
      <c r="CM19" s="3">
        <v>823.19584111002098</v>
      </c>
      <c r="CN19" s="3">
        <v>8.0879514899997602</v>
      </c>
      <c r="CO19" s="3">
        <v>67.359186810000594</v>
      </c>
      <c r="CP19" s="3">
        <v>10.074023060000901</v>
      </c>
      <c r="CQ19" s="3">
        <v>1.7054508799999799</v>
      </c>
      <c r="CR19" s="3">
        <v>375.05865951001601</v>
      </c>
      <c r="CS19" s="3">
        <v>154.950461689999</v>
      </c>
      <c r="CT19" s="3">
        <v>27.869935000000901</v>
      </c>
      <c r="CU19" s="3">
        <v>4.6341913499998197</v>
      </c>
      <c r="CV19" s="3">
        <v>6.8629728599997497</v>
      </c>
      <c r="CW19" s="3">
        <v>1530.99359257998</v>
      </c>
      <c r="CX19" s="3">
        <v>0.70156984000006795</v>
      </c>
      <c r="CY19" s="3">
        <v>498.85917186001097</v>
      </c>
      <c r="CZ19" s="3">
        <v>28.045770910000599</v>
      </c>
      <c r="DA19" s="3">
        <v>18.515277440000599</v>
      </c>
      <c r="DB19" s="3">
        <v>1.00362382999998</v>
      </c>
      <c r="DC19" s="3">
        <v>10.679991650000501</v>
      </c>
      <c r="DD19" s="3">
        <v>26.542121090001501</v>
      </c>
      <c r="DE19" s="3">
        <v>60.377049480000998</v>
      </c>
      <c r="DF19" s="3">
        <v>183.274042510002</v>
      </c>
      <c r="DG19" s="3">
        <v>184.82839439999901</v>
      </c>
      <c r="DH19" s="3">
        <v>3.4286740000003701E-2</v>
      </c>
      <c r="DI19" s="3">
        <v>235.17501666000101</v>
      </c>
      <c r="DJ19" s="3">
        <v>1.3348092200000199</v>
      </c>
      <c r="DK19" s="3">
        <v>4.1894590000003701E-2</v>
      </c>
      <c r="DL19" s="3">
        <v>24.922848330000601</v>
      </c>
      <c r="DM19" s="3">
        <v>20.060128380000702</v>
      </c>
      <c r="DN19" s="3">
        <v>0.32228197999996899</v>
      </c>
      <c r="DO19" s="3">
        <v>451.389090830008</v>
      </c>
      <c r="DP19" s="4">
        <v>9.9075556800002893</v>
      </c>
      <c r="DQ19" s="11">
        <v>177.59028801999901</v>
      </c>
      <c r="DR19" s="11">
        <v>8218.9921875</v>
      </c>
      <c r="DS19" s="11">
        <f t="shared" si="0"/>
        <v>29729.816768889748</v>
      </c>
      <c r="DT19" s="19">
        <v>2241.1878094399908</v>
      </c>
      <c r="DU19">
        <v>1851.4816844500042</v>
      </c>
      <c r="DV19">
        <v>9772.3634692097112</v>
      </c>
      <c r="DW19">
        <v>3407.4949325300486</v>
      </c>
      <c r="DX19">
        <v>4238.296685759984</v>
      </c>
      <c r="DY19">
        <f t="shared" si="1"/>
        <v>3681.6278888941597</v>
      </c>
      <c r="DZ19" s="20">
        <f t="shared" si="2"/>
        <v>4537.3642986058412</v>
      </c>
      <c r="EA19" s="19">
        <f t="shared" si="3"/>
        <v>5922.8156983341505</v>
      </c>
      <c r="EB19">
        <f t="shared" si="4"/>
        <v>1851.4816844500042</v>
      </c>
      <c r="EC19">
        <f t="shared" si="5"/>
        <v>14309.727767815551</v>
      </c>
      <c r="ED19">
        <f t="shared" si="6"/>
        <v>3407.4949325300486</v>
      </c>
      <c r="EE19" s="20">
        <f t="shared" si="7"/>
        <v>4238.296685759984</v>
      </c>
    </row>
    <row r="20" spans="1:135" x14ac:dyDescent="0.25">
      <c r="A20" s="2" t="s">
        <v>145</v>
      </c>
      <c r="B20" s="3">
        <v>207.10697259999901</v>
      </c>
      <c r="C20" s="3">
        <v>739.60156286000404</v>
      </c>
      <c r="D20" s="3">
        <v>5898.4460480999196</v>
      </c>
      <c r="E20" s="3">
        <v>0.13997922999999399</v>
      </c>
      <c r="F20" s="3">
        <v>60.023613150000699</v>
      </c>
      <c r="G20" s="3">
        <v>135.58007272999899</v>
      </c>
      <c r="H20" s="3">
        <v>9.4889883299999909</v>
      </c>
      <c r="I20" s="3">
        <v>60.916944130002499</v>
      </c>
      <c r="J20" s="3">
        <v>61.622515730002199</v>
      </c>
      <c r="K20" s="3">
        <v>0.18853076999999299</v>
      </c>
      <c r="L20" s="3">
        <v>24.5812426100014</v>
      </c>
      <c r="M20" s="3">
        <v>46.709162550002098</v>
      </c>
      <c r="N20" s="3">
        <v>51.302140280002497</v>
      </c>
      <c r="O20" s="3">
        <v>326.025229070009</v>
      </c>
      <c r="P20" s="3">
        <v>0.16196323999999701</v>
      </c>
      <c r="Q20" s="3">
        <v>0.55263712000001497</v>
      </c>
      <c r="R20" s="3">
        <v>15.7132873000012</v>
      </c>
      <c r="S20" s="3">
        <v>689.41883467002901</v>
      </c>
      <c r="T20" s="3">
        <v>1825.7869183799901</v>
      </c>
      <c r="U20" s="3">
        <v>10.3365065</v>
      </c>
      <c r="V20" s="3">
        <v>1237.80995541998</v>
      </c>
      <c r="W20" s="3">
        <v>7.1922602699996201</v>
      </c>
      <c r="X20" s="3">
        <v>2171.6164517699899</v>
      </c>
      <c r="Y20" s="3">
        <v>5.7296200000000201</v>
      </c>
      <c r="Z20" s="3">
        <v>1909.7024062999401</v>
      </c>
      <c r="AA20" s="3">
        <v>200.25153128999901</v>
      </c>
      <c r="AB20" s="3">
        <v>0.103248569999995</v>
      </c>
      <c r="AC20" s="3">
        <v>6.9885850000002206E-2</v>
      </c>
      <c r="AD20" s="3">
        <v>1278.9661903199501</v>
      </c>
      <c r="AE20" s="3">
        <v>6324.4995199099303</v>
      </c>
      <c r="AF20" s="3">
        <v>199.04813668999699</v>
      </c>
      <c r="AG20" s="3">
        <v>290.99040456000199</v>
      </c>
      <c r="AH20" s="3">
        <v>244.34480563000099</v>
      </c>
      <c r="AI20" s="3">
        <v>1049.21154615002</v>
      </c>
      <c r="AJ20" s="3">
        <v>0.24866812999999199</v>
      </c>
      <c r="AK20" s="3">
        <v>248.688112719999</v>
      </c>
      <c r="AL20" s="3">
        <v>44.201081330000797</v>
      </c>
      <c r="AM20" s="3">
        <v>80.660033260000304</v>
      </c>
      <c r="AN20" s="3">
        <v>17.372563350000402</v>
      </c>
      <c r="AO20" s="3">
        <v>8.7297503499998506</v>
      </c>
      <c r="AP20" s="3">
        <v>6.6380947499996097</v>
      </c>
      <c r="AQ20" s="3">
        <v>7.7717500000003006E-2</v>
      </c>
      <c r="AR20" s="3">
        <v>150.43045429999901</v>
      </c>
      <c r="AS20" s="3">
        <v>14.4405274800014</v>
      </c>
      <c r="AT20" s="3">
        <v>0.153138329999992</v>
      </c>
      <c r="AU20" s="3">
        <v>431.635988109999</v>
      </c>
      <c r="AV20" s="3">
        <v>572.68718071002297</v>
      </c>
      <c r="AW20" s="3">
        <v>478.02563645000703</v>
      </c>
      <c r="AX20" s="3">
        <v>102.587743489998</v>
      </c>
      <c r="AY20" s="3">
        <v>1.79091394999998</v>
      </c>
      <c r="AZ20" s="3">
        <v>850.24712860004797</v>
      </c>
      <c r="BA20" s="3">
        <v>48.196123850002699</v>
      </c>
      <c r="BB20" s="3">
        <v>333.10889931000798</v>
      </c>
      <c r="BC20" s="3">
        <v>17.6240101500001</v>
      </c>
      <c r="BD20" s="3">
        <v>130.03454648999499</v>
      </c>
      <c r="BE20" s="3">
        <v>44.4469187300028</v>
      </c>
      <c r="BF20" s="3">
        <v>1.1175219300000201</v>
      </c>
      <c r="BG20" s="3">
        <v>61.796088700001803</v>
      </c>
      <c r="BH20" s="3">
        <v>2696.98965558995</v>
      </c>
      <c r="BI20" s="3">
        <v>73.269392620000303</v>
      </c>
      <c r="BJ20" s="3">
        <v>0.37770372999996599</v>
      </c>
      <c r="BK20" s="3">
        <v>906.96131165000702</v>
      </c>
      <c r="BL20" s="3">
        <v>510.18255770000297</v>
      </c>
      <c r="BM20" s="3">
        <v>279.77900866000101</v>
      </c>
      <c r="BN20" s="3">
        <v>4.1253340000004003E-2</v>
      </c>
      <c r="BO20" s="3">
        <v>0.36797094999997798</v>
      </c>
      <c r="BP20" s="3">
        <v>625.30888347000905</v>
      </c>
      <c r="BQ20" s="3">
        <v>0.39612741999998802</v>
      </c>
      <c r="BR20" s="3">
        <v>624.28503893000595</v>
      </c>
      <c r="BS20" s="3">
        <v>40.078307770001103</v>
      </c>
      <c r="BT20" s="3">
        <v>422.22037747001298</v>
      </c>
      <c r="BU20" s="3">
        <v>400.99566217000199</v>
      </c>
      <c r="BV20" s="3">
        <v>0.108137369999996</v>
      </c>
      <c r="BW20" s="3">
        <v>5.1966810000003902E-2</v>
      </c>
      <c r="BX20" s="3">
        <v>1.7002919999999599E-2</v>
      </c>
      <c r="BY20" s="3">
        <v>462.64291646000902</v>
      </c>
      <c r="BZ20" s="3">
        <v>250.05886595000001</v>
      </c>
      <c r="CA20" s="3">
        <v>0.48388749999997799</v>
      </c>
      <c r="CB20" s="3">
        <v>84.733603879995599</v>
      </c>
      <c r="CC20" s="3">
        <v>484.637166400002</v>
      </c>
      <c r="CD20" s="3">
        <v>59.915308610000999</v>
      </c>
      <c r="CE20" s="3">
        <v>1.84790000000001E-3</v>
      </c>
      <c r="CF20" s="3">
        <v>1131.5747132399899</v>
      </c>
      <c r="CG20" s="3">
        <v>32.868708320000103</v>
      </c>
      <c r="CH20" s="3">
        <v>422.583453130012</v>
      </c>
      <c r="CI20" s="3">
        <v>28.371607280001101</v>
      </c>
      <c r="CJ20" s="3">
        <v>397.687849420004</v>
      </c>
      <c r="CK20" s="3">
        <v>121.391259089995</v>
      </c>
      <c r="CL20" s="3">
        <v>143.80457528999801</v>
      </c>
      <c r="CM20" s="3">
        <v>60.421620020000702</v>
      </c>
      <c r="CN20" s="3">
        <v>575.878769180007</v>
      </c>
      <c r="CO20" s="3">
        <v>9.7350632500000707</v>
      </c>
      <c r="CP20" s="3">
        <v>94.964843519996194</v>
      </c>
      <c r="CQ20" s="3">
        <v>250.16150528</v>
      </c>
      <c r="CR20" s="3">
        <v>3099.4531220497602</v>
      </c>
      <c r="CS20" s="3">
        <v>4423.2430790899198</v>
      </c>
      <c r="CT20" s="3">
        <v>84.372075479998202</v>
      </c>
      <c r="CU20" s="3">
        <v>0.18890094999999099</v>
      </c>
      <c r="CV20" s="3">
        <v>5858.31629074997</v>
      </c>
      <c r="CW20" s="3">
        <v>1383.0309092899399</v>
      </c>
      <c r="CX20" s="3">
        <v>2.63214871000002</v>
      </c>
      <c r="CY20" s="3">
        <v>409.35371520000399</v>
      </c>
      <c r="CZ20" s="3">
        <v>293.222533340008</v>
      </c>
      <c r="DA20" s="3">
        <v>3.78197819999993</v>
      </c>
      <c r="DB20" s="3">
        <v>3.7849265099998699</v>
      </c>
      <c r="DC20" s="3">
        <v>253.16044977000001</v>
      </c>
      <c r="DD20" s="3">
        <v>1.2829246299999699</v>
      </c>
      <c r="DE20" s="3">
        <v>430.13813873000402</v>
      </c>
      <c r="DF20" s="3">
        <v>289.60942235999897</v>
      </c>
      <c r="DG20" s="3">
        <v>798.86773711002502</v>
      </c>
      <c r="DH20" s="3">
        <v>4.90661800000044E-2</v>
      </c>
      <c r="DI20" s="3">
        <v>38.150190620001503</v>
      </c>
      <c r="DJ20" s="3">
        <v>569.108298320004</v>
      </c>
      <c r="DK20" s="3">
        <v>0.20152547999999401</v>
      </c>
      <c r="DL20" s="3">
        <v>182.76567254</v>
      </c>
      <c r="DM20" s="3">
        <v>26.763940020001499</v>
      </c>
      <c r="DN20" s="3">
        <v>54.630558610002197</v>
      </c>
      <c r="DO20" s="3">
        <v>312.91388358000597</v>
      </c>
      <c r="DP20" s="4">
        <v>263.33235932999901</v>
      </c>
      <c r="DQ20" s="11">
        <v>2533.9394390099701</v>
      </c>
      <c r="DR20" s="11">
        <v>17190.333984375</v>
      </c>
      <c r="DS20" s="11">
        <f t="shared" si="0"/>
        <v>78428.153146574507</v>
      </c>
      <c r="DT20" s="19">
        <v>5376.0042881499194</v>
      </c>
      <c r="DU20">
        <v>5392.7190829900856</v>
      </c>
      <c r="DV20">
        <v>14290.960840659875</v>
      </c>
      <c r="DW20">
        <v>29842.57980711959</v>
      </c>
      <c r="DX20">
        <v>6335.5551432800103</v>
      </c>
      <c r="DY20">
        <f t="shared" si="1"/>
        <v>7700.2644086380033</v>
      </c>
      <c r="DZ20" s="20">
        <f t="shared" si="2"/>
        <v>9490.0695757369976</v>
      </c>
      <c r="EA20" s="19">
        <f t="shared" si="3"/>
        <v>13076.268696787924</v>
      </c>
      <c r="EB20">
        <f t="shared" si="4"/>
        <v>5392.7190829900856</v>
      </c>
      <c r="EC20">
        <f t="shared" si="5"/>
        <v>23781.030416396872</v>
      </c>
      <c r="ED20">
        <f t="shared" si="6"/>
        <v>29842.57980711959</v>
      </c>
      <c r="EE20" s="20">
        <f t="shared" si="7"/>
        <v>6335.5551432800103</v>
      </c>
    </row>
    <row r="21" spans="1:135" x14ac:dyDescent="0.25">
      <c r="A21" s="2" t="s">
        <v>146</v>
      </c>
      <c r="B21" s="3">
        <v>4.1975851799999297</v>
      </c>
      <c r="C21" s="3">
        <v>4.7655214599999196</v>
      </c>
      <c r="D21" s="3">
        <v>110.490402799997</v>
      </c>
      <c r="E21" s="3">
        <v>0.159907999999991</v>
      </c>
      <c r="F21" s="3">
        <v>16.366560910000501</v>
      </c>
      <c r="G21" s="3">
        <v>15.8573234200007</v>
      </c>
      <c r="H21" s="3">
        <v>6.6066252399997403</v>
      </c>
      <c r="I21" s="3">
        <v>0.71713901000001101</v>
      </c>
      <c r="J21" s="3">
        <v>9.1658099999998195E-3</v>
      </c>
      <c r="K21" s="3">
        <v>1.56598306000003</v>
      </c>
      <c r="L21" s="3">
        <v>8.0542417099998502</v>
      </c>
      <c r="M21" s="3">
        <v>0.42401240999999501</v>
      </c>
      <c r="N21" s="3">
        <v>0.29076508999998901</v>
      </c>
      <c r="O21" s="3">
        <v>0.17379065999999699</v>
      </c>
      <c r="P21" s="3">
        <v>3.1368341399999302</v>
      </c>
      <c r="Q21" s="3">
        <v>0.197221750000002</v>
      </c>
      <c r="R21" s="3">
        <v>9.5977019999994903E-2</v>
      </c>
      <c r="S21" s="3">
        <v>27.7908773700015</v>
      </c>
      <c r="T21" s="3">
        <v>83.627073199999302</v>
      </c>
      <c r="U21" s="3">
        <v>1.39495338999998</v>
      </c>
      <c r="V21" s="3">
        <v>9.3408188399998995</v>
      </c>
      <c r="W21" s="3">
        <v>8.9814679999996705E-2</v>
      </c>
      <c r="X21" s="3">
        <v>142.80386883999901</v>
      </c>
      <c r="Y21" s="3">
        <v>3.0631078499998701</v>
      </c>
      <c r="Z21" s="3">
        <v>0.213259439999997</v>
      </c>
      <c r="AA21" s="3">
        <v>3.3757087899999298</v>
      </c>
      <c r="AB21" s="3">
        <v>0.38443116999997301</v>
      </c>
      <c r="AC21" s="3">
        <v>7.19788599999968E-2</v>
      </c>
      <c r="AD21" s="3">
        <v>32.899938170000702</v>
      </c>
      <c r="AE21" s="3">
        <v>182.20956184000099</v>
      </c>
      <c r="AF21" s="3">
        <v>3.5876963199999499</v>
      </c>
      <c r="AG21" s="3">
        <v>26.410481780001302</v>
      </c>
      <c r="AH21" s="3">
        <v>4.6976404899996798</v>
      </c>
      <c r="AI21" s="3">
        <v>3.0169581499999301</v>
      </c>
      <c r="AJ21" s="3">
        <v>4.3533490000003498E-2</v>
      </c>
      <c r="AK21" s="3">
        <v>0.85933794000005403</v>
      </c>
      <c r="AL21" s="3">
        <v>1.30766436000002</v>
      </c>
      <c r="AM21" s="3">
        <v>8.2160287099999607</v>
      </c>
      <c r="AN21" s="3">
        <v>2.3060780000002199E-2</v>
      </c>
      <c r="AO21" s="3">
        <v>19.3482058300009</v>
      </c>
      <c r="AP21" s="3">
        <v>0.19827108999999801</v>
      </c>
      <c r="AQ21" s="3">
        <v>2.1767942299999801</v>
      </c>
      <c r="AR21" s="3">
        <v>5.3869152299998104</v>
      </c>
      <c r="AS21" s="3">
        <v>3.58070578999983</v>
      </c>
      <c r="AT21" s="3">
        <v>9.7618990000000794E-2</v>
      </c>
      <c r="AU21" s="3">
        <v>218.67280713999901</v>
      </c>
      <c r="AV21" s="3">
        <v>3.8303400000001597E-2</v>
      </c>
      <c r="AW21" s="3">
        <v>0.60542672000006403</v>
      </c>
      <c r="AX21" s="3">
        <v>0.87914682000005895</v>
      </c>
      <c r="AY21" s="3">
        <v>1.4984309999999701E-2</v>
      </c>
      <c r="AZ21" s="3">
        <v>54.9419419800019</v>
      </c>
      <c r="BA21" s="3">
        <v>1.08572797000003</v>
      </c>
      <c r="BB21" s="3">
        <v>3.3538340000001797E-2</v>
      </c>
      <c r="BC21" s="3">
        <v>1.4251932200000501</v>
      </c>
      <c r="BD21" s="3">
        <v>0.42292267999997302</v>
      </c>
      <c r="BE21" s="3">
        <v>3.0094763999999601</v>
      </c>
      <c r="BF21" s="3">
        <v>1.3166499999999999E-3</v>
      </c>
      <c r="BG21" s="3">
        <v>60.079506380001497</v>
      </c>
      <c r="BH21" s="3">
        <v>26.7254166400012</v>
      </c>
      <c r="BI21" s="3">
        <v>0.259738809999988</v>
      </c>
      <c r="BJ21" s="3">
        <v>3.48811000000014E-2</v>
      </c>
      <c r="BK21" s="3">
        <v>14.997193400000199</v>
      </c>
      <c r="BL21" s="3">
        <v>38.762007770001603</v>
      </c>
      <c r="BM21" s="3">
        <v>0.80292458000000599</v>
      </c>
      <c r="BN21" s="3">
        <v>7.4027939999996101E-2</v>
      </c>
      <c r="BO21" s="3">
        <v>0.14612673999999501</v>
      </c>
      <c r="BP21" s="3">
        <v>4.80926527999992</v>
      </c>
      <c r="BQ21" s="3">
        <v>0.32121482999998902</v>
      </c>
      <c r="BR21" s="3">
        <v>11.516129490000001</v>
      </c>
      <c r="BS21" s="3">
        <v>9.3693796100006601</v>
      </c>
      <c r="BT21" s="3">
        <v>0.34959201999999401</v>
      </c>
      <c r="BU21" s="3">
        <v>7.6666190599998698</v>
      </c>
      <c r="BV21" s="3">
        <v>0.14043825999999299</v>
      </c>
      <c r="BW21" s="3">
        <v>1.44783842999997</v>
      </c>
      <c r="BX21" s="3">
        <v>0.80755424000001896</v>
      </c>
      <c r="BY21" s="3">
        <v>1.1155665699999999</v>
      </c>
      <c r="BZ21" s="3">
        <v>1.9326836300000501</v>
      </c>
      <c r="CA21" s="3">
        <v>0.46640248999997502</v>
      </c>
      <c r="CB21" s="3">
        <v>0.33178115999997299</v>
      </c>
      <c r="CC21" s="3">
        <v>29.419188830001101</v>
      </c>
      <c r="CD21" s="3">
        <v>7.0654563199997504</v>
      </c>
      <c r="CE21" s="3">
        <v>4.7102110000002202E-2</v>
      </c>
      <c r="CF21" s="3">
        <v>12.6148012000001</v>
      </c>
      <c r="CG21" s="3">
        <v>0.59917180999999997</v>
      </c>
      <c r="CH21" s="3">
        <v>12.1474559899999</v>
      </c>
      <c r="CI21" s="3">
        <v>0.19448083999999399</v>
      </c>
      <c r="CJ21" s="3">
        <v>25.602546280001</v>
      </c>
      <c r="CK21" s="3">
        <v>1.45673925000004</v>
      </c>
      <c r="CL21" s="3">
        <v>5.2946439799999903</v>
      </c>
      <c r="CM21" s="3">
        <v>207.551155740002</v>
      </c>
      <c r="CN21" s="3">
        <v>5.0717768699998604</v>
      </c>
      <c r="CO21" s="3">
        <v>15.927773040000501</v>
      </c>
      <c r="CP21" s="3">
        <v>0.48206456999998099</v>
      </c>
      <c r="CQ21" s="3">
        <v>0.398378249999992</v>
      </c>
      <c r="CR21" s="3">
        <v>0.73531586000002702</v>
      </c>
      <c r="CS21" s="3">
        <v>2.1341109799999902</v>
      </c>
      <c r="CT21" s="3">
        <v>2.9379390000002999E-2</v>
      </c>
      <c r="CU21" s="3">
        <v>7.32597300000003E-2</v>
      </c>
      <c r="CV21" s="3">
        <v>1.7054985500000199</v>
      </c>
      <c r="CW21" s="3">
        <v>3.4633444899999701</v>
      </c>
      <c r="CX21" s="3">
        <v>9.3987089999998996E-2</v>
      </c>
      <c r="CY21" s="3">
        <v>1.1058009100000199</v>
      </c>
      <c r="CZ21" s="3">
        <v>0.69991354000001405</v>
      </c>
      <c r="DA21" s="3">
        <v>9.3274053200001195</v>
      </c>
      <c r="DB21" s="3">
        <v>1.8608122599999699</v>
      </c>
      <c r="DC21" s="3">
        <v>3.9196824500000198</v>
      </c>
      <c r="DD21" s="3">
        <v>0.15212946000000199</v>
      </c>
      <c r="DE21" s="3">
        <v>3.1546593999999799</v>
      </c>
      <c r="DF21" s="3">
        <v>0.72214407000000203</v>
      </c>
      <c r="DG21" s="3">
        <v>19.835144640000301</v>
      </c>
      <c r="DH21" s="3">
        <v>0.112620919999995</v>
      </c>
      <c r="DI21" s="3">
        <v>36.374757990000703</v>
      </c>
      <c r="DJ21" s="3">
        <v>0.70289528999999296</v>
      </c>
      <c r="DK21" s="3">
        <v>0.30540032999997002</v>
      </c>
      <c r="DL21" s="3">
        <v>5.5686790099999497</v>
      </c>
      <c r="DM21" s="3">
        <v>2.3816483100000099</v>
      </c>
      <c r="DN21" s="3">
        <v>0.79878089000001895</v>
      </c>
      <c r="DO21" s="3">
        <v>1.0734298599999801</v>
      </c>
      <c r="DP21" s="4">
        <v>7.2637306899998197</v>
      </c>
      <c r="DQ21" s="11">
        <v>5.7993582199998901</v>
      </c>
      <c r="DR21" s="11">
        <v>339.56210327148398</v>
      </c>
      <c r="DS21" s="11">
        <f t="shared" si="0"/>
        <v>1975.4411653514951</v>
      </c>
      <c r="DT21" s="19">
        <v>22.644961759999546</v>
      </c>
      <c r="DU21">
        <v>125.74984615000112</v>
      </c>
      <c r="DV21">
        <v>642.9038021000008</v>
      </c>
      <c r="DW21">
        <v>456.03260891000627</v>
      </c>
      <c r="DX21">
        <v>388.54784316000348</v>
      </c>
      <c r="DY21">
        <f t="shared" si="1"/>
        <v>252.03790153048541</v>
      </c>
      <c r="DZ21" s="20">
        <f t="shared" si="2"/>
        <v>87.524201740998606</v>
      </c>
      <c r="EA21" s="19">
        <f t="shared" si="3"/>
        <v>274.68286329048499</v>
      </c>
      <c r="EB21">
        <f t="shared" si="4"/>
        <v>125.74984615000112</v>
      </c>
      <c r="EC21">
        <f t="shared" si="5"/>
        <v>730.42800384099939</v>
      </c>
      <c r="ED21">
        <f t="shared" si="6"/>
        <v>456.03260891000627</v>
      </c>
      <c r="EE21" s="20">
        <f t="shared" si="7"/>
        <v>388.54784316000348</v>
      </c>
    </row>
    <row r="22" spans="1:135" x14ac:dyDescent="0.25">
      <c r="A22" s="2" t="s">
        <v>147</v>
      </c>
      <c r="B22" s="3">
        <v>8.8563324399998695</v>
      </c>
      <c r="C22" s="3">
        <v>7.6630697199997897</v>
      </c>
      <c r="D22" s="3">
        <v>287.14441993999901</v>
      </c>
      <c r="E22" s="3">
        <v>0.12706134999999799</v>
      </c>
      <c r="F22" s="3">
        <v>760.19176162002805</v>
      </c>
      <c r="G22" s="3">
        <v>62.043324760001802</v>
      </c>
      <c r="H22" s="3">
        <v>265.71498531999703</v>
      </c>
      <c r="I22" s="3">
        <v>7.4573548099997096</v>
      </c>
      <c r="J22" s="3">
        <v>0.23308794999999599</v>
      </c>
      <c r="K22" s="3">
        <v>5.5437268999998599</v>
      </c>
      <c r="L22" s="3">
        <v>609.957839410009</v>
      </c>
      <c r="M22" s="3">
        <v>3.25413011999993</v>
      </c>
      <c r="N22" s="3">
        <v>2.9224805399999201</v>
      </c>
      <c r="O22" s="3">
        <v>1.92540298999999</v>
      </c>
      <c r="P22" s="3">
        <v>14.6695404200002</v>
      </c>
      <c r="Q22" s="3">
        <v>1.41648228999999</v>
      </c>
      <c r="R22" s="3">
        <v>0.50465606999997603</v>
      </c>
      <c r="S22" s="3">
        <v>5238.1194475099201</v>
      </c>
      <c r="T22" s="3">
        <v>2162.2712043399601</v>
      </c>
      <c r="U22" s="3">
        <v>332.46634209001297</v>
      </c>
      <c r="V22" s="3">
        <v>634.68890688002398</v>
      </c>
      <c r="W22" s="3">
        <v>3.0242234900000602</v>
      </c>
      <c r="X22" s="3">
        <v>2693.5826504899501</v>
      </c>
      <c r="Y22" s="3">
        <v>20.435551580000599</v>
      </c>
      <c r="Z22" s="3">
        <v>25.782702200001999</v>
      </c>
      <c r="AA22" s="3">
        <v>250.30594067000001</v>
      </c>
      <c r="AB22" s="3">
        <v>0.164112539999997</v>
      </c>
      <c r="AC22" s="3">
        <v>0.27113388999999</v>
      </c>
      <c r="AD22" s="3">
        <v>2161.3456614399502</v>
      </c>
      <c r="AE22" s="3">
        <v>38.687697710003498</v>
      </c>
      <c r="AF22" s="3">
        <v>1313.69866678995</v>
      </c>
      <c r="AG22" s="3">
        <v>641.83268461002297</v>
      </c>
      <c r="AH22" s="3">
        <v>2257.1904239299101</v>
      </c>
      <c r="AI22" s="3">
        <v>620.906652100006</v>
      </c>
      <c r="AJ22" s="3">
        <v>0.20293704999999901</v>
      </c>
      <c r="AK22" s="3">
        <v>171.89977149999899</v>
      </c>
      <c r="AL22" s="3">
        <v>3.0416714799999101</v>
      </c>
      <c r="AM22" s="3">
        <v>71.021589339999693</v>
      </c>
      <c r="AN22" s="3">
        <v>11.66069701</v>
      </c>
      <c r="AO22" s="3">
        <v>79.744480360000296</v>
      </c>
      <c r="AP22" s="3">
        <v>103.386493729996</v>
      </c>
      <c r="AQ22" s="3">
        <v>59.707368940002098</v>
      </c>
      <c r="AR22" s="3">
        <v>144.09959504999799</v>
      </c>
      <c r="AS22" s="3">
        <v>1.5820309999999699E-2</v>
      </c>
      <c r="AT22" s="3">
        <v>0.39062450999998699</v>
      </c>
      <c r="AU22" s="3">
        <v>4527.9622000499403</v>
      </c>
      <c r="AV22" s="3">
        <v>212.92086789000001</v>
      </c>
      <c r="AW22" s="3">
        <v>933.734556860054</v>
      </c>
      <c r="AX22" s="3">
        <v>3.6753076099998601</v>
      </c>
      <c r="AY22" s="3">
        <v>12.3708951200001</v>
      </c>
      <c r="AZ22" s="3">
        <v>2622.2361937198598</v>
      </c>
      <c r="BA22" s="3">
        <v>28.272153210001999</v>
      </c>
      <c r="BB22" s="3">
        <v>1290.7063653698799</v>
      </c>
      <c r="BC22" s="3">
        <v>51.688503900003496</v>
      </c>
      <c r="BD22" s="3">
        <v>671.17729207003504</v>
      </c>
      <c r="BE22" s="3">
        <v>146.91394475999701</v>
      </c>
      <c r="BF22" s="3">
        <v>0.147375329999994</v>
      </c>
      <c r="BG22" s="3">
        <v>23.6667296400014</v>
      </c>
      <c r="BH22" s="3">
        <v>172.85368751000101</v>
      </c>
      <c r="BI22" s="3">
        <v>128.897952409993</v>
      </c>
      <c r="BJ22" s="3">
        <v>67.739747679994494</v>
      </c>
      <c r="BK22" s="3">
        <v>3333.93638817997</v>
      </c>
      <c r="BL22" s="3">
        <v>28.7566591700011</v>
      </c>
      <c r="BM22" s="3">
        <v>5.3608061299998599</v>
      </c>
      <c r="BN22" s="3">
        <v>0.30049878999997098</v>
      </c>
      <c r="BO22" s="3">
        <v>0.88873186000000404</v>
      </c>
      <c r="BP22" s="3">
        <v>184.537992650001</v>
      </c>
      <c r="BQ22" s="3">
        <v>9.3081233400010799</v>
      </c>
      <c r="BR22" s="3">
        <v>511.132989240001</v>
      </c>
      <c r="BS22" s="3">
        <v>50.651022760001801</v>
      </c>
      <c r="BT22" s="3">
        <v>0.94579967000000498</v>
      </c>
      <c r="BU22" s="3">
        <v>781.50892133001298</v>
      </c>
      <c r="BV22" s="3">
        <v>0.122827979999998</v>
      </c>
      <c r="BW22" s="3">
        <v>13.0186108100001</v>
      </c>
      <c r="BX22" s="3">
        <v>263.52166283000099</v>
      </c>
      <c r="BY22" s="3">
        <v>72.421972420001893</v>
      </c>
      <c r="BZ22" s="3">
        <v>305.37480474000802</v>
      </c>
      <c r="CA22" s="3">
        <v>0.348489759999978</v>
      </c>
      <c r="CB22" s="3">
        <v>19.275915530001999</v>
      </c>
      <c r="CC22" s="3">
        <v>606.73401372001604</v>
      </c>
      <c r="CD22" s="3">
        <v>153.51302872999901</v>
      </c>
      <c r="CE22" s="3">
        <v>0.33228082999997199</v>
      </c>
      <c r="CF22" s="3">
        <v>161.393219509999</v>
      </c>
      <c r="CG22" s="3">
        <v>65.784017670001404</v>
      </c>
      <c r="CH22" s="3">
        <v>3257.7160890299101</v>
      </c>
      <c r="CI22" s="3">
        <v>20.617922470001901</v>
      </c>
      <c r="CJ22" s="3">
        <v>370.50620669000699</v>
      </c>
      <c r="CK22" s="3">
        <v>301.491644080009</v>
      </c>
      <c r="CL22" s="3">
        <v>1.83792057999999</v>
      </c>
      <c r="CM22" s="3">
        <v>196.12653560999999</v>
      </c>
      <c r="CN22" s="3">
        <v>10.8417261500002</v>
      </c>
      <c r="CO22" s="3">
        <v>873.89260251001394</v>
      </c>
      <c r="CP22" s="3">
        <v>0.65177636999997901</v>
      </c>
      <c r="CQ22" s="3">
        <v>1.2843365600000201</v>
      </c>
      <c r="CR22" s="3">
        <v>3896.9795083297599</v>
      </c>
      <c r="CS22" s="3">
        <v>962.81113286003097</v>
      </c>
      <c r="CT22" s="3">
        <v>17.892221610001599</v>
      </c>
      <c r="CU22" s="3">
        <v>6.2565258799996002</v>
      </c>
      <c r="CV22" s="3">
        <v>4223.88336220971</v>
      </c>
      <c r="CW22" s="3">
        <v>1313.97396053994</v>
      </c>
      <c r="CX22" s="3">
        <v>6.2567730000004804E-2</v>
      </c>
      <c r="CY22" s="3">
        <v>4961.0305973498498</v>
      </c>
      <c r="CZ22" s="3">
        <v>121.512528779997</v>
      </c>
      <c r="DA22" s="3">
        <v>109.84135351999601</v>
      </c>
      <c r="DB22" s="3">
        <v>71.527887620000598</v>
      </c>
      <c r="DC22" s="3">
        <v>43.047303770002202</v>
      </c>
      <c r="DD22" s="3">
        <v>366.58822339000102</v>
      </c>
      <c r="DE22" s="3">
        <v>400.61926326000201</v>
      </c>
      <c r="DF22" s="3">
        <v>191.93879328999901</v>
      </c>
      <c r="DG22" s="3">
        <v>428.52726144000002</v>
      </c>
      <c r="DH22" s="3">
        <v>0.124891009999996</v>
      </c>
      <c r="DI22" s="3">
        <v>413.71250778000899</v>
      </c>
      <c r="DJ22" s="3">
        <v>1792.10060024993</v>
      </c>
      <c r="DK22" s="3">
        <v>0.116582689999998</v>
      </c>
      <c r="DL22" s="3">
        <v>61.295937420001898</v>
      </c>
      <c r="DM22" s="3">
        <v>22.307905890001599</v>
      </c>
      <c r="DN22" s="3">
        <v>16.363463830001901</v>
      </c>
      <c r="DO22" s="3">
        <v>2072.3358451898598</v>
      </c>
      <c r="DP22" s="4">
        <v>12.0249427600004</v>
      </c>
      <c r="DQ22" s="11">
        <v>380.92830559999999</v>
      </c>
      <c r="DR22" s="11">
        <v>4795.439453125</v>
      </c>
      <c r="DS22" s="11">
        <f t="shared" si="0"/>
        <v>70261.912946143537</v>
      </c>
      <c r="DT22" s="19">
        <v>6818.7255793297891</v>
      </c>
      <c r="DU22">
        <v>5997.1802084699902</v>
      </c>
      <c r="DV22">
        <v>10421.185551909763</v>
      </c>
      <c r="DW22">
        <v>29497.180318109164</v>
      </c>
      <c r="DX22">
        <v>12732.20183519985</v>
      </c>
      <c r="DY22">
        <f t="shared" si="1"/>
        <v>3559.385705995016</v>
      </c>
      <c r="DZ22" s="20">
        <f t="shared" si="2"/>
        <v>1236.0537471299845</v>
      </c>
      <c r="EA22" s="19">
        <f t="shared" si="3"/>
        <v>10378.111285324805</v>
      </c>
      <c r="EB22">
        <f t="shared" si="4"/>
        <v>5997.1802084699902</v>
      </c>
      <c r="EC22">
        <f t="shared" si="5"/>
        <v>11657.239299039747</v>
      </c>
      <c r="ED22">
        <f t="shared" si="6"/>
        <v>29497.180318109164</v>
      </c>
      <c r="EE22" s="20">
        <f t="shared" si="7"/>
        <v>12732.20183519985</v>
      </c>
    </row>
    <row r="23" spans="1:135" x14ac:dyDescent="0.25">
      <c r="A23" s="2" t="s">
        <v>148</v>
      </c>
      <c r="B23" s="3">
        <v>1972.7898506899701</v>
      </c>
      <c r="C23" s="3">
        <v>7952.1248501700102</v>
      </c>
      <c r="D23" s="3">
        <v>9267.7082993901404</v>
      </c>
      <c r="E23" s="3">
        <v>1.3205457599999799</v>
      </c>
      <c r="F23" s="3">
        <v>13775.3796994002</v>
      </c>
      <c r="G23" s="3">
        <v>2861.1160276199998</v>
      </c>
      <c r="H23" s="3">
        <v>891.43646134002495</v>
      </c>
      <c r="I23" s="3">
        <v>903.61184694002998</v>
      </c>
      <c r="J23" s="3">
        <v>217.594582860001</v>
      </c>
      <c r="K23" s="3">
        <v>1127.13230344001</v>
      </c>
      <c r="L23" s="3">
        <v>1463.2185114399399</v>
      </c>
      <c r="M23" s="3">
        <v>828.67889227002195</v>
      </c>
      <c r="N23" s="3">
        <v>779.04466264002099</v>
      </c>
      <c r="O23" s="3">
        <v>1946.1053504399599</v>
      </c>
      <c r="P23" s="3">
        <v>276.78044983000302</v>
      </c>
      <c r="Q23" s="3">
        <v>126.79124650999699</v>
      </c>
      <c r="R23" s="3">
        <v>294.38948205999998</v>
      </c>
      <c r="S23" s="3">
        <v>37884.083811059303</v>
      </c>
      <c r="T23" s="3">
        <v>52574.681221089799</v>
      </c>
      <c r="U23" s="3">
        <v>1101.8986602698899</v>
      </c>
      <c r="V23" s="3">
        <v>9775.43779938019</v>
      </c>
      <c r="W23" s="3">
        <v>458.064354410009</v>
      </c>
      <c r="X23" s="3">
        <v>55785.325278369601</v>
      </c>
      <c r="Y23" s="3">
        <v>10.829294260000401</v>
      </c>
      <c r="Z23" s="3">
        <v>561.30451765002704</v>
      </c>
      <c r="AA23" s="3">
        <v>11754.044686450001</v>
      </c>
      <c r="AB23" s="3">
        <v>1.0373952800000701</v>
      </c>
      <c r="AC23" s="3">
        <v>990.76655573003302</v>
      </c>
      <c r="AD23" s="3">
        <v>20475.238893829799</v>
      </c>
      <c r="AE23" s="3">
        <v>36853.290054459801</v>
      </c>
      <c r="AF23" s="3">
        <v>1544.54150229992</v>
      </c>
      <c r="AG23" s="3">
        <v>14663.5698095601</v>
      </c>
      <c r="AH23" s="3">
        <v>47510.4023196294</v>
      </c>
      <c r="AI23" s="3">
        <v>13429.5747089201</v>
      </c>
      <c r="AJ23" s="3">
        <v>1.66779111000003</v>
      </c>
      <c r="AK23" s="3">
        <v>9096.4129664501506</v>
      </c>
      <c r="AL23" s="3">
        <v>8577.5502320099695</v>
      </c>
      <c r="AM23" s="3">
        <v>3506.9524021799998</v>
      </c>
      <c r="AN23" s="3">
        <v>4419.5323386999398</v>
      </c>
      <c r="AO23" s="3">
        <v>1363.9635518899599</v>
      </c>
      <c r="AP23" s="3">
        <v>386.80604169999799</v>
      </c>
      <c r="AQ23" s="3">
        <v>4404.1810340199099</v>
      </c>
      <c r="AR23" s="3">
        <v>15643.127464810101</v>
      </c>
      <c r="AS23" s="3">
        <v>153.39254463</v>
      </c>
      <c r="AT23" s="3">
        <v>1.45287520999998</v>
      </c>
      <c r="AU23" s="3">
        <v>25091.065383519999</v>
      </c>
      <c r="AV23" s="3">
        <v>3494.6198597999301</v>
      </c>
      <c r="AW23" s="3">
        <v>2509.9341454999098</v>
      </c>
      <c r="AX23" s="3">
        <v>5.1755310299995996</v>
      </c>
      <c r="AY23" s="3">
        <v>104.30146759</v>
      </c>
      <c r="AZ23" s="3">
        <v>21977.723592290102</v>
      </c>
      <c r="BA23" s="3">
        <v>2948.7909197099402</v>
      </c>
      <c r="BB23" s="3">
        <v>96.807080830000203</v>
      </c>
      <c r="BC23" s="3">
        <v>7349.0678090697802</v>
      </c>
      <c r="BD23" s="3">
        <v>8419.0164419299199</v>
      </c>
      <c r="BE23" s="3">
        <v>19257.216262810001</v>
      </c>
      <c r="BF23" s="3">
        <v>1.5564340699999799</v>
      </c>
      <c r="BG23" s="3">
        <v>292.25341295000499</v>
      </c>
      <c r="BH23" s="3">
        <v>14145.0718844602</v>
      </c>
      <c r="BI23" s="3">
        <v>2918.6749879998301</v>
      </c>
      <c r="BJ23" s="3">
        <v>5525.6998139399402</v>
      </c>
      <c r="BK23" s="3">
        <v>33142.068099940101</v>
      </c>
      <c r="BL23" s="3">
        <v>21620.878262399801</v>
      </c>
      <c r="BM23" s="3">
        <v>2627.6463802099702</v>
      </c>
      <c r="BN23" s="3">
        <v>316.67771824000499</v>
      </c>
      <c r="BO23" s="3">
        <v>1.1380691500000299</v>
      </c>
      <c r="BP23" s="3">
        <v>11265.916773230199</v>
      </c>
      <c r="BQ23" s="3">
        <v>1135.92579657991</v>
      </c>
      <c r="BR23" s="3">
        <v>16697.784114240101</v>
      </c>
      <c r="BS23" s="3">
        <v>9069.5722802504606</v>
      </c>
      <c r="BT23" s="3">
        <v>17.967871360001599</v>
      </c>
      <c r="BU23" s="3">
        <v>38749.050003029901</v>
      </c>
      <c r="BV23" s="3">
        <v>1.16393536</v>
      </c>
      <c r="BW23" s="3">
        <v>7881.6390462599602</v>
      </c>
      <c r="BX23" s="3">
        <v>55364.477029199901</v>
      </c>
      <c r="BY23" s="3">
        <v>6717.9733858299296</v>
      </c>
      <c r="BZ23" s="3">
        <v>5027.2584798099997</v>
      </c>
      <c r="CA23" s="3">
        <v>4.3248429699998603</v>
      </c>
      <c r="CB23" s="3">
        <v>8.4272093299998208</v>
      </c>
      <c r="CC23" s="3">
        <v>27777.315422619798</v>
      </c>
      <c r="CD23" s="3">
        <v>4208.6050456999601</v>
      </c>
      <c r="CE23" s="3">
        <v>2554.1930672799399</v>
      </c>
      <c r="CF23" s="3">
        <v>7486.2569731699496</v>
      </c>
      <c r="CG23" s="3">
        <v>4428.0852520999297</v>
      </c>
      <c r="CH23" s="3">
        <v>8649.9162754601202</v>
      </c>
      <c r="CI23" s="3">
        <v>447.51208847000299</v>
      </c>
      <c r="CJ23" s="3">
        <v>25142.928026500002</v>
      </c>
      <c r="CK23" s="3">
        <v>7045.0926434999001</v>
      </c>
      <c r="CL23" s="3">
        <v>1730.8120045099799</v>
      </c>
      <c r="CM23" s="3">
        <v>9112.7397621399905</v>
      </c>
      <c r="CN23" s="3">
        <v>884.79488604001006</v>
      </c>
      <c r="CO23" s="3">
        <v>1049.08476191002</v>
      </c>
      <c r="CP23" s="3">
        <v>615.61402828002201</v>
      </c>
      <c r="CQ23" s="3">
        <v>1019.61200086002</v>
      </c>
      <c r="CR23" s="3">
        <v>678.25542365000695</v>
      </c>
      <c r="CS23" s="3">
        <v>139028.78612354101</v>
      </c>
      <c r="CT23" s="3">
        <v>1984.5540141699601</v>
      </c>
      <c r="CU23" s="3">
        <v>186.82463852999999</v>
      </c>
      <c r="CV23" s="3">
        <v>118382.881758729</v>
      </c>
      <c r="CW23" s="3">
        <v>45436.898898519597</v>
      </c>
      <c r="CX23" s="3">
        <v>0.72737898000006695</v>
      </c>
      <c r="CY23" s="3">
        <v>50612.222402540101</v>
      </c>
      <c r="CZ23" s="3">
        <v>2132.8820135799701</v>
      </c>
      <c r="DA23" s="3">
        <v>1272.8674103799401</v>
      </c>
      <c r="DB23" s="3">
        <v>1406.5036323499401</v>
      </c>
      <c r="DC23" s="3">
        <v>4787.0673661599503</v>
      </c>
      <c r="DD23" s="3">
        <v>4452.9745399999401</v>
      </c>
      <c r="DE23" s="3">
        <v>305.44708218000301</v>
      </c>
      <c r="DF23" s="3">
        <v>5669.7569663799604</v>
      </c>
      <c r="DG23" s="3">
        <v>13921.512258029999</v>
      </c>
      <c r="DH23" s="3">
        <v>0.404441549999973</v>
      </c>
      <c r="DI23" s="3">
        <v>1971.49250374997</v>
      </c>
      <c r="DJ23" s="3">
        <v>12141.49156076</v>
      </c>
      <c r="DK23" s="3">
        <v>230.26035109</v>
      </c>
      <c r="DL23" s="3">
        <v>5588.9947837299997</v>
      </c>
      <c r="DM23" s="3">
        <v>6630.9282918399304</v>
      </c>
      <c r="DN23" s="3">
        <v>2305.7064448598899</v>
      </c>
      <c r="DO23" s="3">
        <v>54286.055264849703</v>
      </c>
      <c r="DP23" s="4">
        <v>2020.60174578999</v>
      </c>
      <c r="DQ23" s="11">
        <v>47262.456204269503</v>
      </c>
      <c r="DR23" s="11">
        <v>250332.625</v>
      </c>
      <c r="DS23" s="11">
        <f t="shared" si="0"/>
        <v>1596584.9582317965</v>
      </c>
      <c r="DT23" s="19">
        <v>159046.11246933913</v>
      </c>
      <c r="DU23">
        <v>158270.48650973052</v>
      </c>
      <c r="DV23">
        <v>237035.91721647853</v>
      </c>
      <c r="DW23">
        <v>558293.60395702859</v>
      </c>
      <c r="DX23">
        <v>233606.21307921939</v>
      </c>
      <c r="DY23">
        <f t="shared" si="1"/>
        <v>242591.11399447068</v>
      </c>
      <c r="DZ23" s="20">
        <f t="shared" si="2"/>
        <v>7741.5110055293062</v>
      </c>
      <c r="EA23" s="19">
        <f t="shared" si="3"/>
        <v>401637.22646380984</v>
      </c>
      <c r="EB23">
        <f t="shared" si="4"/>
        <v>158270.48650973052</v>
      </c>
      <c r="EC23">
        <f t="shared" si="5"/>
        <v>244777.42822200785</v>
      </c>
      <c r="ED23">
        <f t="shared" si="6"/>
        <v>558293.60395702859</v>
      </c>
      <c r="EE23" s="20">
        <f t="shared" si="7"/>
        <v>233606.21307921939</v>
      </c>
    </row>
    <row r="24" spans="1:135" x14ac:dyDescent="0.25">
      <c r="A24" s="2" t="s">
        <v>271</v>
      </c>
      <c r="B24" s="3">
        <v>10.70935367</v>
      </c>
      <c r="C24" s="3">
        <v>66.311615980000894</v>
      </c>
      <c r="D24" s="3">
        <v>4.6191640399998297</v>
      </c>
      <c r="E24" s="3">
        <v>5.37780800000053E-2</v>
      </c>
      <c r="F24" s="3">
        <v>13.0338506600007</v>
      </c>
      <c r="G24" s="3">
        <v>18.432039640000401</v>
      </c>
      <c r="H24" s="3">
        <v>15.4085044700007</v>
      </c>
      <c r="I24" s="3">
        <v>13.4520436300005</v>
      </c>
      <c r="J24" s="3">
        <v>0.78102821000000999</v>
      </c>
      <c r="K24" s="3">
        <v>3.2868119999998702</v>
      </c>
      <c r="L24" s="3">
        <v>233.67946101000101</v>
      </c>
      <c r="M24" s="3">
        <v>3.8703830199998901</v>
      </c>
      <c r="N24" s="3">
        <v>4.5834518699998803</v>
      </c>
      <c r="O24" s="3">
        <v>8.4849545500002694</v>
      </c>
      <c r="P24" s="3">
        <v>0.90453934000002001</v>
      </c>
      <c r="Q24" s="3">
        <v>0.53236457999999298</v>
      </c>
      <c r="R24" s="3">
        <v>0.87011366000008095</v>
      </c>
      <c r="S24" s="3">
        <v>107.86531380999701</v>
      </c>
      <c r="T24" s="3">
        <v>698.69196544000999</v>
      </c>
      <c r="U24" s="3">
        <v>190.93649094999799</v>
      </c>
      <c r="V24" s="3">
        <v>308.11115819000003</v>
      </c>
      <c r="W24" s="3">
        <v>0.57787406000000896</v>
      </c>
      <c r="X24" s="3">
        <v>611.59104229000695</v>
      </c>
      <c r="Y24" s="3">
        <v>27.963161050001801</v>
      </c>
      <c r="Z24" s="3">
        <v>139.34119075999899</v>
      </c>
      <c r="AA24" s="3">
        <v>78.535762500000203</v>
      </c>
      <c r="AB24" s="3">
        <v>0.475150609999968</v>
      </c>
      <c r="AC24" s="3">
        <v>1.52913264999999</v>
      </c>
      <c r="AD24" s="3">
        <v>264.40564549999999</v>
      </c>
      <c r="AE24" s="3">
        <v>1014.5431363200501</v>
      </c>
      <c r="AF24" s="3">
        <v>8.5219270999998304</v>
      </c>
      <c r="AG24" s="3">
        <v>222.821967580001</v>
      </c>
      <c r="AH24" s="3">
        <v>279.48733658000901</v>
      </c>
      <c r="AI24" s="3">
        <v>71.922954380001002</v>
      </c>
      <c r="AJ24" s="3">
        <v>1.17362242999997</v>
      </c>
      <c r="AK24" s="3">
        <v>52.322189920001101</v>
      </c>
      <c r="AL24" s="3">
        <v>236.974221749999</v>
      </c>
      <c r="AM24" s="3">
        <v>4.7325651599998997</v>
      </c>
      <c r="AN24" s="3">
        <v>1.95811929</v>
      </c>
      <c r="AO24" s="3">
        <v>2.8197446799999599</v>
      </c>
      <c r="AP24" s="3">
        <v>17.815091580001202</v>
      </c>
      <c r="AQ24" s="3">
        <v>4.6504178099998104</v>
      </c>
      <c r="AR24" s="3">
        <v>118.280551819999</v>
      </c>
      <c r="AS24" s="3">
        <v>5.7496522099996401</v>
      </c>
      <c r="AT24" s="3">
        <v>1.60021407999996</v>
      </c>
      <c r="AU24" s="3">
        <v>1713.6831579699699</v>
      </c>
      <c r="AV24" s="3">
        <v>0.49473123999999402</v>
      </c>
      <c r="AW24" s="3">
        <v>0.679034169999993</v>
      </c>
      <c r="AX24" s="3">
        <v>1.6891363800000601</v>
      </c>
      <c r="AY24" s="3">
        <v>7.2394624099995601</v>
      </c>
      <c r="AZ24" s="3">
        <v>143.65394113999801</v>
      </c>
      <c r="BA24" s="3">
        <v>2.6638420299999499</v>
      </c>
      <c r="BB24" s="3">
        <v>1.09775094000004</v>
      </c>
      <c r="BC24" s="3">
        <v>3.8677717599999202</v>
      </c>
      <c r="BD24" s="3">
        <v>4.1597807399998601</v>
      </c>
      <c r="BE24" s="3">
        <v>158.74966860999899</v>
      </c>
      <c r="BF24" s="3">
        <v>8.4580220000003301E-2</v>
      </c>
      <c r="BG24" s="3">
        <v>0.86567673000001899</v>
      </c>
      <c r="BH24" s="3">
        <v>21.781838210001101</v>
      </c>
      <c r="BI24" s="3">
        <v>0.18653162000000001</v>
      </c>
      <c r="BJ24" s="3">
        <v>25.522948060001099</v>
      </c>
      <c r="BK24" s="3">
        <v>155.55236540999999</v>
      </c>
      <c r="BL24" s="3">
        <v>189.834894859999</v>
      </c>
      <c r="BM24" s="3">
        <v>32.539197850000598</v>
      </c>
      <c r="BN24" s="3">
        <v>1.00625699999998E-2</v>
      </c>
      <c r="BO24" s="3">
        <v>1.8405400000001002E-2</v>
      </c>
      <c r="BP24" s="3">
        <v>29.787271880001398</v>
      </c>
      <c r="BQ24" s="3">
        <v>776.79506680001805</v>
      </c>
      <c r="BR24" s="3">
        <v>151.06039719999899</v>
      </c>
      <c r="BS24" s="3">
        <v>153.61661205999999</v>
      </c>
      <c r="BT24" s="3">
        <v>146.592924589999</v>
      </c>
      <c r="BU24" s="3">
        <v>149.334520449998</v>
      </c>
      <c r="BV24" s="3">
        <v>0.43574159999996598</v>
      </c>
      <c r="BW24" s="3">
        <v>2.4937661199999801</v>
      </c>
      <c r="BX24" s="3">
        <v>5.40010080999979</v>
      </c>
      <c r="BY24" s="3">
        <v>61.204648470001899</v>
      </c>
      <c r="BZ24" s="3">
        <v>42.861984010000803</v>
      </c>
      <c r="CA24" s="3">
        <v>4.66306900000052E-2</v>
      </c>
      <c r="CB24" s="3">
        <v>14.458931970000901</v>
      </c>
      <c r="CC24" s="3">
        <v>31.893377270000698</v>
      </c>
      <c r="CD24" s="3">
        <v>180.14100506000199</v>
      </c>
      <c r="CE24" s="3">
        <v>9.5495135400011897</v>
      </c>
      <c r="CF24" s="3">
        <v>29.502094120000699</v>
      </c>
      <c r="CG24" s="3">
        <v>21.113949650000901</v>
      </c>
      <c r="CH24" s="3">
        <v>20.0949792300013</v>
      </c>
      <c r="CI24" s="3">
        <v>2.2809259199999699</v>
      </c>
      <c r="CJ24" s="3">
        <v>20.156630650001102</v>
      </c>
      <c r="CK24" s="3">
        <v>12.5934152400011</v>
      </c>
      <c r="CL24" s="3">
        <v>175.97175404999999</v>
      </c>
      <c r="CM24" s="3">
        <v>150.54059558</v>
      </c>
      <c r="CN24" s="3">
        <v>22.894876400000602</v>
      </c>
      <c r="CO24" s="3">
        <v>53.353679450002097</v>
      </c>
      <c r="CP24" s="3">
        <v>1.26366094999999</v>
      </c>
      <c r="CQ24" s="3">
        <v>36.208208460000897</v>
      </c>
      <c r="CR24" s="3">
        <v>42.976582160002401</v>
      </c>
      <c r="CS24" s="3">
        <v>43.9291524900014</v>
      </c>
      <c r="CT24" s="3">
        <v>2.3966267999999502</v>
      </c>
      <c r="CU24" s="3">
        <v>0.524449009999989</v>
      </c>
      <c r="CV24" s="3">
        <v>9.0681400599998696</v>
      </c>
      <c r="CW24" s="3">
        <v>141.184053409999</v>
      </c>
      <c r="CX24" s="3">
        <v>0.40946295999997701</v>
      </c>
      <c r="CY24" s="3">
        <v>106.16382987</v>
      </c>
      <c r="CZ24" s="3">
        <v>23.049843840001099</v>
      </c>
      <c r="DA24" s="3">
        <v>17.9840763200007</v>
      </c>
      <c r="DB24" s="3">
        <v>63.685999710001497</v>
      </c>
      <c r="DC24" s="3">
        <v>47.5746826800018</v>
      </c>
      <c r="DD24" s="3">
        <v>134.41159645000101</v>
      </c>
      <c r="DE24" s="3">
        <v>30.1004306600008</v>
      </c>
      <c r="DF24" s="3">
        <v>70.1108585099999</v>
      </c>
      <c r="DG24" s="3">
        <v>36.894267440000803</v>
      </c>
      <c r="DH24" s="3">
        <v>2.03400200000016E-2</v>
      </c>
      <c r="DI24" s="3">
        <v>4.8096962699998604</v>
      </c>
      <c r="DJ24" s="3">
        <v>177.94114732999799</v>
      </c>
      <c r="DK24" s="3">
        <v>0.225374949999989</v>
      </c>
      <c r="DL24" s="3">
        <v>38.691749970000998</v>
      </c>
      <c r="DM24" s="3">
        <v>17.5790549200009</v>
      </c>
      <c r="DN24" s="3">
        <v>19.611866010001499</v>
      </c>
      <c r="DO24" s="3">
        <v>9.8958056700015895</v>
      </c>
      <c r="DP24" s="4">
        <v>29.013182590001001</v>
      </c>
      <c r="DQ24" s="11">
        <v>631.08521286001701</v>
      </c>
      <c r="DR24" s="11">
        <v>888.28265380859398</v>
      </c>
      <c r="DS24" s="11">
        <f t="shared" si="0"/>
        <v>12228.0532362187</v>
      </c>
      <c r="DT24" s="19">
        <v>1170.643439180021</v>
      </c>
      <c r="DU24">
        <v>2202.6931421500271</v>
      </c>
      <c r="DV24">
        <v>3431.2944498000766</v>
      </c>
      <c r="DW24">
        <v>1528.2595690800053</v>
      </c>
      <c r="DX24">
        <v>3006.8799821999773</v>
      </c>
      <c r="DY24">
        <f t="shared" si="1"/>
        <v>358.56601549204038</v>
      </c>
      <c r="DZ24" s="20">
        <f t="shared" si="2"/>
        <v>529.71663831655349</v>
      </c>
      <c r="EA24" s="19">
        <f t="shared" si="3"/>
        <v>1529.2094546720614</v>
      </c>
      <c r="EB24">
        <f t="shared" si="4"/>
        <v>2202.6931421500271</v>
      </c>
      <c r="EC24">
        <f t="shared" si="5"/>
        <v>3961.0110881166302</v>
      </c>
      <c r="ED24">
        <f t="shared" si="6"/>
        <v>1528.2595690800053</v>
      </c>
      <c r="EE24" s="20">
        <f t="shared" si="7"/>
        <v>3006.8799821999773</v>
      </c>
    </row>
    <row r="25" spans="1:135" x14ac:dyDescent="0.25">
      <c r="A25" s="2" t="s">
        <v>149</v>
      </c>
      <c r="B25" s="3">
        <v>7.97947941999983</v>
      </c>
      <c r="C25" s="3">
        <v>599.66447082002196</v>
      </c>
      <c r="D25" s="3">
        <v>1.33810731999997</v>
      </c>
      <c r="E25" s="3">
        <v>0.68142605000006096</v>
      </c>
      <c r="F25" s="3">
        <v>15.6225453800013</v>
      </c>
      <c r="G25" s="3">
        <v>4.7280511799997598</v>
      </c>
      <c r="H25" s="3">
        <v>6.6442954999995996</v>
      </c>
      <c r="I25" s="3">
        <v>1.8187410099999901</v>
      </c>
      <c r="J25" s="3">
        <v>0.39377199999999302</v>
      </c>
      <c r="K25" s="3">
        <v>1.26683999999997E-2</v>
      </c>
      <c r="L25" s="3">
        <v>4.7292877599997496</v>
      </c>
      <c r="M25" s="3">
        <v>0.23711838999999599</v>
      </c>
      <c r="N25" s="3">
        <v>0.18839091999999699</v>
      </c>
      <c r="O25" s="3">
        <v>37.9844087800032</v>
      </c>
      <c r="P25" s="3">
        <v>2.3150828699999901</v>
      </c>
      <c r="Q25" s="3">
        <v>6.0563140000004297E-2</v>
      </c>
      <c r="R25" s="3">
        <v>2.94974100000031E-2</v>
      </c>
      <c r="S25" s="3">
        <v>133.77077987000101</v>
      </c>
      <c r="T25" s="3">
        <v>294.393753880004</v>
      </c>
      <c r="U25" s="3">
        <v>2.0704100599999302</v>
      </c>
      <c r="V25" s="3">
        <v>27.645520390001799</v>
      </c>
      <c r="W25" s="3">
        <v>0.103673459999998</v>
      </c>
      <c r="X25" s="3">
        <v>386.18641938000297</v>
      </c>
      <c r="Y25" s="3">
        <v>2.9382453399998498</v>
      </c>
      <c r="Z25" s="3">
        <v>1.09922082000002</v>
      </c>
      <c r="AA25" s="3">
        <v>14.369728990000601</v>
      </c>
      <c r="AB25" s="3">
        <v>0.43799372999998198</v>
      </c>
      <c r="AC25" s="3">
        <v>56.201344990002802</v>
      </c>
      <c r="AD25" s="3">
        <v>201.98825217000001</v>
      </c>
      <c r="AE25" s="3">
        <v>146.58361348000099</v>
      </c>
      <c r="AF25" s="3">
        <v>64.8452217199995</v>
      </c>
      <c r="AG25" s="3">
        <v>30.845981010000799</v>
      </c>
      <c r="AH25" s="3">
        <v>149.0472771</v>
      </c>
      <c r="AI25" s="3">
        <v>52.933337060001399</v>
      </c>
      <c r="AJ25" s="3">
        <v>1.8117350000000101E-2</v>
      </c>
      <c r="AK25" s="3">
        <v>25.185873940001599</v>
      </c>
      <c r="AL25" s="3">
        <v>17.958662160001001</v>
      </c>
      <c r="AM25" s="3">
        <v>1.43878714999999</v>
      </c>
      <c r="AN25" s="3">
        <v>0.68212118000004596</v>
      </c>
      <c r="AO25" s="3">
        <v>2.4903592299999202</v>
      </c>
      <c r="AP25" s="3">
        <v>6.6009000599996597</v>
      </c>
      <c r="AQ25" s="3">
        <v>1.5917335499999801</v>
      </c>
      <c r="AR25" s="3">
        <v>25.432238550001301</v>
      </c>
      <c r="AS25" s="3">
        <v>2.52356800000017E-2</v>
      </c>
      <c r="AT25" s="3">
        <v>0.19902119999999501</v>
      </c>
      <c r="AU25" s="3">
        <v>370.17402530000197</v>
      </c>
      <c r="AV25" s="3">
        <v>0.90119788000009204</v>
      </c>
      <c r="AW25" s="3">
        <v>9.2969879999996605E-2</v>
      </c>
      <c r="AX25" s="3">
        <v>0.31257191999998002</v>
      </c>
      <c r="AY25" s="3">
        <v>9.7305189999998001E-2</v>
      </c>
      <c r="AZ25" s="3">
        <v>63.405793510002397</v>
      </c>
      <c r="BA25" s="3">
        <v>0.15903964000000201</v>
      </c>
      <c r="BB25" s="3">
        <v>0.33870222999996702</v>
      </c>
      <c r="BC25" s="3">
        <v>0.57009882000005496</v>
      </c>
      <c r="BD25" s="3">
        <v>27.251507870002499</v>
      </c>
      <c r="BE25" s="3">
        <v>19.296554760002302</v>
      </c>
      <c r="BF25" s="3">
        <v>4.2108310000003098E-2</v>
      </c>
      <c r="BG25" s="3">
        <v>8.2104109999995595E-2</v>
      </c>
      <c r="BH25" s="3">
        <v>33.757944960002298</v>
      </c>
      <c r="BI25" s="3">
        <v>2.2979520000002199E-2</v>
      </c>
      <c r="BJ25" s="3">
        <v>15.1241688200013</v>
      </c>
      <c r="BK25" s="3">
        <v>37.7560791000016</v>
      </c>
      <c r="BL25" s="3">
        <v>24.826861830000901</v>
      </c>
      <c r="BM25" s="3">
        <v>5.65068115999971</v>
      </c>
      <c r="BN25" s="3">
        <v>4.2061220000004097E-2</v>
      </c>
      <c r="BO25" s="3">
        <v>0.23203871999999001</v>
      </c>
      <c r="BP25" s="3">
        <v>18.212496580000799</v>
      </c>
      <c r="BQ25" s="3">
        <v>0.93997531000009404</v>
      </c>
      <c r="BR25" s="3">
        <v>76.594060059997801</v>
      </c>
      <c r="BS25" s="3">
        <v>0.36373820999996798</v>
      </c>
      <c r="BT25" s="3">
        <v>20.940268750001898</v>
      </c>
      <c r="BU25" s="3">
        <v>76.373301369997606</v>
      </c>
      <c r="BV25" s="3">
        <v>0.47805775999998101</v>
      </c>
      <c r="BW25" s="3">
        <v>0.15357233999999101</v>
      </c>
      <c r="BX25" s="3">
        <v>4.1748345599997103</v>
      </c>
      <c r="BY25" s="3">
        <v>16.953926780001201</v>
      </c>
      <c r="BZ25" s="3">
        <v>86.252742219994801</v>
      </c>
      <c r="CA25" s="3">
        <v>0.33976384999998099</v>
      </c>
      <c r="CB25" s="3">
        <v>0.82147083000006305</v>
      </c>
      <c r="CC25" s="3">
        <v>136.24891515999801</v>
      </c>
      <c r="CD25" s="3">
        <v>13.282237760000701</v>
      </c>
      <c r="CE25" s="3">
        <v>4.6162199999999704E-3</v>
      </c>
      <c r="CF25" s="3">
        <v>13.536656600001001</v>
      </c>
      <c r="CG25" s="3">
        <v>3.4559282799999198</v>
      </c>
      <c r="CH25" s="3">
        <v>88.856779439995194</v>
      </c>
      <c r="CI25" s="3">
        <v>32.959606480001703</v>
      </c>
      <c r="CJ25" s="3">
        <v>7.9095521999997196</v>
      </c>
      <c r="CK25" s="3">
        <v>11.3425056700012</v>
      </c>
      <c r="CL25" s="3">
        <v>0.58134314000005005</v>
      </c>
      <c r="CM25" s="3">
        <v>16.089155020000799</v>
      </c>
      <c r="CN25" s="3">
        <v>0.90007933000003704</v>
      </c>
      <c r="CO25" s="3">
        <v>17.989690880001799</v>
      </c>
      <c r="CP25" s="3">
        <v>0.18877108000000101</v>
      </c>
      <c r="CQ25" s="3">
        <v>10.526411170000699</v>
      </c>
      <c r="CR25" s="3">
        <v>4.97631817999976</v>
      </c>
      <c r="CS25" s="3">
        <v>27.824813090001999</v>
      </c>
      <c r="CT25" s="3">
        <v>1.5884549999999699E-2</v>
      </c>
      <c r="CU25" s="3">
        <v>0.10703051999999499</v>
      </c>
      <c r="CV25" s="3">
        <v>8.3754944700003495</v>
      </c>
      <c r="CW25" s="3">
        <v>8.1557380000000498E-2</v>
      </c>
      <c r="CX25" s="3">
        <v>0.48587594999996903</v>
      </c>
      <c r="CY25" s="3">
        <v>466.36891166000498</v>
      </c>
      <c r="CZ25" s="3">
        <v>4.1869520399998201</v>
      </c>
      <c r="DA25" s="3">
        <v>1.73533376999998</v>
      </c>
      <c r="DB25" s="3">
        <v>12.158179670000299</v>
      </c>
      <c r="DC25" s="3">
        <v>45.025665100001198</v>
      </c>
      <c r="DD25" s="3">
        <v>0.43700137999998701</v>
      </c>
      <c r="DE25" s="3">
        <v>15.303478710000601</v>
      </c>
      <c r="DF25" s="3">
        <v>25.684026710001</v>
      </c>
      <c r="DG25" s="3">
        <v>69.957538669996794</v>
      </c>
      <c r="DH25" s="3">
        <v>0.23503118999999301</v>
      </c>
      <c r="DI25" s="3">
        <v>1.00050053000008</v>
      </c>
      <c r="DJ25" s="3">
        <v>0.67339559000004601</v>
      </c>
      <c r="DK25" s="3">
        <v>6.3483640000004699E-2</v>
      </c>
      <c r="DL25" s="3">
        <v>14.484924450000699</v>
      </c>
      <c r="DM25" s="3">
        <v>3.68721133999991</v>
      </c>
      <c r="DN25" s="3">
        <v>0.52812467000002505</v>
      </c>
      <c r="DO25" s="3">
        <v>29.722390490001999</v>
      </c>
      <c r="DP25" s="4">
        <v>3.77977289999995</v>
      </c>
      <c r="DQ25" s="11">
        <v>42.311763270001499</v>
      </c>
      <c r="DR25" s="11">
        <v>5483.77783203125</v>
      </c>
      <c r="DS25" s="11">
        <f t="shared" si="0"/>
        <v>9851.1074736013143</v>
      </c>
      <c r="DT25" s="19">
        <v>1132.2399682800296</v>
      </c>
      <c r="DU25">
        <v>499.59083976000295</v>
      </c>
      <c r="DV25">
        <v>1075.6892371400111</v>
      </c>
      <c r="DW25">
        <v>849.21431945000813</v>
      </c>
      <c r="DX25">
        <v>810.59527694001326</v>
      </c>
      <c r="DY25">
        <f t="shared" si="1"/>
        <v>2213.5931154845221</v>
      </c>
      <c r="DZ25" s="20">
        <f t="shared" si="2"/>
        <v>3270.184716546727</v>
      </c>
      <c r="EA25" s="19">
        <f t="shared" si="3"/>
        <v>3345.8330837645517</v>
      </c>
      <c r="EB25">
        <f t="shared" si="4"/>
        <v>499.59083976000295</v>
      </c>
      <c r="EC25">
        <f t="shared" si="5"/>
        <v>4345.8739536867379</v>
      </c>
      <c r="ED25">
        <f t="shared" si="6"/>
        <v>849.21431945000813</v>
      </c>
      <c r="EE25" s="20">
        <f t="shared" si="7"/>
        <v>810.59527694001326</v>
      </c>
    </row>
    <row r="26" spans="1:135" x14ac:dyDescent="0.25">
      <c r="A26" s="2" t="s">
        <v>150</v>
      </c>
      <c r="B26" s="3">
        <v>1.16164182</v>
      </c>
      <c r="C26" s="3">
        <v>70.645488360002204</v>
      </c>
      <c r="D26" s="3">
        <v>154.77584614</v>
      </c>
      <c r="E26" s="3">
        <v>5.1511240000004399E-2</v>
      </c>
      <c r="F26" s="3">
        <v>8.1003250700000091</v>
      </c>
      <c r="G26" s="3">
        <v>30.652675470001501</v>
      </c>
      <c r="H26" s="3">
        <v>16.989969840000001</v>
      </c>
      <c r="I26" s="3">
        <v>0.71557235000004504</v>
      </c>
      <c r="J26" s="3">
        <v>9.3524859999997198E-2</v>
      </c>
      <c r="K26" s="3">
        <v>1.12443589000002</v>
      </c>
      <c r="L26" s="3">
        <v>3.61657815999998</v>
      </c>
      <c r="M26" s="3">
        <v>4.2228693499999697</v>
      </c>
      <c r="N26" s="3">
        <v>2.6775260000002101E-2</v>
      </c>
      <c r="O26" s="3">
        <v>0.17351965000000399</v>
      </c>
      <c r="P26" s="3">
        <v>7.31134939999985</v>
      </c>
      <c r="Q26" s="3">
        <v>5.8802240000004898E-2</v>
      </c>
      <c r="R26" s="3">
        <v>0.37088269999999501</v>
      </c>
      <c r="S26" s="3">
        <v>8.1465093699998903</v>
      </c>
      <c r="T26" s="3">
        <v>1364.98472922001</v>
      </c>
      <c r="U26" s="3">
        <v>94.816890459999797</v>
      </c>
      <c r="V26" s="3">
        <v>242.31951011000001</v>
      </c>
      <c r="W26" s="3">
        <v>0.171101659999992</v>
      </c>
      <c r="X26" s="3">
        <v>1282.98535698001</v>
      </c>
      <c r="Y26" s="3">
        <v>15.2504955599998</v>
      </c>
      <c r="Z26" s="3">
        <v>50.439506880003101</v>
      </c>
      <c r="AA26" s="3">
        <v>190.70443239999901</v>
      </c>
      <c r="AB26" s="3">
        <v>0.19570938999999599</v>
      </c>
      <c r="AC26" s="3">
        <v>1.2479301600000501</v>
      </c>
      <c r="AD26" s="3">
        <v>353.19517451000002</v>
      </c>
      <c r="AE26" s="3">
        <v>345.34168728001703</v>
      </c>
      <c r="AF26" s="3">
        <v>39.623060439999797</v>
      </c>
      <c r="AG26" s="3">
        <v>74.977955820001796</v>
      </c>
      <c r="AH26" s="3">
        <v>103.01915796</v>
      </c>
      <c r="AI26" s="3">
        <v>461.735265889998</v>
      </c>
      <c r="AJ26" s="3">
        <v>4.2039365699998701</v>
      </c>
      <c r="AK26" s="3">
        <v>241.52020235000199</v>
      </c>
      <c r="AL26" s="3">
        <v>200.56583825999999</v>
      </c>
      <c r="AM26" s="3">
        <v>6.7670764800000098</v>
      </c>
      <c r="AN26" s="3">
        <v>0.32084189999999901</v>
      </c>
      <c r="AO26" s="3">
        <v>13.24145955</v>
      </c>
      <c r="AP26" s="3">
        <v>20.153052900001398</v>
      </c>
      <c r="AQ26" s="3">
        <v>82.227093490000001</v>
      </c>
      <c r="AR26" s="3">
        <v>230.502861679999</v>
      </c>
      <c r="AS26" s="3">
        <v>14.103882060000601</v>
      </c>
      <c r="AT26" s="3">
        <v>0.217873819999992</v>
      </c>
      <c r="AU26" s="3">
        <v>1072.86919900002</v>
      </c>
      <c r="AV26" s="3">
        <v>11.633989690001499</v>
      </c>
      <c r="AW26" s="3">
        <v>106.122350459993</v>
      </c>
      <c r="AX26" s="3">
        <v>5.2127093299995799</v>
      </c>
      <c r="AY26" s="3">
        <v>0.13659822999999999</v>
      </c>
      <c r="AZ26" s="3">
        <v>309.30789774999897</v>
      </c>
      <c r="BA26" s="3">
        <v>38.072162459999802</v>
      </c>
      <c r="BB26" s="3">
        <v>41.449721110003097</v>
      </c>
      <c r="BC26" s="3">
        <v>92.942790430001807</v>
      </c>
      <c r="BD26" s="3">
        <v>19.4324672900017</v>
      </c>
      <c r="BE26" s="3">
        <v>52.997992870003301</v>
      </c>
      <c r="BF26" s="3">
        <v>3.9465878099998402</v>
      </c>
      <c r="BG26" s="3">
        <v>15.360271450000001</v>
      </c>
      <c r="BH26" s="3">
        <v>145.546146309996</v>
      </c>
      <c r="BI26" s="3">
        <v>1.64113463999997</v>
      </c>
      <c r="BJ26" s="3">
        <v>2.8683182099998699</v>
      </c>
      <c r="BK26" s="3">
        <v>3.2183285299999702</v>
      </c>
      <c r="BL26" s="3">
        <v>136.114900329996</v>
      </c>
      <c r="BM26" s="3">
        <v>2.25957922</v>
      </c>
      <c r="BN26" s="3">
        <v>0.41141710999997</v>
      </c>
      <c r="BO26" s="3">
        <v>0.22412301999999401</v>
      </c>
      <c r="BP26" s="3">
        <v>27.0777113500003</v>
      </c>
      <c r="BQ26" s="3">
        <v>78.205367499990402</v>
      </c>
      <c r="BR26" s="3">
        <v>422.62610527999698</v>
      </c>
      <c r="BS26" s="3">
        <v>156.63467310000101</v>
      </c>
      <c r="BT26" s="3">
        <v>8.7542625899999695</v>
      </c>
      <c r="BU26" s="3">
        <v>514.61841361999802</v>
      </c>
      <c r="BV26" s="3">
        <v>0.71461042999999302</v>
      </c>
      <c r="BW26" s="3">
        <v>1.42572520999999</v>
      </c>
      <c r="BX26" s="3">
        <v>9.0578815499999994</v>
      </c>
      <c r="BY26" s="3">
        <v>61.770610480000997</v>
      </c>
      <c r="BZ26" s="3">
        <v>8.7858003099996793</v>
      </c>
      <c r="CA26" s="3">
        <v>4.5857635599996698</v>
      </c>
      <c r="CB26" s="3">
        <v>35.328560040002102</v>
      </c>
      <c r="CC26" s="3">
        <v>557.62117702000603</v>
      </c>
      <c r="CD26" s="3">
        <v>85.321026550000497</v>
      </c>
      <c r="CE26" s="3">
        <v>13.9887931500008</v>
      </c>
      <c r="CF26" s="3">
        <v>146.33547972000099</v>
      </c>
      <c r="CG26" s="3">
        <v>28.050784680000699</v>
      </c>
      <c r="CH26" s="3">
        <v>1.43250176000003</v>
      </c>
      <c r="CI26" s="3">
        <v>4.1385760899998498</v>
      </c>
      <c r="CJ26" s="3">
        <v>20.441277700000001</v>
      </c>
      <c r="CK26" s="3">
        <v>18.495523980001501</v>
      </c>
      <c r="CL26" s="3">
        <v>0.98528970000003002</v>
      </c>
      <c r="CM26" s="3">
        <v>340.85014060000702</v>
      </c>
      <c r="CN26" s="3">
        <v>4.6232205399999398</v>
      </c>
      <c r="CO26" s="3">
        <v>41.628101440001103</v>
      </c>
      <c r="CP26" s="3">
        <v>9.5059830000002205E-2</v>
      </c>
      <c r="CQ26" s="3">
        <v>0.61222115000001598</v>
      </c>
      <c r="CR26" s="3">
        <v>743.54065869001499</v>
      </c>
      <c r="CS26" s="3">
        <v>13.7617097400001</v>
      </c>
      <c r="CT26" s="3">
        <v>12.150091529999999</v>
      </c>
      <c r="CU26" s="3">
        <v>0.188449699999999</v>
      </c>
      <c r="CV26" s="3">
        <v>462.862487560018</v>
      </c>
      <c r="CW26" s="3">
        <v>221.78313725000001</v>
      </c>
      <c r="CX26" s="3">
        <v>6.3059459699996196</v>
      </c>
      <c r="CY26" s="3">
        <v>2.5117939399999201</v>
      </c>
      <c r="CZ26" s="3">
        <v>31.5217587399998</v>
      </c>
      <c r="DA26" s="3">
        <v>28.089999850001</v>
      </c>
      <c r="DB26" s="3">
        <v>52.783216520002597</v>
      </c>
      <c r="DC26" s="3">
        <v>1.0809381200000301</v>
      </c>
      <c r="DD26" s="3">
        <v>0.32949281000000302</v>
      </c>
      <c r="DE26" s="3">
        <v>45.598212150000499</v>
      </c>
      <c r="DF26" s="3">
        <v>7.4969231399996499</v>
      </c>
      <c r="DG26" s="3">
        <v>142.11761084000199</v>
      </c>
      <c r="DH26" s="3">
        <v>5.0323180000004603E-2</v>
      </c>
      <c r="DI26" s="3">
        <v>38.266189829999902</v>
      </c>
      <c r="DJ26" s="3">
        <v>1.02878946000002</v>
      </c>
      <c r="DK26" s="3">
        <v>3.9347210000003602E-2</v>
      </c>
      <c r="DL26" s="3">
        <v>36.323473720000003</v>
      </c>
      <c r="DM26" s="3">
        <v>30.5558826299999</v>
      </c>
      <c r="DN26" s="3">
        <v>0.258635539999996</v>
      </c>
      <c r="DO26" s="3">
        <v>1.9625688499999701</v>
      </c>
      <c r="DP26" s="4">
        <v>15.387739770000399</v>
      </c>
      <c r="DQ26" s="11">
        <v>4476.8006667399404</v>
      </c>
      <c r="DR26" s="11">
        <v>3084.0078125</v>
      </c>
      <c r="DS26" s="11">
        <f t="shared" si="0"/>
        <v>19855.847561110051</v>
      </c>
      <c r="DT26" s="19">
        <v>4871.6631271399438</v>
      </c>
      <c r="DU26">
        <v>2329.2678338299934</v>
      </c>
      <c r="DV26">
        <v>4125.7623331400473</v>
      </c>
      <c r="DW26">
        <v>3187.751249520034</v>
      </c>
      <c r="DX26">
        <v>2257.3952049800264</v>
      </c>
      <c r="DY26">
        <f t="shared" si="1"/>
        <v>2212.3009309776212</v>
      </c>
      <c r="DZ26" s="20">
        <f t="shared" si="2"/>
        <v>871.70688152237847</v>
      </c>
      <c r="EA26" s="19">
        <f t="shared" si="3"/>
        <v>7083.9640581175645</v>
      </c>
      <c r="EB26">
        <f t="shared" si="4"/>
        <v>2329.2678338299934</v>
      </c>
      <c r="EC26">
        <f t="shared" si="5"/>
        <v>4997.4692146624257</v>
      </c>
      <c r="ED26">
        <f t="shared" si="6"/>
        <v>3187.751249520034</v>
      </c>
      <c r="EE26" s="20">
        <f t="shared" si="7"/>
        <v>2257.3952049800264</v>
      </c>
    </row>
    <row r="27" spans="1:135" x14ac:dyDescent="0.25">
      <c r="A27" s="2" t="s">
        <v>151</v>
      </c>
      <c r="B27" s="3">
        <v>0.59355669000000999</v>
      </c>
      <c r="C27" s="3">
        <v>5.7100374399999101</v>
      </c>
      <c r="D27" s="3">
        <v>19.660658640001799</v>
      </c>
      <c r="E27" s="3">
        <v>5.1173140000005397E-2</v>
      </c>
      <c r="F27" s="3">
        <v>2.4836943299999401</v>
      </c>
      <c r="G27" s="3">
        <v>51.057173250001902</v>
      </c>
      <c r="H27" s="3">
        <v>0.57454837999998898</v>
      </c>
      <c r="I27" s="3">
        <v>9.5198760000002297E-2</v>
      </c>
      <c r="J27" s="3">
        <v>2.3134299999999801E-3</v>
      </c>
      <c r="K27" s="3">
        <v>0.16901909999999701</v>
      </c>
      <c r="L27" s="3">
        <v>2.4813149999999902</v>
      </c>
      <c r="M27" s="3">
        <v>6.8497050000002196E-2</v>
      </c>
      <c r="N27" s="3">
        <v>6.1647600000002502E-2</v>
      </c>
      <c r="O27" s="3">
        <v>0.39739686999998602</v>
      </c>
      <c r="P27" s="3">
        <v>2.3823250299999299</v>
      </c>
      <c r="Q27" s="3">
        <v>1.64974200000002E-2</v>
      </c>
      <c r="R27" s="3">
        <v>1.58687299999998E-2</v>
      </c>
      <c r="S27" s="3">
        <v>119.74177907999599</v>
      </c>
      <c r="T27" s="3">
        <v>24.221132100001402</v>
      </c>
      <c r="U27" s="3">
        <v>22.689125590001598</v>
      </c>
      <c r="V27" s="3">
        <v>9.4799870300007605</v>
      </c>
      <c r="W27" s="3">
        <v>1.16869799999998E-2</v>
      </c>
      <c r="X27" s="3">
        <v>24.7317868500012</v>
      </c>
      <c r="Y27" s="3">
        <v>1.32862802999997</v>
      </c>
      <c r="Z27" s="3">
        <v>0.16505171999999499</v>
      </c>
      <c r="AA27" s="3">
        <v>45.632903730001097</v>
      </c>
      <c r="AB27" s="3">
        <v>8.3257960000000006E-2</v>
      </c>
      <c r="AC27" s="3">
        <v>0.20652298999999399</v>
      </c>
      <c r="AD27" s="3">
        <v>9.0541992700007405</v>
      </c>
      <c r="AE27" s="3">
        <v>0.58509546000003698</v>
      </c>
      <c r="AF27" s="3">
        <v>3.0836921299999198</v>
      </c>
      <c r="AG27" s="3">
        <v>107.721862119997</v>
      </c>
      <c r="AH27" s="3">
        <v>0.49015250999997001</v>
      </c>
      <c r="AI27" s="3">
        <v>58.921058160001401</v>
      </c>
      <c r="AJ27" s="3">
        <v>1.40199499999995E-2</v>
      </c>
      <c r="AK27" s="3">
        <v>63.261130120001198</v>
      </c>
      <c r="AL27" s="3">
        <v>33.8630474300016</v>
      </c>
      <c r="AM27" s="3">
        <v>12.2757528800008</v>
      </c>
      <c r="AN27" s="3">
        <v>1.11685053000005</v>
      </c>
      <c r="AO27" s="3">
        <v>1.2377196100000101</v>
      </c>
      <c r="AP27" s="3">
        <v>3.2304951499998702</v>
      </c>
      <c r="AQ27" s="3">
        <v>101.26785028999601</v>
      </c>
      <c r="AR27" s="3">
        <v>4.77488300999988</v>
      </c>
      <c r="AS27" s="3">
        <v>4.4475699999998704E-3</v>
      </c>
      <c r="AT27" s="3">
        <v>0.20467321999999399</v>
      </c>
      <c r="AU27" s="3">
        <v>191.36934824000201</v>
      </c>
      <c r="AV27" s="3">
        <v>131.48130051000101</v>
      </c>
      <c r="AW27" s="3">
        <v>3.0606450000000899E-2</v>
      </c>
      <c r="AX27" s="3">
        <v>8.9017749999995593E-2</v>
      </c>
      <c r="AY27" s="3">
        <v>152.75149553000099</v>
      </c>
      <c r="AZ27" s="3">
        <v>158.06642839</v>
      </c>
      <c r="BA27" s="3">
        <v>2.59967900000019E-2</v>
      </c>
      <c r="BB27" s="3">
        <v>4.2742706899995602</v>
      </c>
      <c r="BC27" s="3">
        <v>1.0256307499999999</v>
      </c>
      <c r="BD27" s="3">
        <v>4.4066998899995102</v>
      </c>
      <c r="BE27" s="3">
        <v>108.43947688</v>
      </c>
      <c r="BF27" s="3">
        <v>0.40839891999997102</v>
      </c>
      <c r="BG27" s="3">
        <v>12.6295964400003</v>
      </c>
      <c r="BH27" s="3">
        <v>61.808331170003001</v>
      </c>
      <c r="BI27" s="3">
        <v>1.29520695999998</v>
      </c>
      <c r="BJ27" s="3">
        <v>0.38879053999997298</v>
      </c>
      <c r="BK27" s="3">
        <v>55.465884940001501</v>
      </c>
      <c r="BL27" s="3">
        <v>141.71719166</v>
      </c>
      <c r="BM27" s="3">
        <v>0.76051883000000797</v>
      </c>
      <c r="BN27" s="3">
        <v>1.0901639999999701E-2</v>
      </c>
      <c r="BO27" s="3">
        <v>0.21067556999999201</v>
      </c>
      <c r="BP27" s="3">
        <v>18.9132235400015</v>
      </c>
      <c r="BQ27" s="3">
        <v>0.285236659999972</v>
      </c>
      <c r="BR27" s="3">
        <v>104.533320169997</v>
      </c>
      <c r="BS27" s="3">
        <v>8.6492335999998708</v>
      </c>
      <c r="BT27" s="3">
        <v>6.6729360000000196E-2</v>
      </c>
      <c r="BU27" s="3">
        <v>61.403294120001</v>
      </c>
      <c r="BV27" s="3">
        <v>0.15440873999999599</v>
      </c>
      <c r="BW27" s="3">
        <v>0.47861859999997403</v>
      </c>
      <c r="BX27" s="3">
        <v>11.4765714800007</v>
      </c>
      <c r="BY27" s="3">
        <v>2.4141430199998801</v>
      </c>
      <c r="BZ27" s="3">
        <v>35.2503037500014</v>
      </c>
      <c r="CA27" s="3">
        <v>8.6515649999996502E-2</v>
      </c>
      <c r="CB27" s="3">
        <v>0.92107017000007796</v>
      </c>
      <c r="CC27" s="3">
        <v>231.01533594</v>
      </c>
      <c r="CD27" s="3">
        <v>24.319945070001101</v>
      </c>
      <c r="CE27" s="3">
        <v>3.4445299999999301E-3</v>
      </c>
      <c r="CF27" s="3">
        <v>38.780499320001397</v>
      </c>
      <c r="CG27" s="3">
        <v>1.2196021800000001</v>
      </c>
      <c r="CH27" s="3">
        <v>9.18089582000073</v>
      </c>
      <c r="CI27" s="3">
        <v>0.13612148999999499</v>
      </c>
      <c r="CJ27" s="3">
        <v>4.4515599699997397</v>
      </c>
      <c r="CK27" s="3">
        <v>1.50971557999999</v>
      </c>
      <c r="CL27" s="3">
        <v>71.922811279997504</v>
      </c>
      <c r="CM27" s="3">
        <v>5.4476453599999397</v>
      </c>
      <c r="CN27" s="3">
        <v>2.7087737199999502</v>
      </c>
      <c r="CO27" s="3">
        <v>3.3859024999999301</v>
      </c>
      <c r="CP27" s="3">
        <v>1.8916109999999899E-2</v>
      </c>
      <c r="CQ27" s="3">
        <v>0.22648722999999499</v>
      </c>
      <c r="CR27" s="3">
        <v>750.24800563006897</v>
      </c>
      <c r="CS27" s="3">
        <v>2352.12673905986</v>
      </c>
      <c r="CT27" s="3">
        <v>0.187713999999996</v>
      </c>
      <c r="CU27" s="3">
        <v>121.785105619992</v>
      </c>
      <c r="CV27" s="3">
        <v>1796.46611165986</v>
      </c>
      <c r="CW27" s="3">
        <v>48.278041300001597</v>
      </c>
      <c r="CX27" s="3">
        <v>2.3034790000003701E-2</v>
      </c>
      <c r="CY27" s="3">
        <v>0.67578648000003705</v>
      </c>
      <c r="CZ27" s="3">
        <v>0.85474556000004698</v>
      </c>
      <c r="DA27" s="3">
        <v>3.5524531599999398</v>
      </c>
      <c r="DB27" s="3">
        <v>73.017100589995195</v>
      </c>
      <c r="DC27" s="3">
        <v>0.25432677999999298</v>
      </c>
      <c r="DD27" s="3">
        <v>43.056090150003101</v>
      </c>
      <c r="DE27" s="3">
        <v>1.0631874300000299</v>
      </c>
      <c r="DF27" s="3">
        <v>28.489895050001099</v>
      </c>
      <c r="DG27" s="3">
        <v>443.05861223001102</v>
      </c>
      <c r="DH27" s="3">
        <v>8.9402929999999506E-2</v>
      </c>
      <c r="DI27" s="3">
        <v>231.05862782999699</v>
      </c>
      <c r="DJ27" s="3">
        <v>0.44862345999997399</v>
      </c>
      <c r="DK27" s="3">
        <v>7.4733840000000398E-2</v>
      </c>
      <c r="DL27" s="3">
        <v>5.2666028699995904</v>
      </c>
      <c r="DM27" s="3">
        <v>1.09020008999998</v>
      </c>
      <c r="DN27" s="3">
        <v>0.24226579999999101</v>
      </c>
      <c r="DO27" s="3">
        <v>0.47726221999997998</v>
      </c>
      <c r="DP27" s="4">
        <v>5.8667050999997903</v>
      </c>
      <c r="DQ27" s="11">
        <v>790.43963230001896</v>
      </c>
      <c r="DR27" s="11">
        <v>3360.25927734375</v>
      </c>
      <c r="DS27" s="11">
        <f t="shared" si="0"/>
        <v>12459.286089103573</v>
      </c>
      <c r="DT27" s="19">
        <v>869.65337435002164</v>
      </c>
      <c r="DU27">
        <v>821.02225298001429</v>
      </c>
      <c r="DV27">
        <v>146.22340177000527</v>
      </c>
      <c r="DW27">
        <v>6346.991231939779</v>
      </c>
      <c r="DX27">
        <v>915.13655072000188</v>
      </c>
      <c r="DY27">
        <f t="shared" si="1"/>
        <v>2410.4688378099781</v>
      </c>
      <c r="DZ27" s="20">
        <f t="shared" si="2"/>
        <v>949.79043953377186</v>
      </c>
      <c r="EA27" s="19">
        <f t="shared" si="3"/>
        <v>3280.1222121599999</v>
      </c>
      <c r="EB27">
        <f t="shared" si="4"/>
        <v>821.02225298001429</v>
      </c>
      <c r="EC27">
        <f t="shared" si="5"/>
        <v>1096.0138413037771</v>
      </c>
      <c r="ED27">
        <f t="shared" si="6"/>
        <v>6346.991231939779</v>
      </c>
      <c r="EE27" s="20">
        <f t="shared" si="7"/>
        <v>915.13655072000188</v>
      </c>
    </row>
    <row r="28" spans="1:135" x14ac:dyDescent="0.25">
      <c r="A28" s="2" t="s">
        <v>152</v>
      </c>
      <c r="B28" s="3">
        <v>1309.5309848700001</v>
      </c>
      <c r="C28" s="3">
        <v>6636.9347235599898</v>
      </c>
      <c r="D28" s="3">
        <v>10461.07172951</v>
      </c>
      <c r="E28" s="3">
        <v>1.0699998700000599</v>
      </c>
      <c r="F28" s="3">
        <v>2612.2580487999799</v>
      </c>
      <c r="G28" s="3">
        <v>3858.1760195699699</v>
      </c>
      <c r="H28" s="3">
        <v>82.036725900001301</v>
      </c>
      <c r="I28" s="3">
        <v>95.365181730001694</v>
      </c>
      <c r="J28" s="3">
        <v>55.233477470001297</v>
      </c>
      <c r="K28" s="3">
        <v>119.790568909996</v>
      </c>
      <c r="L28" s="3">
        <v>265.39903518000102</v>
      </c>
      <c r="M28" s="3">
        <v>176.68852544999899</v>
      </c>
      <c r="N28" s="3">
        <v>87.251221389999202</v>
      </c>
      <c r="O28" s="3">
        <v>364.17095849000498</v>
      </c>
      <c r="P28" s="3">
        <v>125.655829519997</v>
      </c>
      <c r="Q28" s="3">
        <v>76.331319260001393</v>
      </c>
      <c r="R28" s="3">
        <v>77.866684530001194</v>
      </c>
      <c r="S28" s="3">
        <v>3856.0588845899701</v>
      </c>
      <c r="T28" s="3">
        <v>46055.1061411997</v>
      </c>
      <c r="U28" s="3">
        <v>2802.2347281099301</v>
      </c>
      <c r="V28" s="3">
        <v>2162.7690137299801</v>
      </c>
      <c r="W28" s="3">
        <v>114.876037029996</v>
      </c>
      <c r="X28" s="3">
        <v>42365.062374480003</v>
      </c>
      <c r="Y28" s="3">
        <v>4088.9624286099302</v>
      </c>
      <c r="Z28" s="3">
        <v>2447.7392026299299</v>
      </c>
      <c r="AA28" s="3">
        <v>7763.4704423099902</v>
      </c>
      <c r="AB28" s="3">
        <v>0.423844239999977</v>
      </c>
      <c r="AC28" s="3">
        <v>623.59840189000795</v>
      </c>
      <c r="AD28" s="3">
        <v>10768.849052109999</v>
      </c>
      <c r="AE28" s="3">
        <v>99334.297589549795</v>
      </c>
      <c r="AF28" s="3">
        <v>6063.1391795699901</v>
      </c>
      <c r="AG28" s="3">
        <v>11555.620350770099</v>
      </c>
      <c r="AH28" s="3">
        <v>23718.738310240002</v>
      </c>
      <c r="AI28" s="3">
        <v>5986.5563441099803</v>
      </c>
      <c r="AJ28" s="3">
        <v>1.32802145000001</v>
      </c>
      <c r="AK28" s="3">
        <v>4107.0065124000103</v>
      </c>
      <c r="AL28" s="3">
        <v>8543.1906869600007</v>
      </c>
      <c r="AM28" s="3">
        <v>1869.9420291900101</v>
      </c>
      <c r="AN28" s="3">
        <v>165.55356610000001</v>
      </c>
      <c r="AO28" s="3">
        <v>1638.9418842499899</v>
      </c>
      <c r="AP28" s="3">
        <v>69.723778229996995</v>
      </c>
      <c r="AQ28" s="3">
        <v>2635.2886936800001</v>
      </c>
      <c r="AR28" s="3">
        <v>10393.072873720001</v>
      </c>
      <c r="AS28" s="3">
        <v>175.45073703999699</v>
      </c>
      <c r="AT28" s="3">
        <v>2.04068040999997</v>
      </c>
      <c r="AU28" s="3">
        <v>26026.528022140101</v>
      </c>
      <c r="AV28" s="3">
        <v>515.16006725000898</v>
      </c>
      <c r="AW28" s="3">
        <v>63.639078110001599</v>
      </c>
      <c r="AX28" s="3">
        <v>2.7405564099998898</v>
      </c>
      <c r="AY28" s="3">
        <v>3.1359732199998902</v>
      </c>
      <c r="AZ28" s="3">
        <v>15134.995422190001</v>
      </c>
      <c r="BA28" s="3">
        <v>235.964421719998</v>
      </c>
      <c r="BB28" s="3">
        <v>312.32065064001102</v>
      </c>
      <c r="BC28" s="3">
        <v>269.63801181000099</v>
      </c>
      <c r="BD28" s="3">
        <v>81.539802379997596</v>
      </c>
      <c r="BE28" s="3">
        <v>3397.4297563599598</v>
      </c>
      <c r="BF28" s="3">
        <v>0.27103468999997798</v>
      </c>
      <c r="BG28" s="3">
        <v>385.68171578000403</v>
      </c>
      <c r="BH28" s="3">
        <v>4813.37703202999</v>
      </c>
      <c r="BI28" s="3">
        <v>68.750187390001201</v>
      </c>
      <c r="BJ28" s="3">
        <v>1638.37380222</v>
      </c>
      <c r="BK28" s="3">
        <v>18257.56558608</v>
      </c>
      <c r="BL28" s="3">
        <v>17029.927592220101</v>
      </c>
      <c r="BM28" s="3">
        <v>2114.2231816500098</v>
      </c>
      <c r="BN28" s="3">
        <v>0.34643977999999298</v>
      </c>
      <c r="BO28" s="3">
        <v>58.597902400002198</v>
      </c>
      <c r="BP28" s="3">
        <v>350.63186191000199</v>
      </c>
      <c r="BQ28" s="3">
        <v>1921.3844273899899</v>
      </c>
      <c r="BR28" s="3">
        <v>10140.68049646</v>
      </c>
      <c r="BS28" s="3">
        <v>4737.6628542398603</v>
      </c>
      <c r="BT28" s="3">
        <v>1496.2822583099801</v>
      </c>
      <c r="BU28" s="3">
        <v>26282.915226090099</v>
      </c>
      <c r="BV28" s="3">
        <v>52.224791280001597</v>
      </c>
      <c r="BW28" s="3">
        <v>880.50543991001302</v>
      </c>
      <c r="BX28" s="3">
        <v>2702.7232636399899</v>
      </c>
      <c r="BY28" s="3">
        <v>4029.5306375600098</v>
      </c>
      <c r="BZ28" s="3">
        <v>1422.51965357001</v>
      </c>
      <c r="CA28" s="3">
        <v>63.206424460002602</v>
      </c>
      <c r="CB28" s="3">
        <v>1050.1937123400101</v>
      </c>
      <c r="CC28" s="3">
        <v>8008.4581329000102</v>
      </c>
      <c r="CD28" s="3">
        <v>4219.3912552799702</v>
      </c>
      <c r="CE28" s="3">
        <v>3.2895792099999599</v>
      </c>
      <c r="CF28" s="3">
        <v>3027.2160133699999</v>
      </c>
      <c r="CG28" s="3">
        <v>1451.78121175001</v>
      </c>
      <c r="CH28" s="3">
        <v>1598.7023073599901</v>
      </c>
      <c r="CI28" s="3">
        <v>868.50189930002</v>
      </c>
      <c r="CJ28" s="3">
        <v>4642.2878284199896</v>
      </c>
      <c r="CK28" s="3">
        <v>1453.26700219997</v>
      </c>
      <c r="CL28" s="3">
        <v>3053.81464718999</v>
      </c>
      <c r="CM28" s="3">
        <v>16914.299740809998</v>
      </c>
      <c r="CN28" s="3">
        <v>2899.28161562998</v>
      </c>
      <c r="CO28" s="3">
        <v>2988.03913099999</v>
      </c>
      <c r="CP28" s="3">
        <v>96.244276859997896</v>
      </c>
      <c r="CQ28" s="3">
        <v>6664.3507981599896</v>
      </c>
      <c r="CR28" s="3">
        <v>326.46361058000099</v>
      </c>
      <c r="CS28" s="3">
        <v>1540.9632549299699</v>
      </c>
      <c r="CT28" s="3">
        <v>3.3132975299998999</v>
      </c>
      <c r="CU28" s="3">
        <v>0.17308589999999499</v>
      </c>
      <c r="CV28" s="3">
        <v>5959.5842764999697</v>
      </c>
      <c r="CW28" s="3">
        <v>13880.343147990099</v>
      </c>
      <c r="CX28" s="3">
        <v>359.21271105000102</v>
      </c>
      <c r="CY28" s="3">
        <v>9624.7359619799809</v>
      </c>
      <c r="CZ28" s="3">
        <v>1275.84443517</v>
      </c>
      <c r="DA28" s="3">
        <v>600.996173510007</v>
      </c>
      <c r="DB28" s="3">
        <v>513.31435659000397</v>
      </c>
      <c r="DC28" s="3">
        <v>2940.15269062998</v>
      </c>
      <c r="DD28" s="3">
        <v>434.41645019000703</v>
      </c>
      <c r="DE28" s="3">
        <v>3628.2759811399901</v>
      </c>
      <c r="DF28" s="3">
        <v>3912.0412729499999</v>
      </c>
      <c r="DG28" s="3">
        <v>12677.268227529999</v>
      </c>
      <c r="DH28" s="3">
        <v>0.15117392999999901</v>
      </c>
      <c r="DI28" s="3">
        <v>1499.9497696599699</v>
      </c>
      <c r="DJ28" s="3">
        <v>6002.6904055999503</v>
      </c>
      <c r="DK28" s="3">
        <v>0.976608910000062</v>
      </c>
      <c r="DL28" s="3">
        <v>417.819540970003</v>
      </c>
      <c r="DM28" s="3">
        <v>2092.4524241300001</v>
      </c>
      <c r="DN28" s="3">
        <v>1172.1934016499599</v>
      </c>
      <c r="DO28" s="3">
        <v>1685.52297250996</v>
      </c>
      <c r="DP28" s="4">
        <v>1788.67052852999</v>
      </c>
      <c r="DQ28" s="11">
        <v>24347.864621980101</v>
      </c>
      <c r="DR28" s="11">
        <v>216272.875</v>
      </c>
      <c r="DS28" s="11">
        <f t="shared" si="0"/>
        <v>842101.7309277195</v>
      </c>
      <c r="DT28" s="19">
        <v>65376.910088160133</v>
      </c>
      <c r="DU28">
        <v>103938.18905015988</v>
      </c>
      <c r="DV28">
        <v>252296.4760331992</v>
      </c>
      <c r="DW28">
        <v>87131.509527499802</v>
      </c>
      <c r="DX28">
        <v>117085.77122870019</v>
      </c>
      <c r="DY28">
        <f t="shared" si="1"/>
        <v>144208.77980423905</v>
      </c>
      <c r="DZ28" s="20">
        <f t="shared" si="2"/>
        <v>72064.095195760921</v>
      </c>
      <c r="EA28" s="19">
        <f t="shared" si="3"/>
        <v>209585.68989239918</v>
      </c>
      <c r="EB28">
        <f t="shared" si="4"/>
        <v>103938.18905015988</v>
      </c>
      <c r="EC28">
        <f t="shared" si="5"/>
        <v>324360.57122896012</v>
      </c>
      <c r="ED28">
        <f t="shared" si="6"/>
        <v>87131.509527499802</v>
      </c>
      <c r="EE28" s="20">
        <f t="shared" si="7"/>
        <v>117085.77122870019</v>
      </c>
    </row>
    <row r="29" spans="1:135" x14ac:dyDescent="0.25">
      <c r="A29" s="2" t="s">
        <v>153</v>
      </c>
      <c r="B29" s="3">
        <v>544.09042233000105</v>
      </c>
      <c r="C29" s="3">
        <v>1566.2379531700001</v>
      </c>
      <c r="D29" s="3">
        <v>7290.5478934599596</v>
      </c>
      <c r="E29" s="3">
        <v>1.4970846900000001</v>
      </c>
      <c r="F29" s="3">
        <v>516.962631359998</v>
      </c>
      <c r="G29" s="3">
        <v>949.43443397000499</v>
      </c>
      <c r="H29" s="3">
        <v>15.917596279999801</v>
      </c>
      <c r="I29" s="3">
        <v>112.681859489999</v>
      </c>
      <c r="J29" s="3">
        <v>182.32303388</v>
      </c>
      <c r="K29" s="3">
        <v>12.3961993200002</v>
      </c>
      <c r="L29" s="3">
        <v>37.562415820001398</v>
      </c>
      <c r="M29" s="3">
        <v>14.6713090900002</v>
      </c>
      <c r="N29" s="3">
        <v>26.115571260000799</v>
      </c>
      <c r="O29" s="3">
        <v>40.022642100000901</v>
      </c>
      <c r="P29" s="3">
        <v>47.059745100001102</v>
      </c>
      <c r="Q29" s="3">
        <v>24.9983128400008</v>
      </c>
      <c r="R29" s="3">
        <v>26.0227143000007</v>
      </c>
      <c r="S29" s="3">
        <v>934.58867621001298</v>
      </c>
      <c r="T29" s="3">
        <v>6658.7665875599596</v>
      </c>
      <c r="U29" s="3">
        <v>203.03919350000001</v>
      </c>
      <c r="V29" s="3">
        <v>1483.8335544700001</v>
      </c>
      <c r="W29" s="3">
        <v>20.1012259700009</v>
      </c>
      <c r="X29" s="3">
        <v>6083.0315656699904</v>
      </c>
      <c r="Y29" s="3">
        <v>68.455860980001404</v>
      </c>
      <c r="Z29" s="3">
        <v>132.52635298999999</v>
      </c>
      <c r="AA29" s="3">
        <v>3779.6135871500101</v>
      </c>
      <c r="AB29" s="3">
        <v>7.2198876699995704</v>
      </c>
      <c r="AC29" s="3">
        <v>13.048066729999899</v>
      </c>
      <c r="AD29" s="3">
        <v>2635.9929691499701</v>
      </c>
      <c r="AE29" s="3">
        <v>6165.0418793799799</v>
      </c>
      <c r="AF29" s="3">
        <v>809.61750375000702</v>
      </c>
      <c r="AG29" s="3">
        <v>635.76943271000198</v>
      </c>
      <c r="AH29" s="3">
        <v>3901.6095799499599</v>
      </c>
      <c r="AI29" s="3">
        <v>3506.4563690499699</v>
      </c>
      <c r="AJ29" s="3">
        <v>0.30312687999999</v>
      </c>
      <c r="AK29" s="3">
        <v>577.08474232000503</v>
      </c>
      <c r="AL29" s="3">
        <v>1419.69116706001</v>
      </c>
      <c r="AM29" s="3">
        <v>1536.23250267</v>
      </c>
      <c r="AN29" s="3">
        <v>40.959913660000602</v>
      </c>
      <c r="AO29" s="3">
        <v>12.7902132900004</v>
      </c>
      <c r="AP29" s="3">
        <v>115.40516120999899</v>
      </c>
      <c r="AQ29" s="3">
        <v>39.148786980001297</v>
      </c>
      <c r="AR29" s="3">
        <v>3932.4619389600002</v>
      </c>
      <c r="AS29" s="3">
        <v>9.7917801400002293</v>
      </c>
      <c r="AT29" s="3">
        <v>1.32796709000002</v>
      </c>
      <c r="AU29" s="3">
        <v>6443.8231091699599</v>
      </c>
      <c r="AV29" s="3">
        <v>352.41198246000198</v>
      </c>
      <c r="AW29" s="3">
        <v>5.1493671199998499</v>
      </c>
      <c r="AX29" s="3">
        <v>1.17681860999999</v>
      </c>
      <c r="AY29" s="3">
        <v>198.938170099997</v>
      </c>
      <c r="AZ29" s="3">
        <v>4162.6007980100003</v>
      </c>
      <c r="BA29" s="3">
        <v>172.437143969998</v>
      </c>
      <c r="BB29" s="3">
        <v>24.7478049300015</v>
      </c>
      <c r="BC29" s="3">
        <v>13.004042900000799</v>
      </c>
      <c r="BD29" s="3">
        <v>11.0784061300002</v>
      </c>
      <c r="BE29" s="3">
        <v>251.98029932</v>
      </c>
      <c r="BF29" s="3">
        <v>0.631866370000018</v>
      </c>
      <c r="BG29" s="3">
        <v>1395.14696884001</v>
      </c>
      <c r="BH29" s="3">
        <v>808.107250340007</v>
      </c>
      <c r="BI29" s="3">
        <v>76.061338600000099</v>
      </c>
      <c r="BJ29" s="3">
        <v>61.0382297800016</v>
      </c>
      <c r="BK29" s="3">
        <v>4662.9918462599999</v>
      </c>
      <c r="BL29" s="3">
        <v>7574.5442352700002</v>
      </c>
      <c r="BM29" s="3">
        <v>2897.3608567299998</v>
      </c>
      <c r="BN29" s="3">
        <v>0.33150809999998399</v>
      </c>
      <c r="BO29" s="3">
        <v>3.0899971899999699</v>
      </c>
      <c r="BP29" s="3">
        <v>404.72954361000097</v>
      </c>
      <c r="BQ29" s="3">
        <v>92.438851449996605</v>
      </c>
      <c r="BR29" s="3">
        <v>3847.9165478099699</v>
      </c>
      <c r="BS29" s="3">
        <v>1326.05758297999</v>
      </c>
      <c r="BT29" s="3">
        <v>10.046515020000101</v>
      </c>
      <c r="BU29" s="3">
        <v>5457.5065337999804</v>
      </c>
      <c r="BV29" s="3">
        <v>1.1314276700000401</v>
      </c>
      <c r="BW29" s="3">
        <v>54.684388210001202</v>
      </c>
      <c r="BX29" s="3">
        <v>158.832461179999</v>
      </c>
      <c r="BY29" s="3">
        <v>565.86348816000702</v>
      </c>
      <c r="BZ29" s="3">
        <v>1121.05824416</v>
      </c>
      <c r="CA29" s="3">
        <v>10.334196170000601</v>
      </c>
      <c r="CB29" s="3">
        <v>127.81182620999699</v>
      </c>
      <c r="CC29" s="3">
        <v>854.80215378000696</v>
      </c>
      <c r="CD29" s="3">
        <v>972.94633611000199</v>
      </c>
      <c r="CE29" s="3">
        <v>3.6954258800000002</v>
      </c>
      <c r="CF29" s="3">
        <v>1968.0149942000101</v>
      </c>
      <c r="CG29" s="3">
        <v>342.70985655000197</v>
      </c>
      <c r="CH29" s="3">
        <v>1076.8592899499999</v>
      </c>
      <c r="CI29" s="3">
        <v>48.018713870000802</v>
      </c>
      <c r="CJ29" s="3">
        <v>749.22936791001405</v>
      </c>
      <c r="CK29" s="3">
        <v>105.887542729999</v>
      </c>
      <c r="CL29" s="3">
        <v>3165.84766236</v>
      </c>
      <c r="CM29" s="3">
        <v>1886.54097355001</v>
      </c>
      <c r="CN29" s="3">
        <v>671.51994375000504</v>
      </c>
      <c r="CO29" s="3">
        <v>402.52575954000002</v>
      </c>
      <c r="CP29" s="3">
        <v>87.766954749998305</v>
      </c>
      <c r="CQ29" s="3">
        <v>902.84049909000998</v>
      </c>
      <c r="CR29" s="3">
        <v>2529.7640470599199</v>
      </c>
      <c r="CS29" s="3">
        <v>37.887102780001598</v>
      </c>
      <c r="CT29" s="3">
        <v>1.98191804999999</v>
      </c>
      <c r="CU29" s="3">
        <v>1.44336979000002</v>
      </c>
      <c r="CV29" s="3">
        <v>72.702274759996897</v>
      </c>
      <c r="CW29" s="3">
        <v>5150.5047707399799</v>
      </c>
      <c r="CX29" s="3">
        <v>27.804777020000699</v>
      </c>
      <c r="CY29" s="3">
        <v>2327.1388969699801</v>
      </c>
      <c r="CZ29" s="3">
        <v>236.55212808999801</v>
      </c>
      <c r="DA29" s="3">
        <v>130.12050929999899</v>
      </c>
      <c r="DB29" s="3">
        <v>1.7216023699999801</v>
      </c>
      <c r="DC29" s="3">
        <v>504.48819773999998</v>
      </c>
      <c r="DD29" s="3">
        <v>207.73444009999901</v>
      </c>
      <c r="DE29" s="3">
        <v>125.297701649998</v>
      </c>
      <c r="DF29" s="3">
        <v>950.73078192000696</v>
      </c>
      <c r="DG29" s="3">
        <v>3284.1711792299998</v>
      </c>
      <c r="DH29" s="3">
        <v>0.93493127000001697</v>
      </c>
      <c r="DI29" s="3">
        <v>361.60976356999998</v>
      </c>
      <c r="DJ29" s="3">
        <v>610.57567430000404</v>
      </c>
      <c r="DK29" s="3">
        <v>2.95292380999985</v>
      </c>
      <c r="DL29" s="3">
        <v>1944.88638465999</v>
      </c>
      <c r="DM29" s="3">
        <v>1284.6332304699899</v>
      </c>
      <c r="DN29" s="3">
        <v>294.883910010004</v>
      </c>
      <c r="DO29" s="3">
        <v>130.033467269997</v>
      </c>
      <c r="DP29" s="4">
        <v>989.45338558001004</v>
      </c>
      <c r="DQ29" s="11">
        <v>8118.6636462099596</v>
      </c>
      <c r="DR29" s="11">
        <v>26965.263671875</v>
      </c>
      <c r="DS29" s="11">
        <f t="shared" si="0"/>
        <v>167960.65521885472</v>
      </c>
      <c r="DT29" s="19">
        <v>19042.027528169932</v>
      </c>
      <c r="DU29">
        <v>27057.923254739977</v>
      </c>
      <c r="DV29">
        <v>29620.166672109874</v>
      </c>
      <c r="DW29">
        <v>31191.243547869857</v>
      </c>
      <c r="DX29">
        <v>34084.030544090012</v>
      </c>
      <c r="DY29">
        <f t="shared" si="1"/>
        <v>17377.452839599158</v>
      </c>
      <c r="DZ29" s="20">
        <f t="shared" si="2"/>
        <v>9587.8108322758417</v>
      </c>
      <c r="EA29" s="19">
        <f t="shared" si="3"/>
        <v>36419.480367769094</v>
      </c>
      <c r="EB29">
        <f t="shared" si="4"/>
        <v>27057.923254739977</v>
      </c>
      <c r="EC29">
        <f t="shared" si="5"/>
        <v>39207.977504385715</v>
      </c>
      <c r="ED29">
        <f t="shared" si="6"/>
        <v>31191.243547869857</v>
      </c>
      <c r="EE29" s="20">
        <f t="shared" si="7"/>
        <v>34084.030544090012</v>
      </c>
    </row>
    <row r="30" spans="1:135" x14ac:dyDescent="0.25">
      <c r="A30" s="2" t="s">
        <v>154</v>
      </c>
      <c r="B30" s="3">
        <v>133.89196181999901</v>
      </c>
      <c r="C30" s="3">
        <v>1579.4673795799699</v>
      </c>
      <c r="D30" s="3">
        <v>3396.9001322599702</v>
      </c>
      <c r="E30" s="3">
        <v>6.7011185199995396</v>
      </c>
      <c r="F30" s="3">
        <v>81.681672549999902</v>
      </c>
      <c r="G30" s="3">
        <v>336.04121991000102</v>
      </c>
      <c r="H30" s="3">
        <v>664.68511543002603</v>
      </c>
      <c r="I30" s="3">
        <v>11.446086650001099</v>
      </c>
      <c r="J30" s="3">
        <v>13.8642467400001</v>
      </c>
      <c r="K30" s="3">
        <v>60.387082170002003</v>
      </c>
      <c r="L30" s="3">
        <v>564.39672081003403</v>
      </c>
      <c r="M30" s="3">
        <v>14.008291790001</v>
      </c>
      <c r="N30" s="3">
        <v>147.596789459999</v>
      </c>
      <c r="O30" s="3">
        <v>132.291967089997</v>
      </c>
      <c r="P30" s="3">
        <v>91.926228109994796</v>
      </c>
      <c r="Q30" s="3">
        <v>53.691666840002298</v>
      </c>
      <c r="R30" s="3">
        <v>14.382475260000801</v>
      </c>
      <c r="S30" s="3">
        <v>4323.8490748100003</v>
      </c>
      <c r="T30" s="3">
        <v>7847.30280355994</v>
      </c>
      <c r="U30" s="3">
        <v>389.166782860007</v>
      </c>
      <c r="V30" s="3">
        <v>1371.3298623599701</v>
      </c>
      <c r="W30" s="3">
        <v>46.291319250002601</v>
      </c>
      <c r="X30" s="3">
        <v>8317.8698469500196</v>
      </c>
      <c r="Y30" s="3">
        <v>208.35396661999999</v>
      </c>
      <c r="Z30" s="3">
        <v>328.31651723000903</v>
      </c>
      <c r="AA30" s="3">
        <v>2010.5616378699899</v>
      </c>
      <c r="AB30" s="3">
        <v>47.452305170002298</v>
      </c>
      <c r="AC30" s="3">
        <v>433.02624260000198</v>
      </c>
      <c r="AD30" s="3">
        <v>3986.7059526799499</v>
      </c>
      <c r="AE30" s="3">
        <v>2340.7099807999002</v>
      </c>
      <c r="AF30" s="3">
        <v>2910.6106058699602</v>
      </c>
      <c r="AG30" s="3">
        <v>2978.6073220799399</v>
      </c>
      <c r="AH30" s="3">
        <v>13679.868666</v>
      </c>
      <c r="AI30" s="3">
        <v>1294.27606922</v>
      </c>
      <c r="AJ30" s="3">
        <v>0.16614541999999499</v>
      </c>
      <c r="AK30" s="3">
        <v>2175.5956954399899</v>
      </c>
      <c r="AL30" s="3">
        <v>1008.43799180001</v>
      </c>
      <c r="AM30" s="3">
        <v>113.207341049999</v>
      </c>
      <c r="AN30" s="3">
        <v>8.22558018999975</v>
      </c>
      <c r="AO30" s="3">
        <v>91.211573629998895</v>
      </c>
      <c r="AP30" s="3">
        <v>268.81401535000202</v>
      </c>
      <c r="AQ30" s="3">
        <v>54.2574312100013</v>
      </c>
      <c r="AR30" s="3">
        <v>1574.58593835999</v>
      </c>
      <c r="AS30" s="3">
        <v>67.585943359999902</v>
      </c>
      <c r="AT30" s="3">
        <v>7.3278701599996303</v>
      </c>
      <c r="AU30" s="3">
        <v>5424.30364765997</v>
      </c>
      <c r="AV30" s="3">
        <v>128.67377324999501</v>
      </c>
      <c r="AW30" s="3">
        <v>12.108247110001001</v>
      </c>
      <c r="AX30" s="3">
        <v>43.378846310002103</v>
      </c>
      <c r="AY30" s="3">
        <v>17.825511440001002</v>
      </c>
      <c r="AZ30" s="3">
        <v>1713.7308655199599</v>
      </c>
      <c r="BA30" s="3">
        <v>115.598272139996</v>
      </c>
      <c r="BB30" s="3">
        <v>8.8366354600001706</v>
      </c>
      <c r="BC30" s="3">
        <v>1252.8657020598901</v>
      </c>
      <c r="BD30" s="3">
        <v>162.618024969999</v>
      </c>
      <c r="BE30" s="3">
        <v>429.37551952000803</v>
      </c>
      <c r="BF30" s="3">
        <v>0.82688209000006596</v>
      </c>
      <c r="BG30" s="3">
        <v>145.175066609997</v>
      </c>
      <c r="BH30" s="3">
        <v>423.61162891000703</v>
      </c>
      <c r="BI30" s="3">
        <v>118.139980459996</v>
      </c>
      <c r="BJ30" s="3">
        <v>190.36243000999801</v>
      </c>
      <c r="BK30" s="3">
        <v>4080.81139913997</v>
      </c>
      <c r="BL30" s="3">
        <v>4916.04284249997</v>
      </c>
      <c r="BM30" s="3">
        <v>379.04721636000602</v>
      </c>
      <c r="BN30" s="3">
        <v>0.70887033000006805</v>
      </c>
      <c r="BO30" s="3">
        <v>1.04575353000004</v>
      </c>
      <c r="BP30" s="3">
        <v>721.89076002001298</v>
      </c>
      <c r="BQ30" s="3">
        <v>2847.6091454099101</v>
      </c>
      <c r="BR30" s="3">
        <v>3209.7907229699899</v>
      </c>
      <c r="BS30" s="3">
        <v>1146.1382788599401</v>
      </c>
      <c r="BT30" s="3">
        <v>766.96375263004495</v>
      </c>
      <c r="BU30" s="3">
        <v>4203.0577756600396</v>
      </c>
      <c r="BV30" s="3">
        <v>3.64304090999986</v>
      </c>
      <c r="BW30" s="3">
        <v>720.75303499002098</v>
      </c>
      <c r="BX30" s="3">
        <v>903.16950058001999</v>
      </c>
      <c r="BY30" s="3">
        <v>1304.40071677997</v>
      </c>
      <c r="BZ30" s="3">
        <v>312.23671701000097</v>
      </c>
      <c r="CA30" s="3">
        <v>314.83955567000697</v>
      </c>
      <c r="CB30" s="3">
        <v>96.304153419995203</v>
      </c>
      <c r="CC30" s="3">
        <v>634.58926122000696</v>
      </c>
      <c r="CD30" s="3">
        <v>847.91538516001799</v>
      </c>
      <c r="CE30" s="3">
        <v>11.2367921300006</v>
      </c>
      <c r="CF30" s="3">
        <v>812.67198494001696</v>
      </c>
      <c r="CG30" s="3">
        <v>729.91882033001298</v>
      </c>
      <c r="CH30" s="3">
        <v>1787.1691371499601</v>
      </c>
      <c r="CI30" s="3">
        <v>67.155477059997295</v>
      </c>
      <c r="CJ30" s="3">
        <v>1459.85161835996</v>
      </c>
      <c r="CK30" s="3">
        <v>446.51697560000503</v>
      </c>
      <c r="CL30" s="3">
        <v>599.64789556001404</v>
      </c>
      <c r="CM30" s="3">
        <v>2231.3433134499801</v>
      </c>
      <c r="CN30" s="3">
        <v>355.80171916000597</v>
      </c>
      <c r="CO30" s="3">
        <v>2207.2394997799702</v>
      </c>
      <c r="CP30" s="3">
        <v>3.8916043499999202</v>
      </c>
      <c r="CQ30" s="3">
        <v>1335.5871401499701</v>
      </c>
      <c r="CR30" s="3">
        <v>813.38732707002396</v>
      </c>
      <c r="CS30" s="3">
        <v>244.96627746999999</v>
      </c>
      <c r="CT30" s="3">
        <v>5.8226876099996803</v>
      </c>
      <c r="CU30" s="3">
        <v>38.6160809700024</v>
      </c>
      <c r="CV30" s="3">
        <v>838.74795640003799</v>
      </c>
      <c r="CW30" s="3">
        <v>4570.8819162099899</v>
      </c>
      <c r="CX30" s="3">
        <v>2.5189160000002001E-2</v>
      </c>
      <c r="CY30" s="3">
        <v>6843.5590653898998</v>
      </c>
      <c r="CZ30" s="3">
        <v>745.69951728001797</v>
      </c>
      <c r="DA30" s="3">
        <v>474.39129324000601</v>
      </c>
      <c r="DB30" s="3">
        <v>4.3337210299998601</v>
      </c>
      <c r="DC30" s="3">
        <v>691.60335865001298</v>
      </c>
      <c r="DD30" s="3">
        <v>85.562372079996706</v>
      </c>
      <c r="DE30" s="3">
        <v>592.00018578000902</v>
      </c>
      <c r="DF30" s="3">
        <v>1228.89680442998</v>
      </c>
      <c r="DG30" s="3">
        <v>4907.8056231799801</v>
      </c>
      <c r="DH30" s="3">
        <v>2.8419809599998702</v>
      </c>
      <c r="DI30" s="3">
        <v>86.021694559997599</v>
      </c>
      <c r="DJ30" s="3">
        <v>1617.50528931997</v>
      </c>
      <c r="DK30" s="3">
        <v>0.77897395000008895</v>
      </c>
      <c r="DL30" s="3">
        <v>567.61264122000705</v>
      </c>
      <c r="DM30" s="3">
        <v>386.11382242000002</v>
      </c>
      <c r="DN30" s="3">
        <v>497.23091492000901</v>
      </c>
      <c r="DO30" s="3">
        <v>8051.5463372498998</v>
      </c>
      <c r="DP30" s="4">
        <v>997.57111176001104</v>
      </c>
      <c r="DQ30" s="11">
        <v>8379.2947351699495</v>
      </c>
      <c r="DR30" s="11">
        <v>29221</v>
      </c>
      <c r="DS30" s="11">
        <f t="shared" si="0"/>
        <v>186727.31240905909</v>
      </c>
      <c r="DT30" s="19">
        <v>23567.942413789799</v>
      </c>
      <c r="DU30">
        <v>34591.777426649889</v>
      </c>
      <c r="DV30">
        <v>39259.758522319833</v>
      </c>
      <c r="DW30">
        <v>27198.00906675978</v>
      </c>
      <c r="DX30">
        <v>32888.824979539815</v>
      </c>
      <c r="DY30">
        <f t="shared" si="1"/>
        <v>21689.109148714597</v>
      </c>
      <c r="DZ30" s="20">
        <f t="shared" si="2"/>
        <v>7531.890851285405</v>
      </c>
      <c r="EA30" s="19">
        <f t="shared" si="3"/>
        <v>45257.051562504392</v>
      </c>
      <c r="EB30">
        <f t="shared" si="4"/>
        <v>34591.777426649889</v>
      </c>
      <c r="EC30">
        <f t="shared" si="5"/>
        <v>46791.649373605236</v>
      </c>
      <c r="ED30">
        <f t="shared" si="6"/>
        <v>27198.00906675978</v>
      </c>
      <c r="EE30" s="20">
        <f t="shared" si="7"/>
        <v>32888.824979539815</v>
      </c>
    </row>
    <row r="31" spans="1:135" x14ac:dyDescent="0.25">
      <c r="A31" s="2" t="s">
        <v>155</v>
      </c>
      <c r="B31" s="3">
        <v>79732.347154609204</v>
      </c>
      <c r="C31" s="3">
        <v>30099.248094260201</v>
      </c>
      <c r="D31" s="3">
        <v>48197.285745589899</v>
      </c>
      <c r="E31" s="3">
        <v>538.449746420005</v>
      </c>
      <c r="F31" s="3">
        <v>11874.354983339899</v>
      </c>
      <c r="G31" s="3">
        <v>30751.575697719902</v>
      </c>
      <c r="H31" s="3">
        <v>838.39430483001604</v>
      </c>
      <c r="I31" s="3">
        <v>982.32134645000997</v>
      </c>
      <c r="J31" s="3">
        <v>628.68141397000898</v>
      </c>
      <c r="K31" s="3">
        <v>774.65576596000994</v>
      </c>
      <c r="L31" s="3">
        <v>684.45365339001501</v>
      </c>
      <c r="M31" s="3">
        <v>831.33767159001104</v>
      </c>
      <c r="N31" s="3">
        <v>1067.08653192001</v>
      </c>
      <c r="O31" s="3">
        <v>1060.5953079000101</v>
      </c>
      <c r="P31" s="3">
        <v>1814.0193823099701</v>
      </c>
      <c r="Q31" s="3">
        <v>1519.8606618199899</v>
      </c>
      <c r="R31" s="3">
        <v>652.13646955001798</v>
      </c>
      <c r="S31" s="3">
        <v>22337.106710009899</v>
      </c>
      <c r="T31" s="3">
        <v>2454396.5553442901</v>
      </c>
      <c r="U31" s="3">
        <v>2732.23210779996</v>
      </c>
      <c r="V31" s="3">
        <v>32190.312572400198</v>
      </c>
      <c r="W31" s="3">
        <v>411.55565937000603</v>
      </c>
      <c r="X31" s="3">
        <v>1635732.6624952899</v>
      </c>
      <c r="Y31" s="3">
        <v>2863.6596170799498</v>
      </c>
      <c r="Z31" s="3">
        <v>4629.4458175199297</v>
      </c>
      <c r="AA31" s="3">
        <v>210819.00338472001</v>
      </c>
      <c r="AB31" s="3">
        <v>962.48197896001398</v>
      </c>
      <c r="AC31" s="3">
        <v>1348.0432901199899</v>
      </c>
      <c r="AD31" s="3">
        <v>48974.577222639702</v>
      </c>
      <c r="AE31" s="3">
        <v>1999869.70252773</v>
      </c>
      <c r="AF31" s="3">
        <v>44665.431640429902</v>
      </c>
      <c r="AG31" s="3">
        <v>108030.477906311</v>
      </c>
      <c r="AH31" s="3">
        <v>862893.30673656601</v>
      </c>
      <c r="AI31" s="3">
        <v>239812.87395302099</v>
      </c>
      <c r="AJ31" s="3">
        <v>239.92069214</v>
      </c>
      <c r="AK31" s="3">
        <v>38009.189166839897</v>
      </c>
      <c r="AL31" s="3">
        <v>32264.5140624702</v>
      </c>
      <c r="AM31" s="3">
        <v>51890.812585750296</v>
      </c>
      <c r="AN31" s="3">
        <v>27387.667747889798</v>
      </c>
      <c r="AO31" s="3">
        <v>8676.2718287400203</v>
      </c>
      <c r="AP31" s="3">
        <v>12754.371329809999</v>
      </c>
      <c r="AQ31" s="3">
        <v>134387.84309854</v>
      </c>
      <c r="AR31" s="3">
        <v>80551.725907420405</v>
      </c>
      <c r="AS31" s="3">
        <v>116.28302298000099</v>
      </c>
      <c r="AT31" s="3">
        <v>2217.0094688399899</v>
      </c>
      <c r="AU31" s="3">
        <v>226211.31161028901</v>
      </c>
      <c r="AV31" s="3">
        <v>14015.2562663601</v>
      </c>
      <c r="AW31" s="3">
        <v>10937.9479170101</v>
      </c>
      <c r="AX31" s="3">
        <v>8574.9188672899199</v>
      </c>
      <c r="AY31" s="3">
        <v>19491.350409430099</v>
      </c>
      <c r="AZ31" s="3">
        <v>37060.3876247101</v>
      </c>
      <c r="BA31" s="3">
        <v>7944.4366643900003</v>
      </c>
      <c r="BB31" s="3">
        <v>48384.5567945195</v>
      </c>
      <c r="BC31" s="3">
        <v>2044.77978789997</v>
      </c>
      <c r="BD31" s="3">
        <v>404293.14039042499</v>
      </c>
      <c r="BE31" s="3">
        <v>28169.796601780101</v>
      </c>
      <c r="BF31" s="3">
        <v>6316.0240832299196</v>
      </c>
      <c r="BG31" s="3">
        <v>7845.9715257698899</v>
      </c>
      <c r="BH31" s="3">
        <v>69142.332404819201</v>
      </c>
      <c r="BI31" s="3">
        <v>22465.9779919299</v>
      </c>
      <c r="BJ31" s="3">
        <v>10244.450610829999</v>
      </c>
      <c r="BK31" s="3">
        <v>204670.82583625201</v>
      </c>
      <c r="BL31" s="3">
        <v>147088.15725425101</v>
      </c>
      <c r="BM31" s="3">
        <v>68541.744647499596</v>
      </c>
      <c r="BN31" s="3">
        <v>202.367656809999</v>
      </c>
      <c r="BO31" s="3">
        <v>2918.4733505699501</v>
      </c>
      <c r="BP31" s="3">
        <v>49907.236691390302</v>
      </c>
      <c r="BQ31" s="3">
        <v>519.86377283000502</v>
      </c>
      <c r="BR31" s="3">
        <v>609382.61415022705</v>
      </c>
      <c r="BS31" s="3">
        <v>38323.446811359798</v>
      </c>
      <c r="BT31" s="3">
        <v>97.6678011999999</v>
      </c>
      <c r="BU31" s="3">
        <v>493913.41565499001</v>
      </c>
      <c r="BV31" s="3">
        <v>1403.4688621599801</v>
      </c>
      <c r="BW31" s="3">
        <v>457.19555533000698</v>
      </c>
      <c r="BX31" s="3">
        <v>426.23417550000602</v>
      </c>
      <c r="BY31" s="3">
        <v>22066.335308430102</v>
      </c>
      <c r="BZ31" s="3">
        <v>20597.330510479998</v>
      </c>
      <c r="CA31" s="3">
        <v>1013.79413501002</v>
      </c>
      <c r="CB31" s="3">
        <v>427.36340091000602</v>
      </c>
      <c r="CC31" s="3">
        <v>71877.088613599495</v>
      </c>
      <c r="CD31" s="3">
        <v>135101.52845913</v>
      </c>
      <c r="CE31" s="3">
        <v>42.169819170000899</v>
      </c>
      <c r="CF31" s="3">
        <v>100451.49032986999</v>
      </c>
      <c r="CG31" s="3">
        <v>11738.649283479999</v>
      </c>
      <c r="CH31" s="3">
        <v>124566.48127685901</v>
      </c>
      <c r="CI31" s="3">
        <v>8453.2621401899505</v>
      </c>
      <c r="CJ31" s="3">
        <v>35648.955476329997</v>
      </c>
      <c r="CK31" s="3">
        <v>11859.435755100099</v>
      </c>
      <c r="CL31" s="3">
        <v>90481.082340290595</v>
      </c>
      <c r="CM31" s="3">
        <v>101518.06937116</v>
      </c>
      <c r="CN31" s="3">
        <v>30552.260585069798</v>
      </c>
      <c r="CO31" s="3">
        <v>14256.556957770001</v>
      </c>
      <c r="CP31" s="3">
        <v>415.43727125000402</v>
      </c>
      <c r="CQ31" s="3">
        <v>12206.330841630201</v>
      </c>
      <c r="CR31" s="3">
        <v>348660.67123211297</v>
      </c>
      <c r="CS31" s="3">
        <v>73372.950302500205</v>
      </c>
      <c r="CT31" s="3">
        <v>46714.463117710002</v>
      </c>
      <c r="CU31" s="3">
        <v>3803.0643657999599</v>
      </c>
      <c r="CV31" s="3">
        <v>163876.88018193099</v>
      </c>
      <c r="CW31" s="3">
        <v>74146.919171120098</v>
      </c>
      <c r="CX31" s="3">
        <v>184.97233580000099</v>
      </c>
      <c r="CY31" s="3">
        <v>122904.8894205</v>
      </c>
      <c r="CZ31" s="3">
        <v>3319.14004397997</v>
      </c>
      <c r="DA31" s="3">
        <v>6216.1461641099904</v>
      </c>
      <c r="DB31" s="3">
        <v>5861.0331352499898</v>
      </c>
      <c r="DC31" s="3">
        <v>21299.101952910001</v>
      </c>
      <c r="DD31" s="3">
        <v>16705.144361090101</v>
      </c>
      <c r="DE31" s="3">
        <v>3907.7853708299899</v>
      </c>
      <c r="DF31" s="3">
        <v>62446.284058249497</v>
      </c>
      <c r="DG31" s="3">
        <v>177074.36819526</v>
      </c>
      <c r="DH31" s="3">
        <v>701.57371702001797</v>
      </c>
      <c r="DI31" s="3">
        <v>35632.894860109598</v>
      </c>
      <c r="DJ31" s="3">
        <v>2634.0488198600001</v>
      </c>
      <c r="DK31" s="3">
        <v>265.31314706999899</v>
      </c>
      <c r="DL31" s="3">
        <v>20877.305715850001</v>
      </c>
      <c r="DM31" s="3">
        <v>644.51942762001102</v>
      </c>
      <c r="DN31" s="3">
        <v>77341.448538279699</v>
      </c>
      <c r="DO31" s="3">
        <v>243052.31954507</v>
      </c>
      <c r="DP31" s="4">
        <v>25961.8884038203</v>
      </c>
      <c r="DQ31" s="11">
        <v>116136.11724972101</v>
      </c>
      <c r="DR31" s="11">
        <v>1388396.875</v>
      </c>
      <c r="DS31" s="11">
        <f t="shared" si="0"/>
        <v>14649618.933287662</v>
      </c>
      <c r="DT31" s="19">
        <v>490637.20305553154</v>
      </c>
      <c r="DU31">
        <v>1924838.0349749564</v>
      </c>
      <c r="DV31">
        <v>7336829.2451892979</v>
      </c>
      <c r="DW31">
        <v>1964069.627888687</v>
      </c>
      <c r="DX31">
        <v>1544847.9471791917</v>
      </c>
      <c r="DY31">
        <f t="shared" si="1"/>
        <v>622403.0227834332</v>
      </c>
      <c r="DZ31" s="20">
        <f t="shared" si="2"/>
        <v>765993.85221656691</v>
      </c>
      <c r="EA31" s="19">
        <f t="shared" si="3"/>
        <v>1113040.2258389648</v>
      </c>
      <c r="EB31">
        <f t="shared" si="4"/>
        <v>1924838.0349749564</v>
      </c>
      <c r="EC31">
        <f t="shared" si="5"/>
        <v>8102823.0974058649</v>
      </c>
      <c r="ED31">
        <f t="shared" si="6"/>
        <v>1964069.627888687</v>
      </c>
      <c r="EE31" s="20">
        <f t="shared" si="7"/>
        <v>1544847.9471791917</v>
      </c>
    </row>
    <row r="32" spans="1:135" x14ac:dyDescent="0.25">
      <c r="A32" s="2" t="s">
        <v>156</v>
      </c>
      <c r="B32" s="3">
        <v>9.0875815200001107</v>
      </c>
      <c r="C32" s="3">
        <v>189.46857917000099</v>
      </c>
      <c r="D32" s="3">
        <v>72.353926929996902</v>
      </c>
      <c r="E32" s="3">
        <v>2.5967223999999698</v>
      </c>
      <c r="F32" s="3">
        <v>2.8653013399999399</v>
      </c>
      <c r="G32" s="3">
        <v>38.385685580001201</v>
      </c>
      <c r="H32" s="3">
        <v>4.6371099899998498</v>
      </c>
      <c r="I32" s="3">
        <v>7.2640067799997903</v>
      </c>
      <c r="J32" s="3">
        <v>0.355350139999982</v>
      </c>
      <c r="K32" s="3">
        <v>18.9951919500004</v>
      </c>
      <c r="L32" s="3">
        <v>44.643257350001598</v>
      </c>
      <c r="M32" s="3">
        <v>3.4944135799999598</v>
      </c>
      <c r="N32" s="3">
        <v>1.3633784899999899</v>
      </c>
      <c r="O32" s="3">
        <v>95.026731039999405</v>
      </c>
      <c r="P32" s="3">
        <v>6.4036727699999396</v>
      </c>
      <c r="Q32" s="3">
        <v>5.7105911399999396</v>
      </c>
      <c r="R32" s="3">
        <v>0.65886168000004297</v>
      </c>
      <c r="S32" s="3">
        <v>141.32856032999999</v>
      </c>
      <c r="T32" s="3">
        <v>928.341827090018</v>
      </c>
      <c r="U32" s="3">
        <v>1290.3581136999801</v>
      </c>
      <c r="V32" s="3">
        <v>163.335575449999</v>
      </c>
      <c r="W32" s="3">
        <v>4.3041803099997704</v>
      </c>
      <c r="X32" s="3">
        <v>854.56056926001702</v>
      </c>
      <c r="Y32" s="3">
        <v>2241.8456324399499</v>
      </c>
      <c r="Z32" s="3">
        <v>45.097220440000697</v>
      </c>
      <c r="AA32" s="3">
        <v>1171.0232823599999</v>
      </c>
      <c r="AB32" s="3">
        <v>3.18069844999998</v>
      </c>
      <c r="AC32" s="3">
        <v>12.329346590000201</v>
      </c>
      <c r="AD32" s="3">
        <v>136.63118532999999</v>
      </c>
      <c r="AE32" s="3">
        <v>1882.1195296199201</v>
      </c>
      <c r="AF32" s="3">
        <v>656.15988976000801</v>
      </c>
      <c r="AG32" s="3">
        <v>47.296848610001099</v>
      </c>
      <c r="AH32" s="3">
        <v>1565.24700664994</v>
      </c>
      <c r="AI32" s="3">
        <v>462.20886445000002</v>
      </c>
      <c r="AJ32" s="3">
        <v>3.3739364099998999</v>
      </c>
      <c r="AK32" s="3">
        <v>573.499392950009</v>
      </c>
      <c r="AL32" s="3">
        <v>7.9100223899997797</v>
      </c>
      <c r="AM32" s="3">
        <v>408.44813668000103</v>
      </c>
      <c r="AN32" s="3">
        <v>236.23298444999699</v>
      </c>
      <c r="AO32" s="3">
        <v>217.804518250001</v>
      </c>
      <c r="AP32" s="3">
        <v>384.87185166000802</v>
      </c>
      <c r="AQ32" s="3">
        <v>52.504957320001502</v>
      </c>
      <c r="AR32" s="3">
        <v>93.778089929999098</v>
      </c>
      <c r="AS32" s="3">
        <v>0.51778977000000603</v>
      </c>
      <c r="AT32" s="3">
        <v>8.5133676699999405</v>
      </c>
      <c r="AU32" s="3">
        <v>106.993526449998</v>
      </c>
      <c r="AV32" s="3">
        <v>118.559448149997</v>
      </c>
      <c r="AW32" s="3">
        <v>14.1018138300012</v>
      </c>
      <c r="AX32" s="3">
        <v>159.01814366999901</v>
      </c>
      <c r="AY32" s="3">
        <v>14.7486105600006</v>
      </c>
      <c r="AZ32" s="3">
        <v>71.481552310001305</v>
      </c>
      <c r="BA32" s="3">
        <v>3.9976805899999501</v>
      </c>
      <c r="BB32" s="3">
        <v>89.825273669995795</v>
      </c>
      <c r="BC32" s="3">
        <v>31.489033360000299</v>
      </c>
      <c r="BD32" s="3">
        <v>694.61492909003198</v>
      </c>
      <c r="BE32" s="3">
        <v>147.88449243999801</v>
      </c>
      <c r="BF32" s="3">
        <v>0.56241297999999396</v>
      </c>
      <c r="BG32" s="3">
        <v>361.82312399000102</v>
      </c>
      <c r="BH32" s="3">
        <v>153.01801802000199</v>
      </c>
      <c r="BI32" s="3">
        <v>241.132844470001</v>
      </c>
      <c r="BJ32" s="3">
        <v>1915.6918290399201</v>
      </c>
      <c r="BK32" s="3">
        <v>184.39236039000099</v>
      </c>
      <c r="BL32" s="3">
        <v>85.080692669997504</v>
      </c>
      <c r="BM32" s="3">
        <v>23.733719400000801</v>
      </c>
      <c r="BN32" s="3">
        <v>0.28039905999999398</v>
      </c>
      <c r="BO32" s="3">
        <v>1.28457010000005</v>
      </c>
      <c r="BP32" s="3">
        <v>356.62665932000198</v>
      </c>
      <c r="BQ32" s="3">
        <v>300.13067082000998</v>
      </c>
      <c r="BR32" s="3">
        <v>1549.6713508299899</v>
      </c>
      <c r="BS32" s="3">
        <v>322.15275172000901</v>
      </c>
      <c r="BT32" s="3">
        <v>1.14097410000004</v>
      </c>
      <c r="BU32" s="3">
        <v>1261.91426517999</v>
      </c>
      <c r="BV32" s="3">
        <v>3.8613521499999801</v>
      </c>
      <c r="BW32" s="3">
        <v>652.295742660011</v>
      </c>
      <c r="BX32" s="3">
        <v>1020.77298897001</v>
      </c>
      <c r="BY32" s="3">
        <v>67.589942740000197</v>
      </c>
      <c r="BZ32" s="3">
        <v>132.19243186999799</v>
      </c>
      <c r="CA32" s="3">
        <v>22.871786610001202</v>
      </c>
      <c r="CB32" s="3">
        <v>129.71820331999601</v>
      </c>
      <c r="CC32" s="3">
        <v>976.146695850009</v>
      </c>
      <c r="CD32" s="3">
        <v>281.89471951000002</v>
      </c>
      <c r="CE32" s="3">
        <v>1.11178456999997</v>
      </c>
      <c r="CF32" s="3">
        <v>652.26332311000397</v>
      </c>
      <c r="CG32" s="3">
        <v>108.26440847999901</v>
      </c>
      <c r="CH32" s="3">
        <v>74.006956190000395</v>
      </c>
      <c r="CI32" s="3">
        <v>11.924419290001101</v>
      </c>
      <c r="CJ32" s="3">
        <v>68.431831110000999</v>
      </c>
      <c r="CK32" s="3">
        <v>250.22353283999999</v>
      </c>
      <c r="CL32" s="3">
        <v>2.2876679900000001</v>
      </c>
      <c r="CM32" s="3">
        <v>35.7429777000008</v>
      </c>
      <c r="CN32" s="3">
        <v>18.8918193700008</v>
      </c>
      <c r="CO32" s="3">
        <v>466.30014193000397</v>
      </c>
      <c r="CP32" s="3">
        <v>2.2857323999999801</v>
      </c>
      <c r="CQ32" s="3">
        <v>3.7709894099999199</v>
      </c>
      <c r="CR32" s="3">
        <v>1152.7495293899301</v>
      </c>
      <c r="CS32" s="3">
        <v>2472.3114986299602</v>
      </c>
      <c r="CT32" s="3">
        <v>22.2338099000008</v>
      </c>
      <c r="CU32" s="3">
        <v>133.67227106999999</v>
      </c>
      <c r="CV32" s="3">
        <v>698.83677600003796</v>
      </c>
      <c r="CW32" s="3">
        <v>1831.20202022999</v>
      </c>
      <c r="CX32" s="3">
        <v>2.41112988999995</v>
      </c>
      <c r="CY32" s="3">
        <v>2282.5351309899202</v>
      </c>
      <c r="CZ32" s="3">
        <v>266.33960722000103</v>
      </c>
      <c r="DA32" s="3">
        <v>193.15408027000001</v>
      </c>
      <c r="DB32" s="3">
        <v>1766.6496129</v>
      </c>
      <c r="DC32" s="3">
        <v>122.968278289998</v>
      </c>
      <c r="DD32" s="3">
        <v>126.104699909997</v>
      </c>
      <c r="DE32" s="3">
        <v>131.23971753000001</v>
      </c>
      <c r="DF32" s="3">
        <v>173.02156617</v>
      </c>
      <c r="DG32" s="3">
        <v>1373.6979875</v>
      </c>
      <c r="DH32" s="3">
        <v>1.1309326000000299</v>
      </c>
      <c r="DI32" s="3">
        <v>199.52423357999999</v>
      </c>
      <c r="DJ32" s="3">
        <v>146.46471312</v>
      </c>
      <c r="DK32" s="3">
        <v>2.1646493299999698</v>
      </c>
      <c r="DL32" s="3">
        <v>173.23967601000101</v>
      </c>
      <c r="DM32" s="3">
        <v>4.5901029099997901</v>
      </c>
      <c r="DN32" s="3">
        <v>4.81969812999957</v>
      </c>
      <c r="DO32" s="3">
        <v>3697.1006333799</v>
      </c>
      <c r="DP32" s="4">
        <v>25.699216020001</v>
      </c>
      <c r="DQ32" s="11">
        <v>75.6464087399996</v>
      </c>
      <c r="DR32" s="11">
        <v>23162.431640625</v>
      </c>
      <c r="DS32" s="11">
        <f t="shared" si="0"/>
        <v>67532.27395478457</v>
      </c>
      <c r="DT32" s="19">
        <v>4665.6296326199117</v>
      </c>
      <c r="DU32">
        <v>8982.3653553500189</v>
      </c>
      <c r="DV32">
        <v>11948.507737609754</v>
      </c>
      <c r="DW32">
        <v>12375.452383499973</v>
      </c>
      <c r="DX32">
        <v>6397.8872050799118</v>
      </c>
      <c r="DY32">
        <f t="shared" si="1"/>
        <v>16615.479660773461</v>
      </c>
      <c r="DZ32" s="20">
        <f t="shared" si="2"/>
        <v>6546.9519798515385</v>
      </c>
      <c r="EA32" s="19">
        <f t="shared" si="3"/>
        <v>21281.109293393372</v>
      </c>
      <c r="EB32">
        <f t="shared" si="4"/>
        <v>8982.3653553500189</v>
      </c>
      <c r="EC32">
        <f t="shared" si="5"/>
        <v>18495.459717461294</v>
      </c>
      <c r="ED32">
        <f t="shared" si="6"/>
        <v>12375.452383499973</v>
      </c>
      <c r="EE32" s="20">
        <f t="shared" si="7"/>
        <v>6397.8872050799118</v>
      </c>
    </row>
    <row r="33" spans="1:135" x14ac:dyDescent="0.25">
      <c r="A33" s="2" t="s">
        <v>157</v>
      </c>
      <c r="B33" s="3">
        <v>14.621398670000699</v>
      </c>
      <c r="C33" s="3">
        <v>203.68965908000001</v>
      </c>
      <c r="D33" s="3">
        <v>645.32198576001304</v>
      </c>
      <c r="E33" s="3">
        <v>1.27591966000004</v>
      </c>
      <c r="F33" s="3">
        <v>247.85031767000001</v>
      </c>
      <c r="G33" s="3">
        <v>40.694089700001399</v>
      </c>
      <c r="H33" s="3">
        <v>0.90964292999999596</v>
      </c>
      <c r="I33" s="3">
        <v>2.44233316999996</v>
      </c>
      <c r="J33" s="3">
        <v>0.17414697999999901</v>
      </c>
      <c r="K33" s="3">
        <v>4.3066392899998398</v>
      </c>
      <c r="L33" s="3">
        <v>4.8212103499998804</v>
      </c>
      <c r="M33" s="3">
        <v>1.76724974000002</v>
      </c>
      <c r="N33" s="3">
        <v>1.88668378000002</v>
      </c>
      <c r="O33" s="3">
        <v>11.178086580001001</v>
      </c>
      <c r="P33" s="3">
        <v>6.0242953999996001</v>
      </c>
      <c r="Q33" s="3">
        <v>3.7622291899999398</v>
      </c>
      <c r="R33" s="3">
        <v>5.99126276999975</v>
      </c>
      <c r="S33" s="3">
        <v>59.207717800001298</v>
      </c>
      <c r="T33" s="3">
        <v>1844.8434976999699</v>
      </c>
      <c r="U33" s="3">
        <v>52.427337640001902</v>
      </c>
      <c r="V33" s="3">
        <v>200.864543169999</v>
      </c>
      <c r="W33" s="3">
        <v>0.48579047999997399</v>
      </c>
      <c r="X33" s="3">
        <v>1530.4639629199801</v>
      </c>
      <c r="Y33" s="3">
        <v>4.5668611099998104</v>
      </c>
      <c r="Z33" s="3">
        <v>10.2902874</v>
      </c>
      <c r="AA33" s="3">
        <v>188.48272502999899</v>
      </c>
      <c r="AB33" s="3">
        <v>2.81479079999994</v>
      </c>
      <c r="AC33" s="3">
        <v>19.020480840000801</v>
      </c>
      <c r="AD33" s="3">
        <v>107.657480299998</v>
      </c>
      <c r="AE33" s="3">
        <v>3311.1353552698902</v>
      </c>
      <c r="AF33" s="3">
        <v>897.04151180001804</v>
      </c>
      <c r="AG33" s="3">
        <v>124.196222559997</v>
      </c>
      <c r="AH33" s="3">
        <v>1518.89250278995</v>
      </c>
      <c r="AI33" s="3">
        <v>338.11632196000198</v>
      </c>
      <c r="AJ33" s="3">
        <v>0.34959039999999098</v>
      </c>
      <c r="AK33" s="3">
        <v>105.032678429998</v>
      </c>
      <c r="AL33" s="3">
        <v>20.0606455700011</v>
      </c>
      <c r="AM33" s="3">
        <v>66.887738050000806</v>
      </c>
      <c r="AN33" s="3">
        <v>244.84795824999901</v>
      </c>
      <c r="AO33" s="3">
        <v>22.715934900001301</v>
      </c>
      <c r="AP33" s="3">
        <v>1.3498711399999801</v>
      </c>
      <c r="AQ33" s="3">
        <v>42.6979392700011</v>
      </c>
      <c r="AR33" s="3">
        <v>137.478253539999</v>
      </c>
      <c r="AS33" s="3">
        <v>8.4073699999996799E-3</v>
      </c>
      <c r="AT33" s="3">
        <v>1.98383123000002</v>
      </c>
      <c r="AU33" s="3">
        <v>1025.58790596002</v>
      </c>
      <c r="AV33" s="3">
        <v>153.04831071000001</v>
      </c>
      <c r="AW33" s="3">
        <v>141.13085241999801</v>
      </c>
      <c r="AX33" s="3">
        <v>311.35672138000598</v>
      </c>
      <c r="AY33" s="3">
        <v>1.6189013799999901</v>
      </c>
      <c r="AZ33" s="3">
        <v>373.691800980008</v>
      </c>
      <c r="BA33" s="3">
        <v>3.2445640000003197E-2</v>
      </c>
      <c r="BB33" s="3">
        <v>184.75862230999999</v>
      </c>
      <c r="BC33" s="3">
        <v>27.751967230001402</v>
      </c>
      <c r="BD33" s="3">
        <v>1006.12072574003</v>
      </c>
      <c r="BE33" s="3">
        <v>704.15244494000206</v>
      </c>
      <c r="BF33" s="3">
        <v>4.6260948399998698</v>
      </c>
      <c r="BG33" s="3">
        <v>238.679813160001</v>
      </c>
      <c r="BH33" s="3">
        <v>273.19571166000202</v>
      </c>
      <c r="BI33" s="3">
        <v>504.73211902000497</v>
      </c>
      <c r="BJ33" s="3">
        <v>1.7559880699999699</v>
      </c>
      <c r="BK33" s="3">
        <v>1568.1104507799701</v>
      </c>
      <c r="BL33" s="3">
        <v>142.02526193</v>
      </c>
      <c r="BM33" s="3">
        <v>21.637096200001</v>
      </c>
      <c r="BN33" s="3">
        <v>15.9937202000014</v>
      </c>
      <c r="BO33" s="3">
        <v>1.9990482300000101</v>
      </c>
      <c r="BP33" s="3">
        <v>129.99727192999899</v>
      </c>
      <c r="BQ33" s="3">
        <v>7.0151280000001995E-2</v>
      </c>
      <c r="BR33" s="3">
        <v>1373.1277783600001</v>
      </c>
      <c r="BS33" s="3">
        <v>27.7949056500008</v>
      </c>
      <c r="BT33" s="3">
        <v>0.35472753999997703</v>
      </c>
      <c r="BU33" s="3">
        <v>249.06393937999999</v>
      </c>
      <c r="BV33" s="3">
        <v>2.2189867799999998</v>
      </c>
      <c r="BW33" s="3">
        <v>0.56960466999999904</v>
      </c>
      <c r="BX33" s="3">
        <v>3.8206430299999501</v>
      </c>
      <c r="BY33" s="3">
        <v>474.98545129000502</v>
      </c>
      <c r="BZ33" s="3">
        <v>62.655861140001399</v>
      </c>
      <c r="CA33" s="3">
        <v>4.2119450499998701</v>
      </c>
      <c r="CB33" s="3">
        <v>0.87404224000006703</v>
      </c>
      <c r="CC33" s="3">
        <v>389.18637815000397</v>
      </c>
      <c r="CD33" s="3">
        <v>474.51832682000497</v>
      </c>
      <c r="CE33" s="3">
        <v>8.7426299999996907E-3</v>
      </c>
      <c r="CF33" s="3">
        <v>271.376267430003</v>
      </c>
      <c r="CG33" s="3">
        <v>4.4140685999999096</v>
      </c>
      <c r="CH33" s="3">
        <v>90.958324949996594</v>
      </c>
      <c r="CI33" s="3">
        <v>7.2433286299996897</v>
      </c>
      <c r="CJ33" s="3">
        <v>31.6795983900011</v>
      </c>
      <c r="CK33" s="3">
        <v>50.7212204100015</v>
      </c>
      <c r="CL33" s="3">
        <v>13.287898060000799</v>
      </c>
      <c r="CM33" s="3">
        <v>172.41417104000001</v>
      </c>
      <c r="CN33" s="3">
        <v>26.121293500000899</v>
      </c>
      <c r="CO33" s="3">
        <v>23.600013790000801</v>
      </c>
      <c r="CP33" s="3">
        <v>0.72233180000002195</v>
      </c>
      <c r="CQ33" s="3">
        <v>15.1341833700008</v>
      </c>
      <c r="CR33" s="3">
        <v>0.82865026000004904</v>
      </c>
      <c r="CS33" s="3">
        <v>2519.9128589199399</v>
      </c>
      <c r="CT33" s="3">
        <v>18.134085890000701</v>
      </c>
      <c r="CU33" s="3">
        <v>5.1814234799996699</v>
      </c>
      <c r="CV33" s="3">
        <v>2.6391088600000399</v>
      </c>
      <c r="CW33" s="3">
        <v>1707.92148938997</v>
      </c>
      <c r="CX33" s="3">
        <v>0.53629229999999595</v>
      </c>
      <c r="CY33" s="3">
        <v>1431.38413776994</v>
      </c>
      <c r="CZ33" s="3">
        <v>4.6017686899998704</v>
      </c>
      <c r="DA33" s="3">
        <v>3.5261045299999698</v>
      </c>
      <c r="DB33" s="3">
        <v>206.16379594999799</v>
      </c>
      <c r="DC33" s="3">
        <v>91.5257156799954</v>
      </c>
      <c r="DD33" s="3">
        <v>1.9073873099999701</v>
      </c>
      <c r="DE33" s="3">
        <v>34.542267920000903</v>
      </c>
      <c r="DF33" s="3">
        <v>155.495974189999</v>
      </c>
      <c r="DG33" s="3">
        <v>781.06457268000804</v>
      </c>
      <c r="DH33" s="3">
        <v>2.8581065199999198</v>
      </c>
      <c r="DI33" s="3">
        <v>179.922623200001</v>
      </c>
      <c r="DJ33" s="3">
        <v>2065.0746953999101</v>
      </c>
      <c r="DK33" s="3">
        <v>2.0075055500000198</v>
      </c>
      <c r="DL33" s="3">
        <v>84.562081909998398</v>
      </c>
      <c r="DM33" s="3">
        <v>0.184373649999996</v>
      </c>
      <c r="DN33" s="3">
        <v>173.49812695</v>
      </c>
      <c r="DO33" s="3">
        <v>3841.1447416299002</v>
      </c>
      <c r="DP33" s="4">
        <v>24.723123960000802</v>
      </c>
      <c r="DQ33" s="11">
        <v>90.716620609996994</v>
      </c>
      <c r="DR33" s="11">
        <v>28939.830078125</v>
      </c>
      <c r="DS33" s="11">
        <f t="shared" si="0"/>
        <v>65023.66255845454</v>
      </c>
      <c r="DT33" s="19">
        <v>3923.3731596699126</v>
      </c>
      <c r="DU33">
        <v>4691.8257938600309</v>
      </c>
      <c r="DV33">
        <v>10855.587696139703</v>
      </c>
      <c r="DW33">
        <v>8578.1305896800041</v>
      </c>
      <c r="DX33">
        <v>8034.9152409798935</v>
      </c>
      <c r="DY33">
        <f t="shared" si="1"/>
        <v>20759.873812469505</v>
      </c>
      <c r="DZ33" s="20">
        <f t="shared" si="2"/>
        <v>8179.9562656554954</v>
      </c>
      <c r="EA33" s="19">
        <f t="shared" si="3"/>
        <v>24683.246972139415</v>
      </c>
      <c r="EB33">
        <f t="shared" si="4"/>
        <v>4691.8257938600309</v>
      </c>
      <c r="EC33">
        <f t="shared" si="5"/>
        <v>19035.5439617952</v>
      </c>
      <c r="ED33">
        <f t="shared" si="6"/>
        <v>8578.1305896800041</v>
      </c>
      <c r="EE33" s="20">
        <f t="shared" si="7"/>
        <v>8034.9152409798935</v>
      </c>
    </row>
    <row r="34" spans="1:135" x14ac:dyDescent="0.25">
      <c r="A34" s="2" t="s">
        <v>158</v>
      </c>
      <c r="B34" s="3">
        <v>73.695653990000906</v>
      </c>
      <c r="C34" s="3">
        <v>41.291877660000701</v>
      </c>
      <c r="D34" s="3">
        <v>903.30566052999995</v>
      </c>
      <c r="E34" s="3">
        <v>0.13264906999999701</v>
      </c>
      <c r="F34" s="3">
        <v>29.853318260001</v>
      </c>
      <c r="G34" s="3">
        <v>110.50336124999799</v>
      </c>
      <c r="H34" s="3">
        <v>2.68260962999998</v>
      </c>
      <c r="I34" s="3">
        <v>0.78578009999999998</v>
      </c>
      <c r="J34" s="3">
        <v>0.33067149999999501</v>
      </c>
      <c r="K34" s="3">
        <v>1.2381504299999899</v>
      </c>
      <c r="L34" s="3">
        <v>11.5819776300002</v>
      </c>
      <c r="M34" s="3">
        <v>7.2341009399997596</v>
      </c>
      <c r="N34" s="3">
        <v>1.2789582099999901</v>
      </c>
      <c r="O34" s="3">
        <v>1.6622558700000101</v>
      </c>
      <c r="P34" s="3">
        <v>33.050590600000803</v>
      </c>
      <c r="Q34" s="3">
        <v>0.38227516999997502</v>
      </c>
      <c r="R34" s="3">
        <v>1.2542890499999799</v>
      </c>
      <c r="S34" s="3">
        <v>21.767566720000499</v>
      </c>
      <c r="T34" s="3">
        <v>1428.55707203001</v>
      </c>
      <c r="U34" s="3">
        <v>1656.2183784700101</v>
      </c>
      <c r="V34" s="3">
        <v>383.27816594000001</v>
      </c>
      <c r="W34" s="3">
        <v>22.4577177300004</v>
      </c>
      <c r="X34" s="3">
        <v>1063.8602841500101</v>
      </c>
      <c r="Y34" s="3">
        <v>527.09168166000097</v>
      </c>
      <c r="Z34" s="3">
        <v>23.879370480001899</v>
      </c>
      <c r="AA34" s="3">
        <v>200.25061101999799</v>
      </c>
      <c r="AB34" s="3">
        <v>0.157725599999997</v>
      </c>
      <c r="AC34" s="3">
        <v>8.4473087799998492</v>
      </c>
      <c r="AD34" s="3">
        <v>15.224741530000401</v>
      </c>
      <c r="AE34" s="3">
        <v>1212.4249523199801</v>
      </c>
      <c r="AF34" s="3">
        <v>787.34788519000199</v>
      </c>
      <c r="AG34" s="3">
        <v>1117.57486341001</v>
      </c>
      <c r="AH34" s="3">
        <v>158.42149913</v>
      </c>
      <c r="AI34" s="3">
        <v>494.59129239000202</v>
      </c>
      <c r="AJ34" s="3">
        <v>0.13633430999999299</v>
      </c>
      <c r="AK34" s="3">
        <v>41.097270400002202</v>
      </c>
      <c r="AL34" s="3">
        <v>10.639354400000499</v>
      </c>
      <c r="AM34" s="3">
        <v>281.15479188999802</v>
      </c>
      <c r="AN34" s="3">
        <v>294.02690639999901</v>
      </c>
      <c r="AO34" s="3">
        <v>3.3290377399999702</v>
      </c>
      <c r="AP34" s="3">
        <v>3685.76382195001</v>
      </c>
      <c r="AQ34" s="3">
        <v>78.182904680001002</v>
      </c>
      <c r="AR34" s="3">
        <v>125.52150284999701</v>
      </c>
      <c r="AS34" s="3">
        <v>1.04820499999997E-2</v>
      </c>
      <c r="AT34" s="3">
        <v>0.38017208999998697</v>
      </c>
      <c r="AU34" s="3">
        <v>1381.58011800998</v>
      </c>
      <c r="AV34" s="3">
        <v>518.13348136000798</v>
      </c>
      <c r="AW34" s="3">
        <v>264.28970928001303</v>
      </c>
      <c r="AX34" s="3">
        <v>7.5832942199995799</v>
      </c>
      <c r="AY34" s="3">
        <v>21.857922030001799</v>
      </c>
      <c r="AZ34" s="3">
        <v>1583.1088975699099</v>
      </c>
      <c r="BA34" s="3">
        <v>6.9013780000005201E-2</v>
      </c>
      <c r="BB34" s="3">
        <v>284.305545800017</v>
      </c>
      <c r="BC34" s="3">
        <v>56.843271380003202</v>
      </c>
      <c r="BD34" s="3">
        <v>5667.4453045997498</v>
      </c>
      <c r="BE34" s="3">
        <v>2076.7418859600002</v>
      </c>
      <c r="BF34" s="3">
        <v>10.9960160299997</v>
      </c>
      <c r="BG34" s="3">
        <v>137.753792720001</v>
      </c>
      <c r="BH34" s="3">
        <v>630.64949517002105</v>
      </c>
      <c r="BI34" s="3">
        <v>580.454872460008</v>
      </c>
      <c r="BJ34" s="3">
        <v>3.4789711400000098</v>
      </c>
      <c r="BK34" s="3">
        <v>148.629215399999</v>
      </c>
      <c r="BL34" s="3">
        <v>1707.1122332099701</v>
      </c>
      <c r="BM34" s="3">
        <v>159.13658690999901</v>
      </c>
      <c r="BN34" s="3">
        <v>0.22109846999999</v>
      </c>
      <c r="BO34" s="3">
        <v>0.66932646000001705</v>
      </c>
      <c r="BP34" s="3">
        <v>420.28707329000099</v>
      </c>
      <c r="BQ34" s="3">
        <v>0.1541448</v>
      </c>
      <c r="BR34" s="3">
        <v>4679.4667208199598</v>
      </c>
      <c r="BS34" s="3">
        <v>400.480937140008</v>
      </c>
      <c r="BT34" s="3">
        <v>1.00335645000004</v>
      </c>
      <c r="BU34" s="3">
        <v>1659.3774332800001</v>
      </c>
      <c r="BV34" s="3">
        <v>0.100908929999998</v>
      </c>
      <c r="BW34" s="3">
        <v>278.64830312999999</v>
      </c>
      <c r="BX34" s="3">
        <v>247.46179174999901</v>
      </c>
      <c r="BY34" s="3">
        <v>686.92574663000198</v>
      </c>
      <c r="BZ34" s="3">
        <v>134.13974687000001</v>
      </c>
      <c r="CA34" s="3">
        <v>0.21817890999999101</v>
      </c>
      <c r="CB34" s="3">
        <v>97.451964019995302</v>
      </c>
      <c r="CC34" s="3">
        <v>652.575007050007</v>
      </c>
      <c r="CD34" s="3">
        <v>2327.2710633399702</v>
      </c>
      <c r="CE34" s="3">
        <v>0.17449536999999099</v>
      </c>
      <c r="CF34" s="3">
        <v>600.33119563001799</v>
      </c>
      <c r="CG34" s="3">
        <v>181.63943375999801</v>
      </c>
      <c r="CH34" s="3">
        <v>98.172045949999401</v>
      </c>
      <c r="CI34" s="3">
        <v>1.26938456000002</v>
      </c>
      <c r="CJ34" s="3">
        <v>25.914973040001001</v>
      </c>
      <c r="CK34" s="3">
        <v>112.08447323999999</v>
      </c>
      <c r="CL34" s="3">
        <v>30.607000130000699</v>
      </c>
      <c r="CM34" s="3">
        <v>463.87603653000502</v>
      </c>
      <c r="CN34" s="3">
        <v>3765.2528438999502</v>
      </c>
      <c r="CO34" s="3">
        <v>538.25796490000403</v>
      </c>
      <c r="CP34" s="3">
        <v>2.0491006999999799</v>
      </c>
      <c r="CQ34" s="3">
        <v>2.94300531999995</v>
      </c>
      <c r="CR34" s="3">
        <v>743.10237946003303</v>
      </c>
      <c r="CS34" s="3">
        <v>960.72326301003704</v>
      </c>
      <c r="CT34" s="3">
        <v>12.636769650000099</v>
      </c>
      <c r="CU34" s="3">
        <v>240.62105700000001</v>
      </c>
      <c r="CV34" s="3">
        <v>76.574927029991599</v>
      </c>
      <c r="CW34" s="3">
        <v>851.47763182001904</v>
      </c>
      <c r="CX34" s="3">
        <v>2.3964907499999399</v>
      </c>
      <c r="CY34" s="3">
        <v>126.95426063999599</v>
      </c>
      <c r="CZ34" s="3">
        <v>187.943633369998</v>
      </c>
      <c r="DA34" s="3">
        <v>1034.0971914700101</v>
      </c>
      <c r="DB34" s="3">
        <v>1064.88994531001</v>
      </c>
      <c r="DC34" s="3">
        <v>5.7160904899998002</v>
      </c>
      <c r="DD34" s="3">
        <v>162.178008039996</v>
      </c>
      <c r="DE34" s="3">
        <v>15.222533899999799</v>
      </c>
      <c r="DF34" s="3">
        <v>210.61315606000099</v>
      </c>
      <c r="DG34" s="3">
        <v>2499.4387271599799</v>
      </c>
      <c r="DH34" s="3">
        <v>0.121926539999996</v>
      </c>
      <c r="DI34" s="3">
        <v>250.99859527000001</v>
      </c>
      <c r="DJ34" s="3">
        <v>170.12040134</v>
      </c>
      <c r="DK34" s="3">
        <v>8.8713940000000005E-2</v>
      </c>
      <c r="DL34" s="3">
        <v>56.687195660000903</v>
      </c>
      <c r="DM34" s="3">
        <v>213.14058549000001</v>
      </c>
      <c r="DN34" s="3">
        <v>3.5511366599998802</v>
      </c>
      <c r="DO34" s="3">
        <v>5953.8504932598798</v>
      </c>
      <c r="DP34" s="4">
        <v>45.639156740001702</v>
      </c>
      <c r="DQ34" s="11">
        <v>74.7959032600005</v>
      </c>
      <c r="DR34" s="11">
        <v>82668.8359375</v>
      </c>
      <c r="DS34" s="11">
        <f t="shared" ref="DS34:DS65" si="8">SUM(B34:DR34)</f>
        <v>145143.6683674196</v>
      </c>
      <c r="DT34" s="19">
        <v>3424.9082374099862</v>
      </c>
      <c r="DU34">
        <v>12709.125470609943</v>
      </c>
      <c r="DV34">
        <v>11924.440535810041</v>
      </c>
      <c r="DW34">
        <v>18410.198041439799</v>
      </c>
      <c r="DX34">
        <v>16006.160144649817</v>
      </c>
      <c r="DY34">
        <f t="shared" ref="DY34:DY65" si="9">DR34*VLOOKUP(A34,split_fy,2,0)</f>
        <v>59302.165826587865</v>
      </c>
      <c r="DZ34" s="20">
        <f t="shared" ref="DZ34:DZ65" si="10">DR34*VLOOKUP(A34,split_fy,3,0)</f>
        <v>23366.670110912131</v>
      </c>
      <c r="EA34" s="19">
        <f t="shared" si="3"/>
        <v>62727.074063997854</v>
      </c>
      <c r="EB34">
        <f t="shared" si="4"/>
        <v>12709.125470609943</v>
      </c>
      <c r="EC34">
        <f t="shared" si="5"/>
        <v>35291.110646722169</v>
      </c>
      <c r="ED34">
        <f t="shared" si="6"/>
        <v>18410.198041439799</v>
      </c>
      <c r="EE34" s="20">
        <f t="shared" si="7"/>
        <v>16006.160144649817</v>
      </c>
    </row>
    <row r="35" spans="1:135" x14ac:dyDescent="0.25">
      <c r="A35" s="2" t="s">
        <v>159</v>
      </c>
      <c r="B35" s="3">
        <v>1.2867967500000099</v>
      </c>
      <c r="C35" s="3">
        <v>28.238511860000798</v>
      </c>
      <c r="D35" s="3">
        <v>45.320003690000704</v>
      </c>
      <c r="E35" s="3">
        <v>0.89931406000006098</v>
      </c>
      <c r="F35" s="3">
        <v>2.3000968799999701</v>
      </c>
      <c r="G35" s="3">
        <v>129.015804329997</v>
      </c>
      <c r="H35" s="3">
        <v>3.5088870499999598</v>
      </c>
      <c r="I35" s="3">
        <v>2.5041578899999899</v>
      </c>
      <c r="J35" s="3">
        <v>2.75113200000007E-2</v>
      </c>
      <c r="K35" s="3">
        <v>1.47719934999999</v>
      </c>
      <c r="L35" s="3">
        <v>7.8864372799998197</v>
      </c>
      <c r="M35" s="3">
        <v>4.2777656899999199</v>
      </c>
      <c r="N35" s="3">
        <v>1.8927753599999599</v>
      </c>
      <c r="O35" s="3">
        <v>1.5442723300000101</v>
      </c>
      <c r="P35" s="3">
        <v>0.76230588999999105</v>
      </c>
      <c r="Q35" s="3">
        <v>0.66305028999998505</v>
      </c>
      <c r="R35" s="3">
        <v>8.2832137899997296</v>
      </c>
      <c r="S35" s="3">
        <v>42.483155240001103</v>
      </c>
      <c r="T35" s="3">
        <v>1204.20832691996</v>
      </c>
      <c r="U35" s="3">
        <v>109.955717339996</v>
      </c>
      <c r="V35" s="3">
        <v>59.8751882000008</v>
      </c>
      <c r="W35" s="3">
        <v>2.84881123999988</v>
      </c>
      <c r="X35" s="3">
        <v>1216.32856409996</v>
      </c>
      <c r="Y35" s="3">
        <v>3.37179703999995</v>
      </c>
      <c r="Z35" s="3">
        <v>8.8640666299998099</v>
      </c>
      <c r="AA35" s="3">
        <v>61.164935940000802</v>
      </c>
      <c r="AB35" s="3">
        <v>5.8748280000003997E-2</v>
      </c>
      <c r="AC35" s="3">
        <v>1.07158522000004</v>
      </c>
      <c r="AD35" s="3">
        <v>48.754401660001797</v>
      </c>
      <c r="AE35" s="3">
        <v>512.02900232001502</v>
      </c>
      <c r="AF35" s="3">
        <v>396.59569040000702</v>
      </c>
      <c r="AG35" s="3">
        <v>408.40059709000599</v>
      </c>
      <c r="AH35" s="3">
        <v>144.85113344000001</v>
      </c>
      <c r="AI35" s="3">
        <v>115.94908395999801</v>
      </c>
      <c r="AJ35" s="3">
        <v>6.4789210000002997E-2</v>
      </c>
      <c r="AK35" s="3">
        <v>57.737029970001402</v>
      </c>
      <c r="AL35" s="3">
        <v>9.8986199200007405</v>
      </c>
      <c r="AM35" s="3">
        <v>75.834411570000398</v>
      </c>
      <c r="AN35" s="3">
        <v>462.510395580004</v>
      </c>
      <c r="AO35" s="3">
        <v>12.6876082600005</v>
      </c>
      <c r="AP35" s="3">
        <v>74.381471589998398</v>
      </c>
      <c r="AQ35" s="3">
        <v>9.20433507999984</v>
      </c>
      <c r="AR35" s="3">
        <v>35.217935930001097</v>
      </c>
      <c r="AS35" s="3">
        <v>8.6291309999997207E-2</v>
      </c>
      <c r="AT35" s="3">
        <v>0.122955789999999</v>
      </c>
      <c r="AU35" s="3">
        <v>691.10069609001198</v>
      </c>
      <c r="AV35" s="3">
        <v>22.013931440001699</v>
      </c>
      <c r="AW35" s="3">
        <v>9.6090239999997107E-2</v>
      </c>
      <c r="AX35" s="3">
        <v>6.1808360000004399E-2</v>
      </c>
      <c r="AY35" s="3">
        <v>0.85150947000000499</v>
      </c>
      <c r="AZ35" s="3">
        <v>54.315559180001102</v>
      </c>
      <c r="BA35" s="3">
        <v>3.7841290000003198E-2</v>
      </c>
      <c r="BB35" s="3">
        <v>0.31253132999997302</v>
      </c>
      <c r="BC35" s="3">
        <v>10.797301240001699</v>
      </c>
      <c r="BD35" s="3">
        <v>44.337851180001401</v>
      </c>
      <c r="BE35" s="3">
        <v>115.670153969998</v>
      </c>
      <c r="BF35" s="3">
        <v>1.2031139999999401E-2</v>
      </c>
      <c r="BG35" s="3">
        <v>108.16766447000001</v>
      </c>
      <c r="BH35" s="3">
        <v>228.37013315999999</v>
      </c>
      <c r="BI35" s="3">
        <v>44.018770040001598</v>
      </c>
      <c r="BJ35" s="3">
        <v>16.4665466800014</v>
      </c>
      <c r="BK35" s="3">
        <v>108.17367706999801</v>
      </c>
      <c r="BL35" s="3">
        <v>562.62960510001403</v>
      </c>
      <c r="BM35" s="3">
        <v>3.21985002999994</v>
      </c>
      <c r="BN35" s="3">
        <v>5.9200040000005401E-2</v>
      </c>
      <c r="BO35" s="3">
        <v>8.0705780000001004E-2</v>
      </c>
      <c r="BP35" s="3">
        <v>28.5771225800008</v>
      </c>
      <c r="BQ35" s="3">
        <v>9.0210336100011599</v>
      </c>
      <c r="BR35" s="3">
        <v>235.14519952999899</v>
      </c>
      <c r="BS35" s="3">
        <v>2.5475251999999098</v>
      </c>
      <c r="BT35" s="3">
        <v>0.71842423000007405</v>
      </c>
      <c r="BU35" s="3">
        <v>131.656935799998</v>
      </c>
      <c r="BV35" s="3">
        <v>8.9358549999999301E-2</v>
      </c>
      <c r="BW35" s="3">
        <v>3.8941437499999001</v>
      </c>
      <c r="BX35" s="3">
        <v>15.959931380000301</v>
      </c>
      <c r="BY35" s="3">
        <v>90.201912569998598</v>
      </c>
      <c r="BZ35" s="3">
        <v>49.270008110001001</v>
      </c>
      <c r="CA35" s="3">
        <v>0.23260709999999199</v>
      </c>
      <c r="CB35" s="3">
        <v>44.218765960001598</v>
      </c>
      <c r="CC35" s="3">
        <v>840.959538710022</v>
      </c>
      <c r="CD35" s="3">
        <v>1372.3594077799801</v>
      </c>
      <c r="CE35" s="3">
        <v>1.21892799999997E-2</v>
      </c>
      <c r="CF35" s="3">
        <v>43.957659540001401</v>
      </c>
      <c r="CG35" s="3">
        <v>5.6011578799997999</v>
      </c>
      <c r="CH35" s="3">
        <v>16.106269850000299</v>
      </c>
      <c r="CI35" s="3">
        <v>3.1523782399999098</v>
      </c>
      <c r="CJ35" s="3">
        <v>22.595997670000902</v>
      </c>
      <c r="CK35" s="3">
        <v>31.679946080001098</v>
      </c>
      <c r="CL35" s="3">
        <v>13.4727181600006</v>
      </c>
      <c r="CM35" s="3">
        <v>85.511124949998404</v>
      </c>
      <c r="CN35" s="3">
        <v>6.3783555799997496</v>
      </c>
      <c r="CO35" s="3">
        <v>47.642883770001397</v>
      </c>
      <c r="CP35" s="3">
        <v>0.44118329999997902</v>
      </c>
      <c r="CQ35" s="3">
        <v>8.9994580500005501</v>
      </c>
      <c r="CR35" s="3">
        <v>37.2496303100029</v>
      </c>
      <c r="CS35" s="3">
        <v>1921.8753126699601</v>
      </c>
      <c r="CT35" s="3">
        <v>9.5110999800001306</v>
      </c>
      <c r="CU35" s="3">
        <v>60.636943040002997</v>
      </c>
      <c r="CV35" s="3">
        <v>7.68868800999957</v>
      </c>
      <c r="CW35" s="3">
        <v>83.986269329997896</v>
      </c>
      <c r="CX35" s="3">
        <v>0.593628200000061</v>
      </c>
      <c r="CY35" s="3">
        <v>238.38332449999999</v>
      </c>
      <c r="CZ35" s="3">
        <v>4.9336718299999198</v>
      </c>
      <c r="DA35" s="3">
        <v>12.152799270000401</v>
      </c>
      <c r="DB35" s="3">
        <v>106.381771539996</v>
      </c>
      <c r="DC35" s="3">
        <v>57.240454710001501</v>
      </c>
      <c r="DD35" s="3">
        <v>116.73217553999601</v>
      </c>
      <c r="DE35" s="3">
        <v>15.3033850700008</v>
      </c>
      <c r="DF35" s="3">
        <v>147.27972546000001</v>
      </c>
      <c r="DG35" s="3">
        <v>188.95620964</v>
      </c>
      <c r="DH35" s="3">
        <v>0.17725307999999401</v>
      </c>
      <c r="DI35" s="3">
        <v>119.544481669999</v>
      </c>
      <c r="DJ35" s="3">
        <v>25.430918190001599</v>
      </c>
      <c r="DK35" s="3">
        <v>9.1578810000000704E-2</v>
      </c>
      <c r="DL35" s="3">
        <v>22.701839830000701</v>
      </c>
      <c r="DM35" s="3">
        <v>23.931746800001299</v>
      </c>
      <c r="DN35" s="3">
        <v>28.808780180001499</v>
      </c>
      <c r="DO35" s="3">
        <v>629.89070629003504</v>
      </c>
      <c r="DP35" s="4">
        <v>14.3607439800005</v>
      </c>
      <c r="DQ35" s="11">
        <v>18.759052570000801</v>
      </c>
      <c r="DR35" s="11">
        <v>6659.34228515625</v>
      </c>
      <c r="DS35" s="11">
        <f t="shared" si="8"/>
        <v>20987.585923206232</v>
      </c>
      <c r="DT35" s="19">
        <v>1750.7382133699803</v>
      </c>
      <c r="DU35">
        <v>1535.8427565200084</v>
      </c>
      <c r="DV35">
        <v>3530.0280270399285</v>
      </c>
      <c r="DW35">
        <v>3936.2524754399769</v>
      </c>
      <c r="DX35">
        <v>3575.3821656800915</v>
      </c>
      <c r="DY35">
        <f t="shared" si="9"/>
        <v>4777.053118165476</v>
      </c>
      <c r="DZ35" s="20">
        <f t="shared" si="10"/>
        <v>1882.289166990774</v>
      </c>
      <c r="EA35" s="19">
        <f t="shared" si="3"/>
        <v>6527.7913315354563</v>
      </c>
      <c r="EB35">
        <f t="shared" si="4"/>
        <v>1535.8427565200084</v>
      </c>
      <c r="EC35">
        <f t="shared" si="5"/>
        <v>5412.317194030702</v>
      </c>
      <c r="ED35">
        <f t="shared" si="6"/>
        <v>3936.2524754399769</v>
      </c>
      <c r="EE35" s="20">
        <f t="shared" si="7"/>
        <v>3575.3821656800915</v>
      </c>
    </row>
    <row r="36" spans="1:135" x14ac:dyDescent="0.25">
      <c r="A36" s="2" t="s">
        <v>160</v>
      </c>
      <c r="B36" s="3">
        <v>111.58905769999799</v>
      </c>
      <c r="C36" s="3">
        <v>786.32205264000697</v>
      </c>
      <c r="D36" s="3">
        <v>1927.34615705996</v>
      </c>
      <c r="E36" s="3">
        <v>0.24898779999999299</v>
      </c>
      <c r="F36" s="3">
        <v>289.37037765000002</v>
      </c>
      <c r="G36" s="3">
        <v>738.07994617000998</v>
      </c>
      <c r="H36" s="3">
        <v>16.718361940001</v>
      </c>
      <c r="I36" s="3">
        <v>16.0372596400011</v>
      </c>
      <c r="J36" s="3">
        <v>2.5809043699999799</v>
      </c>
      <c r="K36" s="3">
        <v>109.000952529996</v>
      </c>
      <c r="L36" s="3">
        <v>45.428261640001899</v>
      </c>
      <c r="M36" s="3">
        <v>21.7264739900011</v>
      </c>
      <c r="N36" s="3">
        <v>15.360958560001</v>
      </c>
      <c r="O36" s="3">
        <v>19.160772120001099</v>
      </c>
      <c r="P36" s="3">
        <v>33.552972830001401</v>
      </c>
      <c r="Q36" s="3">
        <v>33.323242560001198</v>
      </c>
      <c r="R36" s="3">
        <v>20.941785070001799</v>
      </c>
      <c r="S36" s="3">
        <v>10706.879313130201</v>
      </c>
      <c r="T36" s="3">
        <v>9499.0091524200907</v>
      </c>
      <c r="U36" s="3">
        <v>66.243599840001195</v>
      </c>
      <c r="V36" s="3">
        <v>954.86108701002001</v>
      </c>
      <c r="W36" s="3">
        <v>96.333392039994294</v>
      </c>
      <c r="X36" s="3">
        <v>18761.313622580001</v>
      </c>
      <c r="Y36" s="3">
        <v>106.87969525999399</v>
      </c>
      <c r="Z36" s="3">
        <v>796.053207100029</v>
      </c>
      <c r="AA36" s="3">
        <v>2424.51309855</v>
      </c>
      <c r="AB36" s="3">
        <v>3.5532320000002303E-2</v>
      </c>
      <c r="AC36" s="3">
        <v>387.62956454001602</v>
      </c>
      <c r="AD36" s="3">
        <v>7607.0177371199698</v>
      </c>
      <c r="AE36" s="3">
        <v>2216.8193740799302</v>
      </c>
      <c r="AF36" s="3">
        <v>5187.9008940599597</v>
      </c>
      <c r="AG36" s="3">
        <v>2777.5920471199902</v>
      </c>
      <c r="AH36" s="3">
        <v>6979.6306845499403</v>
      </c>
      <c r="AI36" s="3">
        <v>927.28838496001799</v>
      </c>
      <c r="AJ36" s="3">
        <v>7.7340690000003195E-2</v>
      </c>
      <c r="AK36" s="3">
        <v>1330.7579166299799</v>
      </c>
      <c r="AL36" s="3">
        <v>1285.8039836099699</v>
      </c>
      <c r="AM36" s="3">
        <v>182.75930136999901</v>
      </c>
      <c r="AN36" s="3">
        <v>6450.9963276998697</v>
      </c>
      <c r="AO36" s="3">
        <v>242.59718676</v>
      </c>
      <c r="AP36" s="3">
        <v>613.90028125001504</v>
      </c>
      <c r="AQ36" s="3">
        <v>17.471776220001701</v>
      </c>
      <c r="AR36" s="3">
        <v>2325.2232546499899</v>
      </c>
      <c r="AS36" s="3">
        <v>10.1200901200011</v>
      </c>
      <c r="AT36" s="3">
        <v>3.3822310000000598E-2</v>
      </c>
      <c r="AU36" s="3">
        <v>14870.679159990101</v>
      </c>
      <c r="AV36" s="3">
        <v>3686.98372486986</v>
      </c>
      <c r="AW36" s="3">
        <v>58.315491980002399</v>
      </c>
      <c r="AX36" s="3">
        <v>148.04995504999999</v>
      </c>
      <c r="AY36" s="3">
        <v>105.657476150002</v>
      </c>
      <c r="AZ36" s="3">
        <v>6561.6877507099298</v>
      </c>
      <c r="BA36" s="3">
        <v>121.392356009997</v>
      </c>
      <c r="BB36" s="3">
        <v>74.571336240001301</v>
      </c>
      <c r="BC36" s="3">
        <v>2292.5962162099399</v>
      </c>
      <c r="BD36" s="3">
        <v>3601.8888152098598</v>
      </c>
      <c r="BE36" s="3">
        <v>2842.7648811399499</v>
      </c>
      <c r="BF36" s="3">
        <v>17.445964570002001</v>
      </c>
      <c r="BG36" s="3">
        <v>69.498911280001707</v>
      </c>
      <c r="BH36" s="3">
        <v>789.77799014004495</v>
      </c>
      <c r="BI36" s="3">
        <v>800.74541303000694</v>
      </c>
      <c r="BJ36" s="3">
        <v>70.189907709995893</v>
      </c>
      <c r="BK36" s="3">
        <v>11558.37177233</v>
      </c>
      <c r="BL36" s="3">
        <v>4140.3380027100002</v>
      </c>
      <c r="BM36" s="3">
        <v>296.19231993000199</v>
      </c>
      <c r="BN36" s="3">
        <v>2.9431500000002799E-2</v>
      </c>
      <c r="BO36" s="3">
        <v>0.17783972000000101</v>
      </c>
      <c r="BP36" s="3">
        <v>1504.37212171998</v>
      </c>
      <c r="BQ36" s="3">
        <v>85.971965229994396</v>
      </c>
      <c r="BR36" s="3">
        <v>2208.56271831001</v>
      </c>
      <c r="BS36" s="3">
        <v>1058.66729718996</v>
      </c>
      <c r="BT36" s="3">
        <v>1480.98762911993</v>
      </c>
      <c r="BU36" s="3">
        <v>2685.3340504499902</v>
      </c>
      <c r="BV36" s="3">
        <v>4.21964300000017E-2</v>
      </c>
      <c r="BW36" s="3">
        <v>638.88480667001204</v>
      </c>
      <c r="BX36" s="3">
        <v>1540.88353752998</v>
      </c>
      <c r="BY36" s="3">
        <v>1198.0254705499499</v>
      </c>
      <c r="BZ36" s="3">
        <v>428.460434180005</v>
      </c>
      <c r="CA36" s="3">
        <v>0.71778362000005402</v>
      </c>
      <c r="CB36" s="3">
        <v>70.184303259995104</v>
      </c>
      <c r="CC36" s="3">
        <v>1300.11153496</v>
      </c>
      <c r="CD36" s="3">
        <v>877.20480469000699</v>
      </c>
      <c r="CE36" s="3">
        <v>11.309412680001101</v>
      </c>
      <c r="CF36" s="3">
        <v>1798.4578487599899</v>
      </c>
      <c r="CG36" s="3">
        <v>813.05418380001402</v>
      </c>
      <c r="CH36" s="3">
        <v>1272.08112823996</v>
      </c>
      <c r="CI36" s="3">
        <v>124.381923659997</v>
      </c>
      <c r="CJ36" s="3">
        <v>2653.7489354699601</v>
      </c>
      <c r="CK36" s="3">
        <v>2422.4856434499502</v>
      </c>
      <c r="CL36" s="3">
        <v>208.29080628000099</v>
      </c>
      <c r="CM36" s="3">
        <v>874.68638817001101</v>
      </c>
      <c r="CN36" s="3">
        <v>131.69074134999801</v>
      </c>
      <c r="CO36" s="3">
        <v>1199.2969471500001</v>
      </c>
      <c r="CP36" s="3">
        <v>8.4409521200000501</v>
      </c>
      <c r="CQ36" s="3">
        <v>444.68236774000201</v>
      </c>
      <c r="CR36" s="3">
        <v>108.39933439999299</v>
      </c>
      <c r="CS36" s="3">
        <v>1976.8474683699501</v>
      </c>
      <c r="CT36" s="3">
        <v>18.0473456900008</v>
      </c>
      <c r="CU36" s="3">
        <v>1.98740176999998</v>
      </c>
      <c r="CV36" s="3">
        <v>10371.9081952908</v>
      </c>
      <c r="CW36" s="3">
        <v>3216.0283528499399</v>
      </c>
      <c r="CX36" s="3">
        <v>212.16832094</v>
      </c>
      <c r="CY36" s="3">
        <v>10489.918882120201</v>
      </c>
      <c r="CZ36" s="3">
        <v>506.81180706000703</v>
      </c>
      <c r="DA36" s="3">
        <v>96.438629089996098</v>
      </c>
      <c r="DB36" s="3">
        <v>710.15550503004101</v>
      </c>
      <c r="DC36" s="3">
        <v>399.524675020009</v>
      </c>
      <c r="DD36" s="3">
        <v>331.39662966000498</v>
      </c>
      <c r="DE36" s="3">
        <v>1057.6677693399999</v>
      </c>
      <c r="DF36" s="3">
        <v>985.18849039001702</v>
      </c>
      <c r="DG36" s="3">
        <v>5520.7437317799604</v>
      </c>
      <c r="DH36" s="3">
        <v>0.28946697000000299</v>
      </c>
      <c r="DI36" s="3">
        <v>279.80437106000102</v>
      </c>
      <c r="DJ36" s="3">
        <v>2685.0979358699601</v>
      </c>
      <c r="DK36" s="3">
        <v>2.61450900000007E-2</v>
      </c>
      <c r="DL36" s="3">
        <v>755.59668419002105</v>
      </c>
      <c r="DM36" s="3">
        <v>354.633791800008</v>
      </c>
      <c r="DN36" s="3">
        <v>1168.73558706995</v>
      </c>
      <c r="DO36" s="3">
        <v>8555.2939308401601</v>
      </c>
      <c r="DP36" s="4">
        <v>599.49478722000299</v>
      </c>
      <c r="DQ36" s="11">
        <v>5296.5309386999697</v>
      </c>
      <c r="DR36" s="11">
        <v>30493.45703125</v>
      </c>
      <c r="DS36" s="11">
        <f t="shared" si="8"/>
        <v>251483.09605038021</v>
      </c>
      <c r="DT36" s="19">
        <v>21121.996811420126</v>
      </c>
      <c r="DU36">
        <v>32151.157786739677</v>
      </c>
      <c r="DV36">
        <v>43712.111905119986</v>
      </c>
      <c r="DW36">
        <v>72149.51541288037</v>
      </c>
      <c r="DX36">
        <v>51854.857102970185</v>
      </c>
      <c r="DY36">
        <f t="shared" si="9"/>
        <v>22633.582624565206</v>
      </c>
      <c r="DZ36" s="20">
        <f t="shared" si="10"/>
        <v>7859.8744066847985</v>
      </c>
      <c r="EA36" s="19">
        <f t="shared" si="3"/>
        <v>43755.579435985332</v>
      </c>
      <c r="EB36">
        <f t="shared" si="4"/>
        <v>32151.157786739677</v>
      </c>
      <c r="EC36">
        <f t="shared" si="5"/>
        <v>51571.986311804787</v>
      </c>
      <c r="ED36">
        <f t="shared" si="6"/>
        <v>72149.51541288037</v>
      </c>
      <c r="EE36" s="20">
        <f t="shared" si="7"/>
        <v>51854.857102970185</v>
      </c>
    </row>
    <row r="37" spans="1:135" x14ac:dyDescent="0.25">
      <c r="A37" s="2" t="s">
        <v>161</v>
      </c>
      <c r="B37" s="3">
        <v>29.167408800000999</v>
      </c>
      <c r="C37" s="3">
        <v>310.35328512999899</v>
      </c>
      <c r="D37" s="3">
        <v>572.12137654000401</v>
      </c>
      <c r="E37" s="3">
        <v>2.1061825399998502</v>
      </c>
      <c r="F37" s="3">
        <v>122.926791949997</v>
      </c>
      <c r="G37" s="3">
        <v>39.555727010000602</v>
      </c>
      <c r="H37" s="3">
        <v>22.2805561300008</v>
      </c>
      <c r="I37" s="3">
        <v>36.281751040002298</v>
      </c>
      <c r="J37" s="3">
        <v>3.0028058999999101</v>
      </c>
      <c r="K37" s="3">
        <v>34.309873620002499</v>
      </c>
      <c r="L37" s="3">
        <v>74.219186480001497</v>
      </c>
      <c r="M37" s="3">
        <v>5.3353654299997997</v>
      </c>
      <c r="N37" s="3">
        <v>15.7588055700003</v>
      </c>
      <c r="O37" s="3">
        <v>56.9988325600021</v>
      </c>
      <c r="P37" s="3">
        <v>59.576519130002403</v>
      </c>
      <c r="Q37" s="3">
        <v>4.8467074299997401</v>
      </c>
      <c r="R37" s="3">
        <v>8.7473278399997501</v>
      </c>
      <c r="S37" s="3">
        <v>217.11146101999901</v>
      </c>
      <c r="T37" s="3">
        <v>1565.4117254099699</v>
      </c>
      <c r="U37" s="3">
        <v>46.435348450001797</v>
      </c>
      <c r="V37" s="3">
        <v>190.63255094999801</v>
      </c>
      <c r="W37" s="3">
        <v>15.8251894600011</v>
      </c>
      <c r="X37" s="3">
        <v>1907.4219755499701</v>
      </c>
      <c r="Y37" s="3">
        <v>97.919207649998498</v>
      </c>
      <c r="Z37" s="3">
        <v>104.048870199997</v>
      </c>
      <c r="AA37" s="3">
        <v>145.488098309999</v>
      </c>
      <c r="AB37" s="3">
        <v>2.6798500099998699</v>
      </c>
      <c r="AC37" s="3">
        <v>11.9081261899998</v>
      </c>
      <c r="AD37" s="3">
        <v>893.71106979002104</v>
      </c>
      <c r="AE37" s="3">
        <v>95.931837449997005</v>
      </c>
      <c r="AF37" s="3">
        <v>560.68481420000705</v>
      </c>
      <c r="AG37" s="3">
        <v>396.15012694000302</v>
      </c>
      <c r="AH37" s="3">
        <v>12.715223860000799</v>
      </c>
      <c r="AI37" s="3">
        <v>217.87895841999801</v>
      </c>
      <c r="AJ37" s="3">
        <v>5.9651650000001603E-2</v>
      </c>
      <c r="AK37" s="3">
        <v>184.68042606</v>
      </c>
      <c r="AL37" s="3">
        <v>88.693994669999498</v>
      </c>
      <c r="AM37" s="3">
        <v>160.12111244999801</v>
      </c>
      <c r="AN37" s="3">
        <v>0.947933499999983</v>
      </c>
      <c r="AO37" s="3">
        <v>19.896247810000599</v>
      </c>
      <c r="AP37" s="3">
        <v>7.1625119399998596</v>
      </c>
      <c r="AQ37" s="3">
        <v>275.23330812</v>
      </c>
      <c r="AR37" s="3">
        <v>236.29144408000101</v>
      </c>
      <c r="AS37" s="3">
        <v>5.80175300000038E-2</v>
      </c>
      <c r="AT37" s="3">
        <v>2.57336800000008E-2</v>
      </c>
      <c r="AU37" s="3">
        <v>377.47064270000601</v>
      </c>
      <c r="AV37" s="3">
        <v>4.1053795399999604</v>
      </c>
      <c r="AW37" s="3">
        <v>0.42363958999999402</v>
      </c>
      <c r="AX37" s="3">
        <v>45.614776540001401</v>
      </c>
      <c r="AY37" s="3">
        <v>25.309381550000101</v>
      </c>
      <c r="AZ37" s="3">
        <v>254.16249703999799</v>
      </c>
      <c r="BA37" s="3">
        <v>29.961392510000401</v>
      </c>
      <c r="BB37" s="3">
        <v>8.6898409199998206</v>
      </c>
      <c r="BC37" s="3">
        <v>31.64713695</v>
      </c>
      <c r="BD37" s="3">
        <v>752.52836193000098</v>
      </c>
      <c r="BE37" s="3">
        <v>82.421919089999193</v>
      </c>
      <c r="BF37" s="3">
        <v>0.15328863999999501</v>
      </c>
      <c r="BG37" s="3">
        <v>16.559991190000598</v>
      </c>
      <c r="BH37" s="3">
        <v>344.96974003000201</v>
      </c>
      <c r="BI37" s="3">
        <v>25.9176300700016</v>
      </c>
      <c r="BJ37" s="3">
        <v>2.19448583999998</v>
      </c>
      <c r="BK37" s="3">
        <v>984.87745402000303</v>
      </c>
      <c r="BL37" s="3">
        <v>438.55375548000598</v>
      </c>
      <c r="BM37" s="3">
        <v>9.9711192099999906</v>
      </c>
      <c r="BN37" s="3">
        <v>5.3545660000004901E-2</v>
      </c>
      <c r="BO37" s="3">
        <v>7.7156470000003793E-2</v>
      </c>
      <c r="BP37" s="3">
        <v>12.282208910000399</v>
      </c>
      <c r="BQ37" s="3">
        <v>9.2289069500000895</v>
      </c>
      <c r="BR37" s="3">
        <v>235.08709467</v>
      </c>
      <c r="BS37" s="3">
        <v>421.31646795001097</v>
      </c>
      <c r="BT37" s="3">
        <v>0.27250621000000003</v>
      </c>
      <c r="BU37" s="3">
        <v>693.34628241000701</v>
      </c>
      <c r="BV37" s="3">
        <v>0.270063329999984</v>
      </c>
      <c r="BW37" s="3">
        <v>77.322279140000703</v>
      </c>
      <c r="BX37" s="3">
        <v>328.879491500001</v>
      </c>
      <c r="BY37" s="3">
        <v>214.09302039000099</v>
      </c>
      <c r="BZ37" s="3">
        <v>55.708106890001098</v>
      </c>
      <c r="CA37" s="3">
        <v>2.84063114999985</v>
      </c>
      <c r="CB37" s="3">
        <v>25.367215750001598</v>
      </c>
      <c r="CC37" s="3">
        <v>244.3389056</v>
      </c>
      <c r="CD37" s="3">
        <v>92.829515219998299</v>
      </c>
      <c r="CE37" s="3">
        <v>0.13537207000000301</v>
      </c>
      <c r="CF37" s="3">
        <v>259.28880855999898</v>
      </c>
      <c r="CG37" s="3">
        <v>167.33313454999899</v>
      </c>
      <c r="CH37" s="3">
        <v>140.835521889999</v>
      </c>
      <c r="CI37" s="3">
        <v>75.721263210001098</v>
      </c>
      <c r="CJ37" s="3">
        <v>231.44400803999901</v>
      </c>
      <c r="CK37" s="3">
        <v>95.495258099996505</v>
      </c>
      <c r="CL37" s="3">
        <v>52.7201962300011</v>
      </c>
      <c r="CM37" s="3">
        <v>387.35010729000101</v>
      </c>
      <c r="CN37" s="3">
        <v>69.403266670000605</v>
      </c>
      <c r="CO37" s="3">
        <v>194.226065549998</v>
      </c>
      <c r="CP37" s="3">
        <v>1.30552029000006</v>
      </c>
      <c r="CQ37" s="3">
        <v>188.982930999997</v>
      </c>
      <c r="CR37" s="3">
        <v>21.087992150000701</v>
      </c>
      <c r="CS37" s="3">
        <v>35.611692890001798</v>
      </c>
      <c r="CT37" s="3">
        <v>3.1571511099999801</v>
      </c>
      <c r="CU37" s="3">
        <v>1.76863144999997</v>
      </c>
      <c r="CV37" s="3">
        <v>161.32600456000199</v>
      </c>
      <c r="CW37" s="3">
        <v>908.89194487000805</v>
      </c>
      <c r="CX37" s="3">
        <v>80.130501929999895</v>
      </c>
      <c r="CY37" s="3">
        <v>1121.14159161002</v>
      </c>
      <c r="CZ37" s="3">
        <v>82.654875789999906</v>
      </c>
      <c r="DA37" s="3">
        <v>37.215742980001302</v>
      </c>
      <c r="DB37" s="3">
        <v>67.2799103100011</v>
      </c>
      <c r="DC37" s="3">
        <v>95.975574580000895</v>
      </c>
      <c r="DD37" s="3">
        <v>47.379824390001403</v>
      </c>
      <c r="DE37" s="3">
        <v>44.307432440001001</v>
      </c>
      <c r="DF37" s="3">
        <v>79.167969410001504</v>
      </c>
      <c r="DG37" s="3">
        <v>718.95749533001003</v>
      </c>
      <c r="DH37" s="3">
        <v>0.15311755999999499</v>
      </c>
      <c r="DI37" s="3">
        <v>28.567982410000699</v>
      </c>
      <c r="DJ37" s="3">
        <v>173.25406767000101</v>
      </c>
      <c r="DK37" s="3">
        <v>3.4519400000001199E-2</v>
      </c>
      <c r="DL37" s="3">
        <v>190.73717355999801</v>
      </c>
      <c r="DM37" s="3">
        <v>275.17062071999902</v>
      </c>
      <c r="DN37" s="3">
        <v>149.56171092999901</v>
      </c>
      <c r="DO37" s="3">
        <v>284.27006067001099</v>
      </c>
      <c r="DP37" s="4">
        <v>106.85995273</v>
      </c>
      <c r="DQ37" s="11">
        <v>648.88133247000599</v>
      </c>
      <c r="DR37" s="11">
        <v>4221.14697265625</v>
      </c>
      <c r="DS37" s="11">
        <f t="shared" si="8"/>
        <v>26150.492449516325</v>
      </c>
      <c r="DT37" s="19">
        <v>3271.2159723700283</v>
      </c>
      <c r="DU37">
        <v>4515.9817173700467</v>
      </c>
      <c r="DV37">
        <v>4656.3036005299364</v>
      </c>
      <c r="DW37">
        <v>5674.7916370600315</v>
      </c>
      <c r="DX37">
        <v>3811.0525495300267</v>
      </c>
      <c r="DY37">
        <f t="shared" si="9"/>
        <v>3133.1206126658089</v>
      </c>
      <c r="DZ37" s="20">
        <f t="shared" si="10"/>
        <v>1088.0263599904415</v>
      </c>
      <c r="EA37" s="19">
        <f t="shared" si="3"/>
        <v>6404.3365850358368</v>
      </c>
      <c r="EB37">
        <f t="shared" si="4"/>
        <v>4515.9817173700467</v>
      </c>
      <c r="EC37">
        <f t="shared" si="5"/>
        <v>5744.3299605203774</v>
      </c>
      <c r="ED37">
        <f t="shared" si="6"/>
        <v>5674.7916370600315</v>
      </c>
      <c r="EE37" s="20">
        <f t="shared" si="7"/>
        <v>3811.0525495300267</v>
      </c>
    </row>
    <row r="38" spans="1:135" x14ac:dyDescent="0.25">
      <c r="A38" s="2" t="s">
        <v>272</v>
      </c>
      <c r="B38" s="3">
        <v>0.96566307000002705</v>
      </c>
      <c r="C38" s="3">
        <v>15.074524270000101</v>
      </c>
      <c r="D38" s="3">
        <v>1190.6124163499701</v>
      </c>
      <c r="E38" s="3">
        <v>0.90703803000008798</v>
      </c>
      <c r="F38" s="3">
        <v>421.954088540008</v>
      </c>
      <c r="G38" s="3">
        <v>626.60513421002099</v>
      </c>
      <c r="H38" s="3">
        <v>13.350334820000599</v>
      </c>
      <c r="I38" s="3">
        <v>4.9887881199998496</v>
      </c>
      <c r="J38" s="3">
        <v>0.43675190999998897</v>
      </c>
      <c r="K38" s="3">
        <v>39.6175568200009</v>
      </c>
      <c r="L38" s="3">
        <v>30.999793320001501</v>
      </c>
      <c r="M38" s="3">
        <v>3.6396669499999699</v>
      </c>
      <c r="N38" s="3">
        <v>0.55841384000001004</v>
      </c>
      <c r="O38" s="3">
        <v>16.386701160001198</v>
      </c>
      <c r="P38" s="3">
        <v>1.70667963</v>
      </c>
      <c r="Q38" s="3">
        <v>0.35727308999997798</v>
      </c>
      <c r="R38" s="3">
        <v>0.79583696000000603</v>
      </c>
      <c r="S38" s="3">
        <v>1173.6211575699699</v>
      </c>
      <c r="T38" s="3">
        <v>727.95055367001896</v>
      </c>
      <c r="U38" s="3">
        <v>11.9424568100005</v>
      </c>
      <c r="V38" s="3">
        <v>425.83301995000198</v>
      </c>
      <c r="W38" s="3">
        <v>1.91422829999998</v>
      </c>
      <c r="X38" s="3">
        <v>1042.33164846002</v>
      </c>
      <c r="Y38" s="3">
        <v>302.93046044001301</v>
      </c>
      <c r="Z38" s="3">
        <v>994.31757577002702</v>
      </c>
      <c r="AA38" s="3">
        <v>115.399978349999</v>
      </c>
      <c r="AB38" s="3">
        <v>0.158236709999998</v>
      </c>
      <c r="AC38" s="3">
        <v>3.8778888199999901</v>
      </c>
      <c r="AD38" s="3">
        <v>824.97283682002205</v>
      </c>
      <c r="AE38" s="3">
        <v>35.762928770002702</v>
      </c>
      <c r="AF38" s="3">
        <v>460.82611768000999</v>
      </c>
      <c r="AG38" s="3">
        <v>2439.05026338996</v>
      </c>
      <c r="AH38" s="3">
        <v>43.325474260002302</v>
      </c>
      <c r="AI38" s="3">
        <v>340.67750844000199</v>
      </c>
      <c r="AJ38" s="3">
        <v>8.6405249999996298E-2</v>
      </c>
      <c r="AK38" s="3">
        <v>428.89540705000502</v>
      </c>
      <c r="AL38" s="3">
        <v>41.040399850001002</v>
      </c>
      <c r="AM38" s="3">
        <v>66.414863280000702</v>
      </c>
      <c r="AN38" s="3">
        <v>4.7879299599999499</v>
      </c>
      <c r="AO38" s="3">
        <v>0.55045077999999803</v>
      </c>
      <c r="AP38" s="3">
        <v>1140.9956662099401</v>
      </c>
      <c r="AQ38" s="3">
        <v>59.658164200001899</v>
      </c>
      <c r="AR38" s="3">
        <v>200.62935100999999</v>
      </c>
      <c r="AS38" s="3">
        <v>7.1684299999997701E-3</v>
      </c>
      <c r="AT38" s="3">
        <v>0.41016131999998701</v>
      </c>
      <c r="AU38" s="3">
        <v>8112.2374912799496</v>
      </c>
      <c r="AV38" s="3">
        <v>803.94279745003803</v>
      </c>
      <c r="AW38" s="3">
        <v>5.6644170000001597E-2</v>
      </c>
      <c r="AX38" s="3">
        <v>16.3511205500008</v>
      </c>
      <c r="AY38" s="3">
        <v>17.6469698500002</v>
      </c>
      <c r="AZ38" s="3">
        <v>801.83139591002202</v>
      </c>
      <c r="BA38" s="3">
        <v>27.993900440000601</v>
      </c>
      <c r="BB38" s="3">
        <v>2.0236575299999702</v>
      </c>
      <c r="BC38" s="3">
        <v>610.42307924005604</v>
      </c>
      <c r="BD38" s="3">
        <v>1437.3791932199399</v>
      </c>
      <c r="BE38" s="3">
        <v>1540.1222656499299</v>
      </c>
      <c r="BF38" s="3">
        <v>7.1379790000002094E-2</v>
      </c>
      <c r="BG38" s="3">
        <v>1358.7586505599099</v>
      </c>
      <c r="BH38" s="3">
        <v>828.26905346001899</v>
      </c>
      <c r="BI38" s="3">
        <v>87.324173509996996</v>
      </c>
      <c r="BJ38" s="3">
        <v>1.4005110699999801</v>
      </c>
      <c r="BK38" s="3">
        <v>1223.8662121099801</v>
      </c>
      <c r="BL38" s="3">
        <v>3193.9638046699802</v>
      </c>
      <c r="BM38" s="3">
        <v>1.68999012000001</v>
      </c>
      <c r="BN38" s="3">
        <v>0.28905806999997202</v>
      </c>
      <c r="BO38" s="3">
        <v>0.73006148000001403</v>
      </c>
      <c r="BP38" s="3">
        <v>84.3572580599958</v>
      </c>
      <c r="BQ38" s="3">
        <v>40.269792240002701</v>
      </c>
      <c r="BR38" s="3">
        <v>990.85416439001096</v>
      </c>
      <c r="BS38" s="3">
        <v>5.9462737599999196</v>
      </c>
      <c r="BT38" s="3">
        <v>3.0099787899999</v>
      </c>
      <c r="BU38" s="3">
        <v>733.06863371001202</v>
      </c>
      <c r="BV38" s="3">
        <v>0.133925669999997</v>
      </c>
      <c r="BW38" s="3">
        <v>58.418424620002597</v>
      </c>
      <c r="BX38" s="3">
        <v>19.072902640001502</v>
      </c>
      <c r="BY38" s="3">
        <v>780.32131364004101</v>
      </c>
      <c r="BZ38" s="3">
        <v>226.00945154000101</v>
      </c>
      <c r="CA38" s="3">
        <v>0.303614019999984</v>
      </c>
      <c r="CB38" s="3">
        <v>350.52452228001601</v>
      </c>
      <c r="CC38" s="3">
        <v>812.19819297001595</v>
      </c>
      <c r="CD38" s="3">
        <v>182.07310233000001</v>
      </c>
      <c r="CE38" s="3">
        <v>3.4475880000003803E-2</v>
      </c>
      <c r="CF38" s="3">
        <v>37.441815260001299</v>
      </c>
      <c r="CG38" s="3">
        <v>93.825739169996396</v>
      </c>
      <c r="CH38" s="3">
        <v>750.40274420002902</v>
      </c>
      <c r="CI38" s="3">
        <v>2.0296031499999798</v>
      </c>
      <c r="CJ38" s="3">
        <v>251.517723210002</v>
      </c>
      <c r="CK38" s="3">
        <v>7.3270200199998596</v>
      </c>
      <c r="CL38" s="3">
        <v>236.72811983</v>
      </c>
      <c r="CM38" s="3">
        <v>9.03595266999994</v>
      </c>
      <c r="CN38" s="3">
        <v>6.3740042499998397</v>
      </c>
      <c r="CO38" s="3">
        <v>23.484412490001201</v>
      </c>
      <c r="CP38" s="3">
        <v>7.2946090000002906E-2</v>
      </c>
      <c r="CQ38" s="3">
        <v>0.63931302000002099</v>
      </c>
      <c r="CR38" s="3">
        <v>102.703635950002</v>
      </c>
      <c r="CS38" s="3">
        <v>601.09109922002699</v>
      </c>
      <c r="CT38" s="3">
        <v>2.4356904199999199</v>
      </c>
      <c r="CU38" s="3">
        <v>6.0695670000004497E-2</v>
      </c>
      <c r="CV38" s="3">
        <v>40.524749140003202</v>
      </c>
      <c r="CW38" s="3">
        <v>2512.4352798999298</v>
      </c>
      <c r="CX38" s="3">
        <v>0.13548875999999599</v>
      </c>
      <c r="CY38" s="3">
        <v>1.98261357999999</v>
      </c>
      <c r="CZ38" s="3">
        <v>100.658549839996</v>
      </c>
      <c r="DA38" s="3">
        <v>155.006499719999</v>
      </c>
      <c r="DB38" s="3">
        <v>860.98927555002297</v>
      </c>
      <c r="DC38" s="3">
        <v>3.4113551499999502</v>
      </c>
      <c r="DD38" s="3">
        <v>38.3233628100026</v>
      </c>
      <c r="DE38" s="3">
        <v>17.946716680001</v>
      </c>
      <c r="DF38" s="3">
        <v>143.76933979</v>
      </c>
      <c r="DG38" s="3">
        <v>532.57088357000498</v>
      </c>
      <c r="DH38" s="3">
        <v>0.155600779999994</v>
      </c>
      <c r="DI38" s="3">
        <v>8.1714786799996908</v>
      </c>
      <c r="DJ38" s="3">
        <v>6.3959390599998898</v>
      </c>
      <c r="DK38" s="3">
        <v>0.1177859</v>
      </c>
      <c r="DL38" s="3">
        <v>393.13308896000399</v>
      </c>
      <c r="DM38" s="3">
        <v>11.65552858</v>
      </c>
      <c r="DN38" s="3">
        <v>15.057930940000899</v>
      </c>
      <c r="DO38" s="3">
        <v>14.6479563800011</v>
      </c>
      <c r="DP38" s="4">
        <v>13.3220251500004</v>
      </c>
      <c r="DQ38" s="11">
        <v>7435.02355393992</v>
      </c>
      <c r="DR38" s="11">
        <v>3011.81518554688</v>
      </c>
      <c r="DS38" s="11">
        <f t="shared" si="8"/>
        <v>55052.713102336769</v>
      </c>
      <c r="DT38" s="19">
        <v>10147.26286291985</v>
      </c>
      <c r="DU38">
        <v>5704.3984368401161</v>
      </c>
      <c r="DV38">
        <v>4812.1532898700261</v>
      </c>
      <c r="DW38">
        <v>14665.065982179976</v>
      </c>
      <c r="DX38">
        <v>16712.017344979897</v>
      </c>
      <c r="DY38">
        <f t="shared" si="9"/>
        <v>2235.5014645317542</v>
      </c>
      <c r="DZ38" s="20">
        <f t="shared" si="10"/>
        <v>776.31372101512613</v>
      </c>
      <c r="EA38" s="19">
        <f t="shared" si="3"/>
        <v>12382.764327451605</v>
      </c>
      <c r="EB38">
        <f t="shared" si="4"/>
        <v>5704.3984368401161</v>
      </c>
      <c r="EC38">
        <f t="shared" si="5"/>
        <v>5588.4670108851524</v>
      </c>
      <c r="ED38">
        <f t="shared" si="6"/>
        <v>14665.065982179976</v>
      </c>
      <c r="EE38" s="20">
        <f t="shared" si="7"/>
        <v>16712.017344979897</v>
      </c>
    </row>
    <row r="39" spans="1:135" x14ac:dyDescent="0.25">
      <c r="A39" s="2" t="s">
        <v>162</v>
      </c>
      <c r="B39" s="3">
        <v>14.969065320000301</v>
      </c>
      <c r="C39" s="3">
        <v>552.89989851000098</v>
      </c>
      <c r="D39" s="3">
        <v>329.64926583000101</v>
      </c>
      <c r="E39" s="3">
        <v>0.63627742999999704</v>
      </c>
      <c r="F39" s="3">
        <v>31.161096950000701</v>
      </c>
      <c r="G39" s="3">
        <v>240.98704941</v>
      </c>
      <c r="H39" s="3">
        <v>2.24141802999999</v>
      </c>
      <c r="I39" s="3">
        <v>1.58038236000003</v>
      </c>
      <c r="J39" s="3">
        <v>1.61206033999999</v>
      </c>
      <c r="K39" s="3">
        <v>1.4105209999999899</v>
      </c>
      <c r="L39" s="3">
        <v>15.5662217300005</v>
      </c>
      <c r="M39" s="3">
        <v>1.80150030999998</v>
      </c>
      <c r="N39" s="3">
        <v>2.4917560299999701</v>
      </c>
      <c r="O39" s="3">
        <v>2.0647286699999898</v>
      </c>
      <c r="P39" s="3">
        <v>82.817720109999598</v>
      </c>
      <c r="Q39" s="3">
        <v>16.043244620000198</v>
      </c>
      <c r="R39" s="3">
        <v>0.96250352000005002</v>
      </c>
      <c r="S39" s="3">
        <v>71.399931359999698</v>
      </c>
      <c r="T39" s="3">
        <v>389.50664262000203</v>
      </c>
      <c r="U39" s="3">
        <v>28.386569260001501</v>
      </c>
      <c r="V39" s="3">
        <v>109.643803679998</v>
      </c>
      <c r="W39" s="3">
        <v>1.6389297699999901</v>
      </c>
      <c r="X39" s="3">
        <v>417.05534531000399</v>
      </c>
      <c r="Y39" s="3">
        <v>107.044795279995</v>
      </c>
      <c r="Z39" s="3">
        <v>58.257526720001799</v>
      </c>
      <c r="AA39" s="3">
        <v>83.807983630000294</v>
      </c>
      <c r="AB39" s="3">
        <v>2.2865334499998702</v>
      </c>
      <c r="AC39" s="3">
        <v>0.166108749999999</v>
      </c>
      <c r="AD39" s="3">
        <v>207.322061990001</v>
      </c>
      <c r="AE39" s="3">
        <v>1473.5083433099501</v>
      </c>
      <c r="AF39" s="3">
        <v>163.69851598999901</v>
      </c>
      <c r="AG39" s="3">
        <v>103.56184441999901</v>
      </c>
      <c r="AH39" s="3">
        <v>32.903318040001402</v>
      </c>
      <c r="AI39" s="3">
        <v>113.14331811</v>
      </c>
      <c r="AJ39" s="3">
        <v>2.0237529799999701</v>
      </c>
      <c r="AK39" s="3">
        <v>172.49346672999999</v>
      </c>
      <c r="AL39" s="3">
        <v>97.920340890000006</v>
      </c>
      <c r="AM39" s="3">
        <v>68.451769490000899</v>
      </c>
      <c r="AN39" s="3">
        <v>1.07043759000001</v>
      </c>
      <c r="AO39" s="3">
        <v>56.854541640000697</v>
      </c>
      <c r="AP39" s="3">
        <v>20.213055800000799</v>
      </c>
      <c r="AQ39" s="3">
        <v>86.583434329999093</v>
      </c>
      <c r="AR39" s="3">
        <v>116.72054105999899</v>
      </c>
      <c r="AS39" s="3">
        <v>0.45861674999998803</v>
      </c>
      <c r="AT39" s="3">
        <v>0.81405162000001297</v>
      </c>
      <c r="AU39" s="3">
        <v>318.81579235000402</v>
      </c>
      <c r="AV39" s="3">
        <v>18.045537580001</v>
      </c>
      <c r="AW39" s="3">
        <v>13.320316740000001</v>
      </c>
      <c r="AX39" s="3">
        <v>5.4690301399998402</v>
      </c>
      <c r="AY39" s="3">
        <v>1.61074991000001</v>
      </c>
      <c r="AZ39" s="3">
        <v>101.385808419998</v>
      </c>
      <c r="BA39" s="3">
        <v>12.6023583500006</v>
      </c>
      <c r="BB39" s="3">
        <v>6.3461360599998802</v>
      </c>
      <c r="BC39" s="3">
        <v>37.3761298700014</v>
      </c>
      <c r="BD39" s="3">
        <v>6.9394709899996396</v>
      </c>
      <c r="BE39" s="3">
        <v>20.955765600001001</v>
      </c>
      <c r="BF39" s="3">
        <v>0.49358697999997803</v>
      </c>
      <c r="BG39" s="3">
        <v>14.2647772000006</v>
      </c>
      <c r="BH39" s="3">
        <v>97.932643149997205</v>
      </c>
      <c r="BI39" s="3">
        <v>75.727986690000506</v>
      </c>
      <c r="BJ39" s="3">
        <v>6.68719083999994</v>
      </c>
      <c r="BK39" s="3">
        <v>533.86246579000397</v>
      </c>
      <c r="BL39" s="3">
        <v>235.15742218000199</v>
      </c>
      <c r="BM39" s="3">
        <v>13.5634660100002</v>
      </c>
      <c r="BN39" s="3">
        <v>0.673019380000068</v>
      </c>
      <c r="BO39" s="3">
        <v>0.92731714000004495</v>
      </c>
      <c r="BP39" s="3">
        <v>15.592350400000401</v>
      </c>
      <c r="BQ39" s="3">
        <v>1.90790455999999</v>
      </c>
      <c r="BR39" s="3">
        <v>105.89320996999901</v>
      </c>
      <c r="BS39" s="3">
        <v>41.839466040002598</v>
      </c>
      <c r="BT39" s="3">
        <v>3.7636402899999299</v>
      </c>
      <c r="BU39" s="3">
        <v>177.492838979998</v>
      </c>
      <c r="BV39" s="3">
        <v>0.907024280000016</v>
      </c>
      <c r="BW39" s="3">
        <v>10.680583749999901</v>
      </c>
      <c r="BX39" s="3">
        <v>28.1219838600008</v>
      </c>
      <c r="BY39" s="3">
        <v>56.773057920001598</v>
      </c>
      <c r="BZ39" s="3">
        <v>104.86218342999901</v>
      </c>
      <c r="CA39" s="3">
        <v>0.96160713000005005</v>
      </c>
      <c r="CB39" s="3">
        <v>30.077177790001102</v>
      </c>
      <c r="CC39" s="3">
        <v>108.036858339999</v>
      </c>
      <c r="CD39" s="3">
        <v>112.653751839999</v>
      </c>
      <c r="CE39" s="3">
        <v>1.22121841999999</v>
      </c>
      <c r="CF39" s="3">
        <v>98.143495089997998</v>
      </c>
      <c r="CG39" s="3">
        <v>51.868192690000903</v>
      </c>
      <c r="CH39" s="3">
        <v>99.727154519998393</v>
      </c>
      <c r="CI39" s="3">
        <v>5.8265126199998303</v>
      </c>
      <c r="CJ39" s="3">
        <v>75.953432869999702</v>
      </c>
      <c r="CK39" s="3">
        <v>24.005861620001099</v>
      </c>
      <c r="CL39" s="3">
        <v>84.907388279999907</v>
      </c>
      <c r="CM39" s="3">
        <v>162.70591546999901</v>
      </c>
      <c r="CN39" s="3">
        <v>94.063557810000603</v>
      </c>
      <c r="CO39" s="3">
        <v>60.071025810000897</v>
      </c>
      <c r="CP39" s="3">
        <v>11.108605850000799</v>
      </c>
      <c r="CQ39" s="3">
        <v>45.488427430000598</v>
      </c>
      <c r="CR39" s="3">
        <v>53.563103680003501</v>
      </c>
      <c r="CS39" s="3">
        <v>132.480521619999</v>
      </c>
      <c r="CT39" s="3">
        <v>5.9146167299996897</v>
      </c>
      <c r="CU39" s="3">
        <v>10.2968789800009</v>
      </c>
      <c r="CV39" s="3">
        <v>265.23750232999998</v>
      </c>
      <c r="CW39" s="3">
        <v>141.98949760999901</v>
      </c>
      <c r="CX39" s="3">
        <v>24.050790440001101</v>
      </c>
      <c r="CY39" s="3">
        <v>245.697235049998</v>
      </c>
      <c r="CZ39" s="3">
        <v>22.362373780000699</v>
      </c>
      <c r="DA39" s="3">
        <v>22.921268860000801</v>
      </c>
      <c r="DB39" s="3">
        <v>0.98270601999999396</v>
      </c>
      <c r="DC39" s="3">
        <v>247.063566119998</v>
      </c>
      <c r="DD39" s="3">
        <v>49.582497780001297</v>
      </c>
      <c r="DE39" s="3">
        <v>92.585211639999201</v>
      </c>
      <c r="DF39" s="3">
        <v>68.570820490000798</v>
      </c>
      <c r="DG39" s="3">
        <v>149.439995799999</v>
      </c>
      <c r="DH39" s="3">
        <v>0.12585412999999701</v>
      </c>
      <c r="DI39" s="3">
        <v>102.788313259999</v>
      </c>
      <c r="DJ39" s="3">
        <v>179.100682640001</v>
      </c>
      <c r="DK39" s="3">
        <v>0.294032689999988</v>
      </c>
      <c r="DL39" s="3">
        <v>133.49612875999699</v>
      </c>
      <c r="DM39" s="3">
        <v>110.92198997</v>
      </c>
      <c r="DN39" s="3">
        <v>106.671908719996</v>
      </c>
      <c r="DO39" s="3">
        <v>294.945469530004</v>
      </c>
      <c r="DP39" s="4">
        <v>103.74945183</v>
      </c>
      <c r="DQ39" s="11">
        <v>549.45465786000102</v>
      </c>
      <c r="DR39" s="11">
        <v>1899.83093261719</v>
      </c>
      <c r="DS39" s="11">
        <f t="shared" si="8"/>
        <v>13436.759698107155</v>
      </c>
      <c r="DT39" s="19">
        <v>1649.4046867199986</v>
      </c>
      <c r="DU39">
        <v>1763.36819375</v>
      </c>
      <c r="DV39">
        <v>3023.001194859959</v>
      </c>
      <c r="DW39">
        <v>2622.8302145199978</v>
      </c>
      <c r="DX39">
        <v>2478.3244756400118</v>
      </c>
      <c r="DY39">
        <f t="shared" si="9"/>
        <v>1890.3161792354526</v>
      </c>
      <c r="DZ39" s="20">
        <f t="shared" si="10"/>
        <v>9.5147533817373713</v>
      </c>
      <c r="EA39" s="19">
        <f t="shared" si="3"/>
        <v>3539.7208659554512</v>
      </c>
      <c r="EB39">
        <f t="shared" si="4"/>
        <v>1763.36819375</v>
      </c>
      <c r="EC39">
        <f t="shared" si="5"/>
        <v>3032.5159482416966</v>
      </c>
      <c r="ED39">
        <f t="shared" si="6"/>
        <v>2622.8302145199978</v>
      </c>
      <c r="EE39" s="20">
        <f t="shared" si="7"/>
        <v>2478.3244756400118</v>
      </c>
    </row>
    <row r="40" spans="1:135" x14ac:dyDescent="0.25">
      <c r="A40" s="2" t="s">
        <v>163</v>
      </c>
      <c r="B40" s="3">
        <v>595.336925860007</v>
      </c>
      <c r="C40" s="3">
        <v>344.24158698000099</v>
      </c>
      <c r="D40" s="3">
        <v>3307.81412360999</v>
      </c>
      <c r="E40" s="3">
        <v>2.6773615799998498</v>
      </c>
      <c r="F40" s="3">
        <v>571.84359929000402</v>
      </c>
      <c r="G40" s="3">
        <v>765.047549330008</v>
      </c>
      <c r="H40" s="3">
        <v>81.380984060000202</v>
      </c>
      <c r="I40" s="3">
        <v>33.4664001600012</v>
      </c>
      <c r="J40" s="3">
        <v>8.4548835899998096</v>
      </c>
      <c r="K40" s="3">
        <v>12.379691260000399</v>
      </c>
      <c r="L40" s="3">
        <v>266.69452479000103</v>
      </c>
      <c r="M40" s="3">
        <v>10.571257129999999</v>
      </c>
      <c r="N40" s="3">
        <v>28.025745400000201</v>
      </c>
      <c r="O40" s="3">
        <v>45.643318080001301</v>
      </c>
      <c r="P40" s="3">
        <v>9.6946347700000999</v>
      </c>
      <c r="Q40" s="3">
        <v>23.621142890000801</v>
      </c>
      <c r="R40" s="3">
        <v>11.757699830000201</v>
      </c>
      <c r="S40" s="3">
        <v>283.00147660999801</v>
      </c>
      <c r="T40" s="3">
        <v>3314.91233611998</v>
      </c>
      <c r="U40" s="3">
        <v>201.134148019999</v>
      </c>
      <c r="V40" s="3">
        <v>439.66873307000202</v>
      </c>
      <c r="W40" s="3">
        <v>169.1587787</v>
      </c>
      <c r="X40" s="3">
        <v>3295.9506453399799</v>
      </c>
      <c r="Y40" s="3">
        <v>138.40604771999801</v>
      </c>
      <c r="Z40" s="3">
        <v>63.932292660001302</v>
      </c>
      <c r="AA40" s="3">
        <v>2668.9879239299898</v>
      </c>
      <c r="AB40" s="3">
        <v>10.9592915400011</v>
      </c>
      <c r="AC40" s="3">
        <v>15.1174743700007</v>
      </c>
      <c r="AD40" s="3">
        <v>2087.7935844999802</v>
      </c>
      <c r="AE40" s="3">
        <v>32419.356995700298</v>
      </c>
      <c r="AF40" s="3">
        <v>1023.19533655</v>
      </c>
      <c r="AG40" s="3">
        <v>1405.04338838997</v>
      </c>
      <c r="AH40" s="3">
        <v>3544.0884745199501</v>
      </c>
      <c r="AI40" s="3">
        <v>1399.42347169001</v>
      </c>
      <c r="AJ40" s="3">
        <v>3.8403957599999101</v>
      </c>
      <c r="AK40" s="3">
        <v>894.76747614000794</v>
      </c>
      <c r="AL40" s="3">
        <v>427.05069598000398</v>
      </c>
      <c r="AM40" s="3">
        <v>255.438000539999</v>
      </c>
      <c r="AN40" s="3">
        <v>3.42895279999999</v>
      </c>
      <c r="AO40" s="3">
        <v>64.140469010000302</v>
      </c>
      <c r="AP40" s="3">
        <v>107.928520069996</v>
      </c>
      <c r="AQ40" s="3">
        <v>32.559325670001002</v>
      </c>
      <c r="AR40" s="3">
        <v>1635.96694757</v>
      </c>
      <c r="AS40" s="3">
        <v>3.8480483399999299</v>
      </c>
      <c r="AT40" s="3">
        <v>2.23874451999998</v>
      </c>
      <c r="AU40" s="3">
        <v>2773.27308587998</v>
      </c>
      <c r="AV40" s="3">
        <v>81.069801069996601</v>
      </c>
      <c r="AW40" s="3">
        <v>16.0936359200007</v>
      </c>
      <c r="AX40" s="3">
        <v>1.1550083600000201</v>
      </c>
      <c r="AY40" s="3">
        <v>39.216311270001199</v>
      </c>
      <c r="AZ40" s="3">
        <v>1095.8870724400099</v>
      </c>
      <c r="BA40" s="3">
        <v>123.268603439998</v>
      </c>
      <c r="BB40" s="3">
        <v>107.62050103</v>
      </c>
      <c r="BC40" s="3">
        <v>12.9892029900009</v>
      </c>
      <c r="BD40" s="3">
        <v>44.450478850001303</v>
      </c>
      <c r="BE40" s="3">
        <v>137.602017059996</v>
      </c>
      <c r="BF40" s="3">
        <v>1.06671260000003</v>
      </c>
      <c r="BG40" s="3">
        <v>260.69578971999903</v>
      </c>
      <c r="BH40" s="3">
        <v>842.55747600001098</v>
      </c>
      <c r="BI40" s="3">
        <v>96.432503029997207</v>
      </c>
      <c r="BJ40" s="3">
        <v>36.555246000001297</v>
      </c>
      <c r="BK40" s="3">
        <v>1744.4287927799901</v>
      </c>
      <c r="BL40" s="3">
        <v>2804.9954558499999</v>
      </c>
      <c r="BM40" s="3">
        <v>464.36065736000103</v>
      </c>
      <c r="BN40" s="3">
        <v>3.1897943999999101</v>
      </c>
      <c r="BO40" s="3">
        <v>4.5042588199998503</v>
      </c>
      <c r="BP40" s="3">
        <v>55.246457100000598</v>
      </c>
      <c r="BQ40" s="3">
        <v>492.26660743000798</v>
      </c>
      <c r="BR40" s="3">
        <v>3401.8937594500098</v>
      </c>
      <c r="BS40" s="3">
        <v>1760.52082968996</v>
      </c>
      <c r="BT40" s="3">
        <v>14.646555450000999</v>
      </c>
      <c r="BU40" s="3">
        <v>3854.7308538999901</v>
      </c>
      <c r="BV40" s="3">
        <v>4.47075250999979</v>
      </c>
      <c r="BW40" s="3">
        <v>105.22974922</v>
      </c>
      <c r="BX40" s="3">
        <v>401.29203398000101</v>
      </c>
      <c r="BY40" s="3">
        <v>355.364109420001</v>
      </c>
      <c r="BZ40" s="3">
        <v>440.65140890000498</v>
      </c>
      <c r="CA40" s="3">
        <v>63.134016480002202</v>
      </c>
      <c r="CB40" s="3">
        <v>251.84626036000199</v>
      </c>
      <c r="CC40" s="3">
        <v>638.19214695000596</v>
      </c>
      <c r="CD40" s="3">
        <v>632.93997931000195</v>
      </c>
      <c r="CE40" s="3">
        <v>6.8532216699998498</v>
      </c>
      <c r="CF40" s="3">
        <v>658.17436033001002</v>
      </c>
      <c r="CG40" s="3">
        <v>207.112590049998</v>
      </c>
      <c r="CH40" s="3">
        <v>871.46710718001202</v>
      </c>
      <c r="CI40" s="3">
        <v>25.521745460000702</v>
      </c>
      <c r="CJ40" s="3">
        <v>510.64487060000403</v>
      </c>
      <c r="CK40" s="3">
        <v>206.861541549999</v>
      </c>
      <c r="CL40" s="3">
        <v>407.60425999000103</v>
      </c>
      <c r="CM40" s="3">
        <v>5544.88951558998</v>
      </c>
      <c r="CN40" s="3">
        <v>421.427134060002</v>
      </c>
      <c r="CO40" s="3">
        <v>166.07300967999799</v>
      </c>
      <c r="CP40" s="3">
        <v>88.193228869996403</v>
      </c>
      <c r="CQ40" s="3">
        <v>484.64133497000302</v>
      </c>
      <c r="CR40" s="3">
        <v>589.559867070015</v>
      </c>
      <c r="CS40" s="3">
        <v>890.64300068002296</v>
      </c>
      <c r="CT40" s="3">
        <v>22.6700256400005</v>
      </c>
      <c r="CU40" s="3">
        <v>56.379893530002498</v>
      </c>
      <c r="CV40" s="3">
        <v>2230.3175802199898</v>
      </c>
      <c r="CW40" s="3">
        <v>1518.6521891800001</v>
      </c>
      <c r="CX40" s="3">
        <v>175.86319479000099</v>
      </c>
      <c r="CY40" s="3">
        <v>1292.40288691</v>
      </c>
      <c r="CZ40" s="3">
        <v>181.13396683999801</v>
      </c>
      <c r="DA40" s="3">
        <v>168.942644989999</v>
      </c>
      <c r="DB40" s="3">
        <v>62.758601090001903</v>
      </c>
      <c r="DC40" s="3">
        <v>1067.62904273001</v>
      </c>
      <c r="DD40" s="3">
        <v>39.129091040000901</v>
      </c>
      <c r="DE40" s="3">
        <v>988.82807842000705</v>
      </c>
      <c r="DF40" s="3">
        <v>480.326762680005</v>
      </c>
      <c r="DG40" s="3">
        <v>1752.6529665099899</v>
      </c>
      <c r="DH40" s="3">
        <v>1.2231357700000101</v>
      </c>
      <c r="DI40" s="3">
        <v>474.04369270000097</v>
      </c>
      <c r="DJ40" s="3">
        <v>644.06529329000603</v>
      </c>
      <c r="DK40" s="3">
        <v>4.0906327599997896</v>
      </c>
      <c r="DL40" s="3">
        <v>251.80920962999801</v>
      </c>
      <c r="DM40" s="3">
        <v>209.015195540001</v>
      </c>
      <c r="DN40" s="3">
        <v>345.58853141000901</v>
      </c>
      <c r="DO40" s="3">
        <v>704.88696951001396</v>
      </c>
      <c r="DP40" s="4">
        <v>109.824817499999</v>
      </c>
      <c r="DQ40" s="11">
        <v>3134.29126076997</v>
      </c>
      <c r="DR40" s="11">
        <v>36057.49609375</v>
      </c>
      <c r="DS40" s="11">
        <f t="shared" si="8"/>
        <v>148247.51587441025</v>
      </c>
      <c r="DT40" s="19">
        <v>7414.022459789976</v>
      </c>
      <c r="DU40">
        <v>20800.241974639979</v>
      </c>
      <c r="DV40">
        <v>50971.626908920196</v>
      </c>
      <c r="DW40">
        <v>17497.34705516004</v>
      </c>
      <c r="DX40">
        <v>15506.781382150002</v>
      </c>
      <c r="DY40">
        <f t="shared" si="9"/>
        <v>20729.709300100538</v>
      </c>
      <c r="DZ40" s="20">
        <f t="shared" si="10"/>
        <v>15327.786793649459</v>
      </c>
      <c r="EA40" s="19">
        <f t="shared" si="3"/>
        <v>28143.731759890514</v>
      </c>
      <c r="EB40">
        <f t="shared" si="4"/>
        <v>20800.241974639979</v>
      </c>
      <c r="EC40">
        <f t="shared" si="5"/>
        <v>66299.413702569655</v>
      </c>
      <c r="ED40">
        <f t="shared" si="6"/>
        <v>17497.34705516004</v>
      </c>
      <c r="EE40" s="20">
        <f t="shared" si="7"/>
        <v>15506.781382150002</v>
      </c>
    </row>
    <row r="41" spans="1:135" x14ac:dyDescent="0.25">
      <c r="A41" s="2" t="s">
        <v>164</v>
      </c>
      <c r="B41" s="3">
        <v>2732.80258042998</v>
      </c>
      <c r="C41" s="3">
        <v>10645.511683680001</v>
      </c>
      <c r="D41" s="3">
        <v>20675.105584339999</v>
      </c>
      <c r="E41" s="3">
        <v>5.5845654999997203</v>
      </c>
      <c r="F41" s="3">
        <v>2043.7073865899899</v>
      </c>
      <c r="G41" s="3">
        <v>4757.61099189999</v>
      </c>
      <c r="H41" s="3">
        <v>1180.01574791999</v>
      </c>
      <c r="I41" s="3">
        <v>412.182378700002</v>
      </c>
      <c r="J41" s="3">
        <v>144.51656077000101</v>
      </c>
      <c r="K41" s="3">
        <v>671.94377532001295</v>
      </c>
      <c r="L41" s="3">
        <v>3585.2264904599601</v>
      </c>
      <c r="M41" s="3">
        <v>300.81206196000102</v>
      </c>
      <c r="N41" s="3">
        <v>246.02534987999999</v>
      </c>
      <c r="O41" s="3">
        <v>1217.9308179300101</v>
      </c>
      <c r="P41" s="3">
        <v>420.65084131000498</v>
      </c>
      <c r="Q41" s="3">
        <v>520.13262976000306</v>
      </c>
      <c r="R41" s="3">
        <v>144.78147860000001</v>
      </c>
      <c r="S41" s="3">
        <v>4112.8382409799597</v>
      </c>
      <c r="T41" s="3">
        <v>30679.76962956</v>
      </c>
      <c r="U41" s="3">
        <v>5223.0102697799803</v>
      </c>
      <c r="V41" s="3">
        <v>6355.1048860399796</v>
      </c>
      <c r="W41" s="3">
        <v>212.35244127000001</v>
      </c>
      <c r="X41" s="3">
        <v>26152.5138663701</v>
      </c>
      <c r="Y41" s="3">
        <v>3396.6045909499699</v>
      </c>
      <c r="Z41" s="3">
        <v>2652.8294904599702</v>
      </c>
      <c r="AA41" s="3">
        <v>23424.484453860099</v>
      </c>
      <c r="AB41" s="3">
        <v>75.662063019996495</v>
      </c>
      <c r="AC41" s="3">
        <v>92.202704130000598</v>
      </c>
      <c r="AD41" s="3">
        <v>21771.157978949701</v>
      </c>
      <c r="AE41" s="3">
        <v>132874.45271749</v>
      </c>
      <c r="AF41" s="3">
        <v>12743.5290719799</v>
      </c>
      <c r="AG41" s="3">
        <v>6982.0767889199897</v>
      </c>
      <c r="AH41" s="3">
        <v>58844.476521010103</v>
      </c>
      <c r="AI41" s="3">
        <v>16547.9988984501</v>
      </c>
      <c r="AJ41" s="3">
        <v>6.95828458999988</v>
      </c>
      <c r="AK41" s="3">
        <v>16455.725500500099</v>
      </c>
      <c r="AL41" s="3">
        <v>7740.5207993199701</v>
      </c>
      <c r="AM41" s="3">
        <v>3168.9067469500001</v>
      </c>
      <c r="AN41" s="3">
        <v>127.47361538</v>
      </c>
      <c r="AO41" s="3">
        <v>86.694197789999905</v>
      </c>
      <c r="AP41" s="3">
        <v>1257.8388007399899</v>
      </c>
      <c r="AQ41" s="3">
        <v>956.57833778000997</v>
      </c>
      <c r="AR41" s="3">
        <v>23330.906601729999</v>
      </c>
      <c r="AS41" s="3">
        <v>206.530084909999</v>
      </c>
      <c r="AT41" s="3">
        <v>71.853957760001606</v>
      </c>
      <c r="AU41" s="3">
        <v>24187.185444170002</v>
      </c>
      <c r="AV41" s="3">
        <v>5273.8975094899597</v>
      </c>
      <c r="AW41" s="3">
        <v>856.42482351001695</v>
      </c>
      <c r="AX41" s="3">
        <v>31.774546760000899</v>
      </c>
      <c r="AY41" s="3">
        <v>271.53407645000198</v>
      </c>
      <c r="AZ41" s="3">
        <v>16058.143169819999</v>
      </c>
      <c r="BA41" s="3">
        <v>1815.0987204099899</v>
      </c>
      <c r="BB41" s="3">
        <v>1913.37652741999</v>
      </c>
      <c r="BC41" s="3">
        <v>592.31863817000999</v>
      </c>
      <c r="BD41" s="3">
        <v>185.34615709999801</v>
      </c>
      <c r="BE41" s="3">
        <v>3047.77776226998</v>
      </c>
      <c r="BF41" s="3">
        <v>8.1576643099999</v>
      </c>
      <c r="BG41" s="3">
        <v>3050.0914107199601</v>
      </c>
      <c r="BH41" s="3">
        <v>6439.44979847997</v>
      </c>
      <c r="BI41" s="3">
        <v>2311.06670896998</v>
      </c>
      <c r="BJ41" s="3">
        <v>15459.87393028</v>
      </c>
      <c r="BK41" s="3">
        <v>26715.43163404</v>
      </c>
      <c r="BL41" s="3">
        <v>34657.830078820101</v>
      </c>
      <c r="BM41" s="3">
        <v>3218.63460432998</v>
      </c>
      <c r="BN41" s="3">
        <v>2.3641123099999399</v>
      </c>
      <c r="BO41" s="3">
        <v>23.781394790000999</v>
      </c>
      <c r="BP41" s="3">
        <v>3408.7020546599902</v>
      </c>
      <c r="BQ41" s="3">
        <v>1781.75000717997</v>
      </c>
      <c r="BR41" s="3">
        <v>25876.980186420002</v>
      </c>
      <c r="BS41" s="3">
        <v>6256.6513430099503</v>
      </c>
      <c r="BT41" s="3">
        <v>45.791930650001298</v>
      </c>
      <c r="BU41" s="3">
        <v>51336.234116380299</v>
      </c>
      <c r="BV41" s="3">
        <v>7.2975655399998001</v>
      </c>
      <c r="BW41" s="3">
        <v>1138.1290190100101</v>
      </c>
      <c r="BX41" s="3">
        <v>4639.6988584999799</v>
      </c>
      <c r="BY41" s="3">
        <v>6813.6874616099603</v>
      </c>
      <c r="BZ41" s="3">
        <v>7478.6525651799902</v>
      </c>
      <c r="CA41" s="3">
        <v>13.193962310000501</v>
      </c>
      <c r="CB41" s="3">
        <v>2011.9080116799801</v>
      </c>
      <c r="CC41" s="3">
        <v>9117.1477096499893</v>
      </c>
      <c r="CD41" s="3">
        <v>8274.6400556999397</v>
      </c>
      <c r="CE41" s="3">
        <v>519.77862171001402</v>
      </c>
      <c r="CF41" s="3">
        <v>7941.2645382999699</v>
      </c>
      <c r="CG41" s="3">
        <v>4974.9228072199803</v>
      </c>
      <c r="CH41" s="3">
        <v>6484.0043085699999</v>
      </c>
      <c r="CI41" s="3">
        <v>759.94402844000103</v>
      </c>
      <c r="CJ41" s="3">
        <v>4890.4842386499804</v>
      </c>
      <c r="CK41" s="3">
        <v>2536.3500232599599</v>
      </c>
      <c r="CL41" s="3">
        <v>10334.2018803301</v>
      </c>
      <c r="CM41" s="3">
        <v>14675.889022449899</v>
      </c>
      <c r="CN41" s="3">
        <v>4748.3816318699801</v>
      </c>
      <c r="CO41" s="3">
        <v>5300.8766631199896</v>
      </c>
      <c r="CP41" s="3">
        <v>379.620180920005</v>
      </c>
      <c r="CQ41" s="3">
        <v>10911.947895879999</v>
      </c>
      <c r="CR41" s="3">
        <v>5662.79604009989</v>
      </c>
      <c r="CS41" s="3">
        <v>3538.3569718499598</v>
      </c>
      <c r="CT41" s="3">
        <v>137.861693320001</v>
      </c>
      <c r="CU41" s="3">
        <v>26.169824280000999</v>
      </c>
      <c r="CV41" s="3">
        <v>6600.09127600993</v>
      </c>
      <c r="CW41" s="3">
        <v>28449.1469839399</v>
      </c>
      <c r="CX41" s="3">
        <v>3229.46809466999</v>
      </c>
      <c r="CY41" s="3">
        <v>10860.99482226</v>
      </c>
      <c r="CZ41" s="3">
        <v>2784.12064005</v>
      </c>
      <c r="DA41" s="3">
        <v>3885.3282481699698</v>
      </c>
      <c r="DB41" s="3">
        <v>46.489542120002497</v>
      </c>
      <c r="DC41" s="3">
        <v>3959.9957003899899</v>
      </c>
      <c r="DD41" s="3">
        <v>1060.5060688900101</v>
      </c>
      <c r="DE41" s="3">
        <v>21251.626444820002</v>
      </c>
      <c r="DF41" s="3">
        <v>3904.6252650699698</v>
      </c>
      <c r="DG41" s="3">
        <v>28566.506469060099</v>
      </c>
      <c r="DH41" s="3">
        <v>13.111879440001101</v>
      </c>
      <c r="DI41" s="3">
        <v>4903.43033242001</v>
      </c>
      <c r="DJ41" s="3">
        <v>4000.88005917998</v>
      </c>
      <c r="DK41" s="3">
        <v>0.49804514999997401</v>
      </c>
      <c r="DL41" s="3">
        <v>3487.93365417</v>
      </c>
      <c r="DM41" s="3">
        <v>3396.8395355699699</v>
      </c>
      <c r="DN41" s="3">
        <v>2985.7303779999902</v>
      </c>
      <c r="DO41" s="3">
        <v>6734.6206503799704</v>
      </c>
      <c r="DP41" s="4">
        <v>7776.97406383</v>
      </c>
      <c r="DQ41" s="11">
        <v>36611.472247960002</v>
      </c>
      <c r="DR41" s="11">
        <v>309006.46875</v>
      </c>
      <c r="DS41" s="11">
        <f t="shared" si="8"/>
        <v>1306915.3255476393</v>
      </c>
      <c r="DT41" s="19">
        <v>106273.49231112986</v>
      </c>
      <c r="DU41">
        <v>235355.50490338026</v>
      </c>
      <c r="DV41">
        <v>316237.61631071998</v>
      </c>
      <c r="DW41">
        <v>173950.5484642692</v>
      </c>
      <c r="DX41">
        <v>166091.69480813996</v>
      </c>
      <c r="DY41">
        <f t="shared" si="9"/>
        <v>229759.05514756727</v>
      </c>
      <c r="DZ41" s="20">
        <f t="shared" si="10"/>
        <v>79247.413602432687</v>
      </c>
      <c r="EA41" s="19">
        <f t="shared" si="3"/>
        <v>336032.54745869711</v>
      </c>
      <c r="EB41">
        <f t="shared" si="4"/>
        <v>235355.50490338026</v>
      </c>
      <c r="EC41">
        <f t="shared" si="5"/>
        <v>395485.02991315268</v>
      </c>
      <c r="ED41">
        <f t="shared" si="6"/>
        <v>173950.5484642692</v>
      </c>
      <c r="EE41" s="20">
        <f t="shared" si="7"/>
        <v>166091.69480813996</v>
      </c>
    </row>
    <row r="42" spans="1:135" x14ac:dyDescent="0.25">
      <c r="A42" s="2" t="s">
        <v>165</v>
      </c>
      <c r="B42" s="3">
        <v>1.86768942</v>
      </c>
      <c r="C42" s="3">
        <v>20.9036679600006</v>
      </c>
      <c r="D42" s="3">
        <v>15.4064946400004</v>
      </c>
      <c r="E42" s="3">
        <v>0.20460838999999301</v>
      </c>
      <c r="F42" s="3">
        <v>4.6413350699999496</v>
      </c>
      <c r="G42" s="3">
        <v>10.6552453400001</v>
      </c>
      <c r="H42" s="3">
        <v>2.14516784999998</v>
      </c>
      <c r="I42" s="3">
        <v>8.0424209199998007</v>
      </c>
      <c r="J42" s="3">
        <v>0.85397743000005299</v>
      </c>
      <c r="K42" s="3">
        <v>7.6214297199997096</v>
      </c>
      <c r="L42" s="3">
        <v>21.2533458200007</v>
      </c>
      <c r="M42" s="3">
        <v>13.2986316800007</v>
      </c>
      <c r="N42" s="3">
        <v>0.61453754000001404</v>
      </c>
      <c r="O42" s="3">
        <v>2.6742997899999401</v>
      </c>
      <c r="P42" s="3">
        <v>6.0710530499999003</v>
      </c>
      <c r="Q42" s="3">
        <v>0.30595350999998899</v>
      </c>
      <c r="R42" s="3">
        <v>3.0822654699998799</v>
      </c>
      <c r="S42" s="3">
        <v>23.902509060001002</v>
      </c>
      <c r="T42" s="3">
        <v>21.796273970001199</v>
      </c>
      <c r="U42" s="3">
        <v>112.002136239997</v>
      </c>
      <c r="V42" s="3">
        <v>81.063037849998807</v>
      </c>
      <c r="W42" s="3">
        <v>0.369705239999992</v>
      </c>
      <c r="X42" s="3">
        <v>28.015358590001199</v>
      </c>
      <c r="Y42" s="3">
        <v>13.3606481200012</v>
      </c>
      <c r="Z42" s="3">
        <v>2.58851141999989</v>
      </c>
      <c r="AA42" s="3">
        <v>22.668586710000898</v>
      </c>
      <c r="AB42" s="3">
        <v>0.21702729999999601</v>
      </c>
      <c r="AC42" s="3">
        <v>1.06780399999995E-2</v>
      </c>
      <c r="AD42" s="3">
        <v>58.267552590001202</v>
      </c>
      <c r="AE42" s="3">
        <v>36.553229710000899</v>
      </c>
      <c r="AF42" s="3">
        <v>22.540777470000599</v>
      </c>
      <c r="AG42" s="3">
        <v>38.742501590000899</v>
      </c>
      <c r="AH42" s="3">
        <v>91.484901589998103</v>
      </c>
      <c r="AI42" s="3">
        <v>98.841161789997798</v>
      </c>
      <c r="AJ42" s="3">
        <v>7.4645149999998203E-2</v>
      </c>
      <c r="AK42" s="3">
        <v>70.6613606700014</v>
      </c>
      <c r="AL42" s="3">
        <v>0.92818607999998703</v>
      </c>
      <c r="AM42" s="3">
        <v>2.0520507299999702</v>
      </c>
      <c r="AN42" s="3">
        <v>12.6180337000006</v>
      </c>
      <c r="AO42" s="3">
        <v>10.892923750000101</v>
      </c>
      <c r="AP42" s="3">
        <v>12.5978232800007</v>
      </c>
      <c r="AQ42" s="3">
        <v>1.5132579799999899</v>
      </c>
      <c r="AR42" s="3">
        <v>23.665150110000798</v>
      </c>
      <c r="AS42" s="3">
        <v>9.6220899999996997E-3</v>
      </c>
      <c r="AT42" s="3">
        <v>0.37573365999998798</v>
      </c>
      <c r="AU42" s="3">
        <v>115.414077969998</v>
      </c>
      <c r="AV42" s="3">
        <v>3.5739385099999001</v>
      </c>
      <c r="AW42" s="3">
        <v>0.13124704000000101</v>
      </c>
      <c r="AX42" s="3">
        <v>2.5411740000002101E-2</v>
      </c>
      <c r="AY42" s="3">
        <v>2.5437416499999701</v>
      </c>
      <c r="AZ42" s="3">
        <v>67.796201830001095</v>
      </c>
      <c r="BA42" s="3">
        <v>3.23134882999996</v>
      </c>
      <c r="BB42" s="3">
        <v>19.960861120001699</v>
      </c>
      <c r="BC42" s="3">
        <v>1.2678751899999601</v>
      </c>
      <c r="BD42" s="3">
        <v>39.073017840001398</v>
      </c>
      <c r="BE42" s="3">
        <v>6.8009075499996401</v>
      </c>
      <c r="BF42" s="3">
        <v>4.4723899999998496E-3</v>
      </c>
      <c r="BG42" s="3">
        <v>12.1790806200008</v>
      </c>
      <c r="BH42" s="3">
        <v>109.036640429996</v>
      </c>
      <c r="BI42" s="3">
        <v>134.53715333000201</v>
      </c>
      <c r="BJ42" s="3">
        <v>0.31084005000000098</v>
      </c>
      <c r="BK42" s="3">
        <v>4.0565076899999504</v>
      </c>
      <c r="BL42" s="3">
        <v>97.044321239998894</v>
      </c>
      <c r="BM42" s="3">
        <v>2.03804263999998</v>
      </c>
      <c r="BN42" s="3">
        <v>0.35883841999996802</v>
      </c>
      <c r="BO42" s="3">
        <v>0.69253848999999801</v>
      </c>
      <c r="BP42" s="3">
        <v>4.91828143999986</v>
      </c>
      <c r="BQ42" s="3">
        <v>6.6269539999999502E-2</v>
      </c>
      <c r="BR42" s="3">
        <v>161.92757619</v>
      </c>
      <c r="BS42" s="3">
        <v>13.7485580600004</v>
      </c>
      <c r="BT42" s="3">
        <v>0.53420445999999899</v>
      </c>
      <c r="BU42" s="3">
        <v>413.53650996000198</v>
      </c>
      <c r="BV42" s="3">
        <v>0.164193129999995</v>
      </c>
      <c r="BW42" s="3">
        <v>74.7061295999995</v>
      </c>
      <c r="BX42" s="3">
        <v>90.459637039998796</v>
      </c>
      <c r="BY42" s="3">
        <v>12.979945319999899</v>
      </c>
      <c r="BZ42" s="3">
        <v>19.220084190000701</v>
      </c>
      <c r="CA42" s="3">
        <v>0.33847767999998102</v>
      </c>
      <c r="CB42" s="3">
        <v>8.8724234200012102</v>
      </c>
      <c r="CC42" s="3">
        <v>30.743689380000699</v>
      </c>
      <c r="CD42" s="3">
        <v>27.477125280001001</v>
      </c>
      <c r="CE42" s="3">
        <v>7.7641399999997598E-3</v>
      </c>
      <c r="CF42" s="3">
        <v>105.228242589999</v>
      </c>
      <c r="CG42" s="3">
        <v>28.248091280000999</v>
      </c>
      <c r="CH42" s="3">
        <v>11.5603248400007</v>
      </c>
      <c r="CI42" s="3">
        <v>0.17350553999999699</v>
      </c>
      <c r="CJ42" s="3">
        <v>13.6623530500001</v>
      </c>
      <c r="CK42" s="3">
        <v>24.0637813000012</v>
      </c>
      <c r="CL42" s="3">
        <v>3.81236614999992</v>
      </c>
      <c r="CM42" s="3">
        <v>185.18835984999899</v>
      </c>
      <c r="CN42" s="3">
        <v>18.575308820000402</v>
      </c>
      <c r="CO42" s="3">
        <v>50.533593650001201</v>
      </c>
      <c r="CP42" s="3">
        <v>1.94029907999998</v>
      </c>
      <c r="CQ42" s="3">
        <v>0.73753439000002796</v>
      </c>
      <c r="CR42" s="3">
        <v>46.308769690002897</v>
      </c>
      <c r="CS42" s="3">
        <v>232.103466940001</v>
      </c>
      <c r="CT42" s="3">
        <v>5.6741630000003797E-2</v>
      </c>
      <c r="CU42" s="3">
        <v>0.165157169999994</v>
      </c>
      <c r="CV42" s="3">
        <v>0.62993610000001499</v>
      </c>
      <c r="CW42" s="3">
        <v>142.90260148000101</v>
      </c>
      <c r="CX42" s="3">
        <v>0.94046262000005099</v>
      </c>
      <c r="CY42" s="3">
        <v>45.952506250001697</v>
      </c>
      <c r="CZ42" s="3">
        <v>11.998946490000399</v>
      </c>
      <c r="DA42" s="3">
        <v>70.520921380001099</v>
      </c>
      <c r="DB42" s="3">
        <v>0.216824519999996</v>
      </c>
      <c r="DC42" s="3">
        <v>0.69845493000002501</v>
      </c>
      <c r="DD42" s="3">
        <v>1.15023648000005</v>
      </c>
      <c r="DE42" s="3">
        <v>18.145920880000801</v>
      </c>
      <c r="DF42" s="3">
        <v>0.80040649000000597</v>
      </c>
      <c r="DG42" s="3">
        <v>87.118197029998299</v>
      </c>
      <c r="DH42" s="3">
        <v>0.18629117999999101</v>
      </c>
      <c r="DI42" s="3">
        <v>37.759778300001301</v>
      </c>
      <c r="DJ42" s="3">
        <v>3.4738374200000299</v>
      </c>
      <c r="DK42" s="3">
        <v>0.13623749999999701</v>
      </c>
      <c r="DL42" s="3">
        <v>325.81189282000003</v>
      </c>
      <c r="DM42" s="3">
        <v>200.48151139999999</v>
      </c>
      <c r="DN42" s="3">
        <v>0.13045263999999601</v>
      </c>
      <c r="DO42" s="3">
        <v>161.30626667000001</v>
      </c>
      <c r="DP42" s="4">
        <v>17.816796430000402</v>
      </c>
      <c r="DQ42" s="11">
        <v>8.0462283499998808</v>
      </c>
      <c r="DR42" s="11">
        <v>869.38610839843795</v>
      </c>
      <c r="DS42" s="11">
        <f t="shared" si="8"/>
        <v>5115.2021532084582</v>
      </c>
      <c r="DT42" s="19">
        <v>246.02742785000424</v>
      </c>
      <c r="DU42">
        <v>1014.7513661700086</v>
      </c>
      <c r="DV42">
        <v>678.68392457999801</v>
      </c>
      <c r="DW42">
        <v>1678.4018462100105</v>
      </c>
      <c r="DX42">
        <v>627.95147999999938</v>
      </c>
      <c r="DY42">
        <f t="shared" si="9"/>
        <v>623.65072137406446</v>
      </c>
      <c r="DZ42" s="20">
        <f t="shared" si="10"/>
        <v>245.73538702437344</v>
      </c>
      <c r="EA42" s="19">
        <f t="shared" si="3"/>
        <v>869.67814922406865</v>
      </c>
      <c r="EB42">
        <f t="shared" si="4"/>
        <v>1014.7513661700086</v>
      </c>
      <c r="EC42">
        <f t="shared" si="5"/>
        <v>924.41931160437139</v>
      </c>
      <c r="ED42">
        <f t="shared" si="6"/>
        <v>1678.4018462100105</v>
      </c>
      <c r="EE42" s="20">
        <f t="shared" si="7"/>
        <v>627.95147999999938</v>
      </c>
    </row>
    <row r="43" spans="1:135" x14ac:dyDescent="0.25">
      <c r="A43" s="2" t="s">
        <v>166</v>
      </c>
      <c r="B43" s="3">
        <v>801.46213443000897</v>
      </c>
      <c r="C43" s="3">
        <v>627.50930141000003</v>
      </c>
      <c r="D43" s="3">
        <v>1227.6817206400001</v>
      </c>
      <c r="E43" s="3">
        <v>1.2737219199999901</v>
      </c>
      <c r="F43" s="3">
        <v>7646.7233043299302</v>
      </c>
      <c r="G43" s="3">
        <v>683.44582329000104</v>
      </c>
      <c r="H43" s="3">
        <v>18.2236333900006</v>
      </c>
      <c r="I43" s="3">
        <v>5.01056196999986</v>
      </c>
      <c r="J43" s="3">
        <v>9.0274418899999596</v>
      </c>
      <c r="K43" s="3">
        <v>11.0849176700002</v>
      </c>
      <c r="L43" s="3">
        <v>49.507966800000503</v>
      </c>
      <c r="M43" s="3">
        <v>16.232409910000602</v>
      </c>
      <c r="N43" s="3">
        <v>20.719739660000201</v>
      </c>
      <c r="O43" s="3">
        <v>8.0819874199998694</v>
      </c>
      <c r="P43" s="3">
        <v>17.732140090000701</v>
      </c>
      <c r="Q43" s="3">
        <v>16.279035820000601</v>
      </c>
      <c r="R43" s="3">
        <v>7.77701805999979</v>
      </c>
      <c r="S43" s="3">
        <v>219.34284431999899</v>
      </c>
      <c r="T43" s="3">
        <v>4675.1247395399696</v>
      </c>
      <c r="U43" s="3">
        <v>113.398469199999</v>
      </c>
      <c r="V43" s="3">
        <v>211.40700459999999</v>
      </c>
      <c r="W43" s="3">
        <v>55.823587600001602</v>
      </c>
      <c r="X43" s="3">
        <v>3233.9916710799998</v>
      </c>
      <c r="Y43" s="3">
        <v>63.832777760001697</v>
      </c>
      <c r="Z43" s="3">
        <v>333.17419623000097</v>
      </c>
      <c r="AA43" s="3">
        <v>989.61746325000001</v>
      </c>
      <c r="AB43" s="3">
        <v>8.1014259500015502</v>
      </c>
      <c r="AC43" s="3">
        <v>17.590515470000501</v>
      </c>
      <c r="AD43" s="3">
        <v>1124.3318480600101</v>
      </c>
      <c r="AE43" s="3">
        <v>8026.1518709899501</v>
      </c>
      <c r="AF43" s="3">
        <v>615.63826440000298</v>
      </c>
      <c r="AG43" s="3">
        <v>1288.6240926200001</v>
      </c>
      <c r="AH43" s="3">
        <v>3877.1768996299402</v>
      </c>
      <c r="AI43" s="3">
        <v>669.97245243999896</v>
      </c>
      <c r="AJ43" s="3">
        <v>1.2006015700000201</v>
      </c>
      <c r="AK43" s="3">
        <v>521.15983904000302</v>
      </c>
      <c r="AL43" s="3">
        <v>455.17631645000398</v>
      </c>
      <c r="AM43" s="3">
        <v>177.00781640999799</v>
      </c>
      <c r="AN43" s="3">
        <v>37.280515520000897</v>
      </c>
      <c r="AO43" s="3">
        <v>296.54052831000303</v>
      </c>
      <c r="AP43" s="3">
        <v>15.7106800300001</v>
      </c>
      <c r="AQ43" s="3">
        <v>28.575912780000699</v>
      </c>
      <c r="AR43" s="3">
        <v>1425.7094567699901</v>
      </c>
      <c r="AS43" s="3">
        <v>0.91686396000006498</v>
      </c>
      <c r="AT43" s="3">
        <v>1.7452402899999699</v>
      </c>
      <c r="AU43" s="3">
        <v>1435.8517056000001</v>
      </c>
      <c r="AV43" s="3">
        <v>77.794867430000707</v>
      </c>
      <c r="AW43" s="3">
        <v>167.55043330999899</v>
      </c>
      <c r="AX43" s="3">
        <v>17.6400847800011</v>
      </c>
      <c r="AY43" s="3">
        <v>25.5049374900013</v>
      </c>
      <c r="AZ43" s="3">
        <v>774.90584359000604</v>
      </c>
      <c r="BA43" s="3">
        <v>74.275956440000797</v>
      </c>
      <c r="BB43" s="3">
        <v>89.895963039999998</v>
      </c>
      <c r="BC43" s="3">
        <v>16.585966880000601</v>
      </c>
      <c r="BD43" s="3">
        <v>30.815381120000701</v>
      </c>
      <c r="BE43" s="3">
        <v>138.67084601999699</v>
      </c>
      <c r="BF43" s="3">
        <v>1.6970153499999701</v>
      </c>
      <c r="BG43" s="3">
        <v>176.38456391999799</v>
      </c>
      <c r="BH43" s="3">
        <v>622.60098096001002</v>
      </c>
      <c r="BI43" s="3">
        <v>209.13493179000099</v>
      </c>
      <c r="BJ43" s="3">
        <v>284.42205415000399</v>
      </c>
      <c r="BK43" s="3">
        <v>1782.93071392</v>
      </c>
      <c r="BL43" s="3">
        <v>3286.57393102998</v>
      </c>
      <c r="BM43" s="3">
        <v>366.31465944000001</v>
      </c>
      <c r="BN43" s="3">
        <v>0.35287999999997399</v>
      </c>
      <c r="BO43" s="3">
        <v>3.43772876999987</v>
      </c>
      <c r="BP43" s="3">
        <v>133.33791034999899</v>
      </c>
      <c r="BQ43" s="3">
        <v>21.675499470001199</v>
      </c>
      <c r="BR43" s="3">
        <v>1668.3221976499999</v>
      </c>
      <c r="BS43" s="3">
        <v>235.08872026999899</v>
      </c>
      <c r="BT43" s="3">
        <v>7.0174062299997102</v>
      </c>
      <c r="BU43" s="3">
        <v>1687.5829327700001</v>
      </c>
      <c r="BV43" s="3">
        <v>5.8896971899996098</v>
      </c>
      <c r="BW43" s="3">
        <v>75.999864440000096</v>
      </c>
      <c r="BX43" s="3">
        <v>257.20096467000002</v>
      </c>
      <c r="BY43" s="3">
        <v>676.69978930001002</v>
      </c>
      <c r="BZ43" s="3">
        <v>154.70749296</v>
      </c>
      <c r="CA43" s="3">
        <v>19.728595440001399</v>
      </c>
      <c r="CB43" s="3">
        <v>41.675229270001097</v>
      </c>
      <c r="CC43" s="3">
        <v>604.64272168000196</v>
      </c>
      <c r="CD43" s="3">
        <v>1108.8094406500099</v>
      </c>
      <c r="CE43" s="3">
        <v>4.4750329299999603</v>
      </c>
      <c r="CF43" s="3">
        <v>540.58808554000302</v>
      </c>
      <c r="CG43" s="3">
        <v>255.83993883999901</v>
      </c>
      <c r="CH43" s="3">
        <v>139.49375136999899</v>
      </c>
      <c r="CI43" s="3">
        <v>16.639245090000301</v>
      </c>
      <c r="CJ43" s="3">
        <v>149.93044226999899</v>
      </c>
      <c r="CK43" s="3">
        <v>80.387114669999306</v>
      </c>
      <c r="CL43" s="3">
        <v>618.072213810005</v>
      </c>
      <c r="CM43" s="3">
        <v>1521.5643353400001</v>
      </c>
      <c r="CN43" s="3">
        <v>480.24682368000299</v>
      </c>
      <c r="CO43" s="3">
        <v>248.427090179999</v>
      </c>
      <c r="CP43" s="3">
        <v>157.66250998999999</v>
      </c>
      <c r="CQ43" s="3">
        <v>583.00871786000096</v>
      </c>
      <c r="CR43" s="3">
        <v>65.015582570002394</v>
      </c>
      <c r="CS43" s="3">
        <v>460.52960475000799</v>
      </c>
      <c r="CT43" s="3">
        <v>10.03029693</v>
      </c>
      <c r="CU43" s="3">
        <v>1.02738444000005</v>
      </c>
      <c r="CV43" s="3">
        <v>1141.0317349699999</v>
      </c>
      <c r="CW43" s="3">
        <v>1985.08147336</v>
      </c>
      <c r="CX43" s="3">
        <v>149.70616636999901</v>
      </c>
      <c r="CY43" s="3">
        <v>1655.7800289199899</v>
      </c>
      <c r="CZ43" s="3">
        <v>80.954405429999895</v>
      </c>
      <c r="DA43" s="3">
        <v>169.866900299999</v>
      </c>
      <c r="DB43" s="3">
        <v>5.5312959499996897</v>
      </c>
      <c r="DC43" s="3">
        <v>1160.1915494300099</v>
      </c>
      <c r="DD43" s="3">
        <v>46.7282449500007</v>
      </c>
      <c r="DE43" s="3">
        <v>674.48521847000598</v>
      </c>
      <c r="DF43" s="3">
        <v>457.85054305000102</v>
      </c>
      <c r="DG43" s="3">
        <v>2096.7645520999899</v>
      </c>
      <c r="DH43" s="3">
        <v>2.1311210000002499E-2</v>
      </c>
      <c r="DI43" s="3">
        <v>355.30513679000001</v>
      </c>
      <c r="DJ43" s="3">
        <v>234.06994637999799</v>
      </c>
      <c r="DK43" s="3">
        <v>2.9457130000002999E-2</v>
      </c>
      <c r="DL43" s="3">
        <v>10.5712460500001</v>
      </c>
      <c r="DM43" s="3">
        <v>421.74710888000402</v>
      </c>
      <c r="DN43" s="3">
        <v>305.76545972000702</v>
      </c>
      <c r="DO43" s="3">
        <v>667.57173213001295</v>
      </c>
      <c r="DP43" s="4">
        <v>1456.87747685</v>
      </c>
      <c r="DQ43" s="11">
        <v>3198.4323640299799</v>
      </c>
      <c r="DR43" s="11">
        <v>17697.30859375</v>
      </c>
      <c r="DS43" s="11">
        <f t="shared" si="8"/>
        <v>95238.426776819906</v>
      </c>
      <c r="DT43" s="19">
        <v>9163.0963591599793</v>
      </c>
      <c r="DU43">
        <v>12120.508642880006</v>
      </c>
      <c r="DV43">
        <v>23377.036367019857</v>
      </c>
      <c r="DW43">
        <v>9733.7524502600463</v>
      </c>
      <c r="DX43">
        <v>23146.72436374996</v>
      </c>
      <c r="DY43">
        <f t="shared" si="9"/>
        <v>9810.3206124372136</v>
      </c>
      <c r="DZ43" s="20">
        <f t="shared" si="10"/>
        <v>7886.9879813127864</v>
      </c>
      <c r="EA43" s="19">
        <f t="shared" si="3"/>
        <v>18973.416971597195</v>
      </c>
      <c r="EB43">
        <f t="shared" si="4"/>
        <v>12120.508642880006</v>
      </c>
      <c r="EC43">
        <f t="shared" si="5"/>
        <v>31264.024348332641</v>
      </c>
      <c r="ED43">
        <f t="shared" si="6"/>
        <v>9733.7524502600463</v>
      </c>
      <c r="EE43" s="20">
        <f t="shared" si="7"/>
        <v>23146.72436374996</v>
      </c>
    </row>
    <row r="44" spans="1:135" x14ac:dyDescent="0.25">
      <c r="A44" s="2" t="s">
        <v>167</v>
      </c>
      <c r="B44" s="3">
        <v>0.88777416000000697</v>
      </c>
      <c r="C44" s="3">
        <v>189.58247607000001</v>
      </c>
      <c r="D44" s="3">
        <v>1068.60321172002</v>
      </c>
      <c r="E44" s="3">
        <v>0.58888217999999204</v>
      </c>
      <c r="F44" s="3">
        <v>83.535548430001299</v>
      </c>
      <c r="G44" s="3">
        <v>87.665438209997902</v>
      </c>
      <c r="H44" s="3">
        <v>8.4675611499999306</v>
      </c>
      <c r="I44" s="3">
        <v>1.23368583000004</v>
      </c>
      <c r="J44" s="3">
        <v>7.9645560000001503E-2</v>
      </c>
      <c r="K44" s="3">
        <v>12.5323652500003</v>
      </c>
      <c r="L44" s="3">
        <v>40.587202870002798</v>
      </c>
      <c r="M44" s="3">
        <v>5.1046153799999203</v>
      </c>
      <c r="N44" s="3">
        <v>0.805473270000018</v>
      </c>
      <c r="O44" s="3">
        <v>4.4786141199997997</v>
      </c>
      <c r="P44" s="3">
        <v>8.3061988199999295</v>
      </c>
      <c r="Q44" s="3">
        <v>1.8222279999999601E-2</v>
      </c>
      <c r="R44" s="3">
        <v>0.38916135999998203</v>
      </c>
      <c r="S44" s="3">
        <v>812.42696653001997</v>
      </c>
      <c r="T44" s="3">
        <v>1018.27665868002</v>
      </c>
      <c r="U44" s="3">
        <v>42.117126740002597</v>
      </c>
      <c r="V44" s="3">
        <v>103.770130389999</v>
      </c>
      <c r="W44" s="3">
        <v>0.22172651999999601</v>
      </c>
      <c r="X44" s="3">
        <v>1575.8411998199899</v>
      </c>
      <c r="Y44" s="3">
        <v>60.3009175100024</v>
      </c>
      <c r="Z44" s="3">
        <v>23.598329060000001</v>
      </c>
      <c r="AA44" s="3">
        <v>134.514746349999</v>
      </c>
      <c r="AB44" s="3">
        <v>1.0246546300000099</v>
      </c>
      <c r="AC44" s="3">
        <v>19.001677450000098</v>
      </c>
      <c r="AD44" s="3">
        <v>1443.4828407799801</v>
      </c>
      <c r="AE44" s="3">
        <v>5.9422373999996401</v>
      </c>
      <c r="AF44" s="3">
        <v>19.2318630900008</v>
      </c>
      <c r="AG44" s="3">
        <v>333.08873402000103</v>
      </c>
      <c r="AH44" s="3">
        <v>134.98831581000201</v>
      </c>
      <c r="AI44" s="3">
        <v>1052.04805687001</v>
      </c>
      <c r="AJ44" s="3">
        <v>0.125153399999998</v>
      </c>
      <c r="AK44" s="3">
        <v>736.45967115001599</v>
      </c>
      <c r="AL44" s="3">
        <v>148.79770689</v>
      </c>
      <c r="AM44" s="3">
        <v>64.142711200000804</v>
      </c>
      <c r="AN44" s="3">
        <v>3.6607403199999902</v>
      </c>
      <c r="AO44" s="3">
        <v>190.77546692999999</v>
      </c>
      <c r="AP44" s="3">
        <v>7.2705280899996998</v>
      </c>
      <c r="AQ44" s="3">
        <v>87.9693603700008</v>
      </c>
      <c r="AR44" s="3">
        <v>211.43678073999899</v>
      </c>
      <c r="AS44" s="3">
        <v>0.29184539000000298</v>
      </c>
      <c r="AT44" s="3">
        <v>1.08759746999999</v>
      </c>
      <c r="AU44" s="3">
        <v>794.40031015001398</v>
      </c>
      <c r="AV44" s="3">
        <v>47.041837300002101</v>
      </c>
      <c r="AW44" s="3">
        <v>9.1244508200003605</v>
      </c>
      <c r="AX44" s="3">
        <v>31.907047380001099</v>
      </c>
      <c r="AY44" s="3">
        <v>2.43352739000004</v>
      </c>
      <c r="AZ44" s="3">
        <v>836.43091411003104</v>
      </c>
      <c r="BA44" s="3">
        <v>24.907866850001199</v>
      </c>
      <c r="BB44" s="3">
        <v>19.1558637000015</v>
      </c>
      <c r="BC44" s="3">
        <v>283.20747488001899</v>
      </c>
      <c r="BD44" s="3">
        <v>2156.7865659999302</v>
      </c>
      <c r="BE44" s="3">
        <v>849.70605629000795</v>
      </c>
      <c r="BF44" s="3">
        <v>1.6920763799999701</v>
      </c>
      <c r="BG44" s="3">
        <v>1004.77196860001</v>
      </c>
      <c r="BH44" s="3">
        <v>478.32608388000699</v>
      </c>
      <c r="BI44" s="3">
        <v>95.080388320001404</v>
      </c>
      <c r="BJ44" s="3">
        <v>79.583374889999504</v>
      </c>
      <c r="BK44" s="3">
        <v>1765.8680878599801</v>
      </c>
      <c r="BL44" s="3">
        <v>449.15162690000602</v>
      </c>
      <c r="BM44" s="3">
        <v>2.96131421999997</v>
      </c>
      <c r="BN44" s="3">
        <v>2.47003388999984</v>
      </c>
      <c r="BO44" s="3">
        <v>0.72952623000001604</v>
      </c>
      <c r="BP44" s="3">
        <v>56.922658780001498</v>
      </c>
      <c r="BQ44" s="3">
        <v>18.489835790001301</v>
      </c>
      <c r="BR44" s="3">
        <v>2493.52755892</v>
      </c>
      <c r="BS44" s="3">
        <v>1161.4290140199601</v>
      </c>
      <c r="BT44" s="3">
        <v>7.2081861399999001</v>
      </c>
      <c r="BU44" s="3">
        <v>3344.05431631997</v>
      </c>
      <c r="BV44" s="3">
        <v>0.60281801000000901</v>
      </c>
      <c r="BW44" s="3">
        <v>6.4622325099995903</v>
      </c>
      <c r="BX44" s="3">
        <v>64.594894100001099</v>
      </c>
      <c r="BY44" s="3">
        <v>177.841916299997</v>
      </c>
      <c r="BZ44" s="3">
        <v>46.3279151900011</v>
      </c>
      <c r="CA44" s="3">
        <v>0.96442157000005602</v>
      </c>
      <c r="CB44" s="3">
        <v>13.238329010000999</v>
      </c>
      <c r="CC44" s="3">
        <v>296.57082896000202</v>
      </c>
      <c r="CD44" s="3">
        <v>408.65192973999899</v>
      </c>
      <c r="CE44" s="3">
        <v>1.7367359999999801E-2</v>
      </c>
      <c r="CF44" s="3">
        <v>104.36585370999801</v>
      </c>
      <c r="CG44" s="3">
        <v>28.747222560000601</v>
      </c>
      <c r="CH44" s="3">
        <v>267.93881388</v>
      </c>
      <c r="CI44" s="3">
        <v>24.514370700001301</v>
      </c>
      <c r="CJ44" s="3">
        <v>88.571764439999001</v>
      </c>
      <c r="CK44" s="3">
        <v>4.0069587399998996</v>
      </c>
      <c r="CL44" s="3">
        <v>333.55342168000601</v>
      </c>
      <c r="CM44" s="3">
        <v>11.9792281700001</v>
      </c>
      <c r="CN44" s="3">
        <v>5.7423460699998801</v>
      </c>
      <c r="CO44" s="3">
        <v>29.959075750000999</v>
      </c>
      <c r="CP44" s="3">
        <v>0.50342375999997802</v>
      </c>
      <c r="CQ44" s="3">
        <v>1.78073104</v>
      </c>
      <c r="CR44" s="3">
        <v>105.82641452</v>
      </c>
      <c r="CS44" s="3">
        <v>641.30842556003995</v>
      </c>
      <c r="CT44" s="3">
        <v>5.0474049399999004</v>
      </c>
      <c r="CU44" s="3">
        <v>1.7867206499999799</v>
      </c>
      <c r="CV44" s="3">
        <v>1839.8780574099701</v>
      </c>
      <c r="CW44" s="3">
        <v>1891.24370949999</v>
      </c>
      <c r="CX44" s="3">
        <v>0.52270232999997901</v>
      </c>
      <c r="CY44" s="3">
        <v>12.255453120000601</v>
      </c>
      <c r="CZ44" s="3">
        <v>13.649921790000599</v>
      </c>
      <c r="DA44" s="3">
        <v>14.335540220000601</v>
      </c>
      <c r="DB44" s="3">
        <v>138.20493613999699</v>
      </c>
      <c r="DC44" s="3">
        <v>23.028789730001201</v>
      </c>
      <c r="DD44" s="3">
        <v>5.1763536299998902</v>
      </c>
      <c r="DE44" s="3">
        <v>57.665877890001397</v>
      </c>
      <c r="DF44" s="3">
        <v>11.2714126500003</v>
      </c>
      <c r="DG44" s="3">
        <v>1500.10750683998</v>
      </c>
      <c r="DH44" s="3">
        <v>0.823738680000067</v>
      </c>
      <c r="DI44" s="3">
        <v>45.842804180000698</v>
      </c>
      <c r="DJ44" s="3">
        <v>2.55958635999998</v>
      </c>
      <c r="DK44" s="3">
        <v>0.51558152999998097</v>
      </c>
      <c r="DL44" s="3">
        <v>300.09838142000001</v>
      </c>
      <c r="DM44" s="3">
        <v>130.16837855999799</v>
      </c>
      <c r="DN44" s="3">
        <v>52.1864042900024</v>
      </c>
      <c r="DO44" s="3">
        <v>49.782885060001099</v>
      </c>
      <c r="DP44" s="4">
        <v>23.183988570000501</v>
      </c>
      <c r="DQ44" s="11">
        <v>7794.0959104099502</v>
      </c>
      <c r="DR44" s="11">
        <v>7056.3974609375</v>
      </c>
      <c r="DS44" s="11">
        <f t="shared" si="8"/>
        <v>49396.027996437449</v>
      </c>
      <c r="DT44" s="19">
        <v>10297.62757723994</v>
      </c>
      <c r="DU44">
        <v>10178.224874979929</v>
      </c>
      <c r="DV44">
        <v>4029.6363687700264</v>
      </c>
      <c r="DW44">
        <v>13379.42975601004</v>
      </c>
      <c r="DX44">
        <v>4454.7119585000128</v>
      </c>
      <c r="DY44">
        <f t="shared" si="9"/>
        <v>5237.5680068096917</v>
      </c>
      <c r="DZ44" s="20">
        <f t="shared" si="10"/>
        <v>1818.8294541278094</v>
      </c>
      <c r="EA44" s="19">
        <f t="shared" si="3"/>
        <v>15535.195584049632</v>
      </c>
      <c r="EB44">
        <f t="shared" si="4"/>
        <v>10178.224874979929</v>
      </c>
      <c r="EC44">
        <f t="shared" si="5"/>
        <v>5848.465822897836</v>
      </c>
      <c r="ED44">
        <f t="shared" si="6"/>
        <v>13379.42975601004</v>
      </c>
      <c r="EE44" s="20">
        <f t="shared" si="7"/>
        <v>4454.7119585000128</v>
      </c>
    </row>
    <row r="45" spans="1:135" x14ac:dyDescent="0.25">
      <c r="A45" s="2" t="s">
        <v>168</v>
      </c>
      <c r="B45" s="3">
        <v>2.1018863099999998</v>
      </c>
      <c r="C45" s="3">
        <v>3375.7873258599602</v>
      </c>
      <c r="D45" s="3">
        <v>256.85748625999997</v>
      </c>
      <c r="E45" s="3">
        <v>3.9192721199999001</v>
      </c>
      <c r="F45" s="3">
        <v>38.5028497700009</v>
      </c>
      <c r="G45" s="3">
        <v>188.038218900001</v>
      </c>
      <c r="H45" s="3">
        <v>636.689223200019</v>
      </c>
      <c r="I45" s="3">
        <v>421.21355700000902</v>
      </c>
      <c r="J45" s="3">
        <v>33.100521640002398</v>
      </c>
      <c r="K45" s="3">
        <v>14.8557170100002</v>
      </c>
      <c r="L45" s="3">
        <v>2590.6733935699599</v>
      </c>
      <c r="M45" s="3">
        <v>68.143365500000201</v>
      </c>
      <c r="N45" s="3">
        <v>99.9330476299955</v>
      </c>
      <c r="O45" s="3">
        <v>317.35253370000697</v>
      </c>
      <c r="P45" s="3">
        <v>55.331246980001701</v>
      </c>
      <c r="Q45" s="3">
        <v>10.0360114600005</v>
      </c>
      <c r="R45" s="3">
        <v>25.790000180001702</v>
      </c>
      <c r="S45" s="3">
        <v>422.73536228000199</v>
      </c>
      <c r="T45" s="3">
        <v>36211.416193939804</v>
      </c>
      <c r="U45" s="3">
        <v>2826.9526696499402</v>
      </c>
      <c r="V45" s="3">
        <v>1136.0227261499999</v>
      </c>
      <c r="W45" s="3">
        <v>6.3712167299997198</v>
      </c>
      <c r="X45" s="3">
        <v>25395.9169981999</v>
      </c>
      <c r="Y45" s="3">
        <v>1321.5993865099499</v>
      </c>
      <c r="Z45" s="3">
        <v>1184.00937373993</v>
      </c>
      <c r="AA45" s="3">
        <v>1777.7557296099901</v>
      </c>
      <c r="AB45" s="3">
        <v>4.6563716699996904</v>
      </c>
      <c r="AC45" s="3">
        <v>155.475198070001</v>
      </c>
      <c r="AD45" s="3">
        <v>2541.59410441001</v>
      </c>
      <c r="AE45" s="3">
        <v>119.391176459992</v>
      </c>
      <c r="AF45" s="3">
        <v>144.52551210999701</v>
      </c>
      <c r="AG45" s="3">
        <v>496.17131301000398</v>
      </c>
      <c r="AH45" s="3">
        <v>77.086144049997301</v>
      </c>
      <c r="AI45" s="3">
        <v>2644.2072992199801</v>
      </c>
      <c r="AJ45" s="3">
        <v>0.517183119999991</v>
      </c>
      <c r="AK45" s="3">
        <v>10358.490381690101</v>
      </c>
      <c r="AL45" s="3">
        <v>394.89571489000099</v>
      </c>
      <c r="AM45" s="3">
        <v>84.757545500000404</v>
      </c>
      <c r="AN45" s="3">
        <v>120.17582149999799</v>
      </c>
      <c r="AO45" s="3">
        <v>231.22742884000101</v>
      </c>
      <c r="AP45" s="3">
        <v>75.036276140001306</v>
      </c>
      <c r="AQ45" s="3">
        <v>97.763702629997596</v>
      </c>
      <c r="AR45" s="3">
        <v>335.308005090005</v>
      </c>
      <c r="AS45" s="3">
        <v>1.04696799999996E-2</v>
      </c>
      <c r="AT45" s="3">
        <v>6.7999657799996598</v>
      </c>
      <c r="AU45" s="3">
        <v>44677.366514769899</v>
      </c>
      <c r="AV45" s="3">
        <v>300.41083301999799</v>
      </c>
      <c r="AW45" s="3">
        <v>7.3300579199996996</v>
      </c>
      <c r="AX45" s="3">
        <v>129.05737673999801</v>
      </c>
      <c r="AY45" s="3">
        <v>69.0792334000012</v>
      </c>
      <c r="AZ45" s="3">
        <v>1119.2781568499599</v>
      </c>
      <c r="BA45" s="3">
        <v>33.150047640001297</v>
      </c>
      <c r="BB45" s="3">
        <v>40.837243490002201</v>
      </c>
      <c r="BC45" s="3">
        <v>576.68161111005099</v>
      </c>
      <c r="BD45" s="3">
        <v>204.55087052000101</v>
      </c>
      <c r="BE45" s="3">
        <v>425.19062046001</v>
      </c>
      <c r="BF45" s="3">
        <v>32.8916849300007</v>
      </c>
      <c r="BG45" s="3">
        <v>249.34865504999999</v>
      </c>
      <c r="BH45" s="3">
        <v>935.05116201002102</v>
      </c>
      <c r="BI45" s="3">
        <v>1630.1876877099601</v>
      </c>
      <c r="BJ45" s="3">
        <v>185.703753269999</v>
      </c>
      <c r="BK45" s="3">
        <v>7389.2908511699898</v>
      </c>
      <c r="BL45" s="3">
        <v>636.65416321002601</v>
      </c>
      <c r="BM45" s="3">
        <v>4.3710052899999603</v>
      </c>
      <c r="BN45" s="3">
        <v>273.36354748999997</v>
      </c>
      <c r="BO45" s="3">
        <v>13.107358660000999</v>
      </c>
      <c r="BP45" s="3">
        <v>43.404143230000997</v>
      </c>
      <c r="BQ45" s="3">
        <v>119.93865106999699</v>
      </c>
      <c r="BR45" s="3">
        <v>6686.2734089799796</v>
      </c>
      <c r="BS45" s="3">
        <v>700.209421180032</v>
      </c>
      <c r="BT45" s="3">
        <v>225.20852897</v>
      </c>
      <c r="BU45" s="3">
        <v>5773.9757414699798</v>
      </c>
      <c r="BV45" s="3">
        <v>4.5155300899996504</v>
      </c>
      <c r="BW45" s="3">
        <v>2.2538139799999999</v>
      </c>
      <c r="BX45" s="3">
        <v>40.308190760000699</v>
      </c>
      <c r="BY45" s="3">
        <v>1960.8444635799599</v>
      </c>
      <c r="BZ45" s="3">
        <v>1217.67509194999</v>
      </c>
      <c r="CA45" s="3">
        <v>11.877028820001099</v>
      </c>
      <c r="CB45" s="3">
        <v>226.690766150001</v>
      </c>
      <c r="CC45" s="3">
        <v>1051.21284015999</v>
      </c>
      <c r="CD45" s="3">
        <v>714.38489787000503</v>
      </c>
      <c r="CE45" s="3">
        <v>2.4019560000003E-2</v>
      </c>
      <c r="CF45" s="3">
        <v>419.55711302999902</v>
      </c>
      <c r="CG45" s="3">
        <v>355.39258837000301</v>
      </c>
      <c r="CH45" s="3">
        <v>0.55439209000006895</v>
      </c>
      <c r="CI45" s="3">
        <v>1983.79854764994</v>
      </c>
      <c r="CJ45" s="3">
        <v>437.20064487000298</v>
      </c>
      <c r="CK45" s="3">
        <v>175.94972347999999</v>
      </c>
      <c r="CL45" s="3">
        <v>792.79801816001998</v>
      </c>
      <c r="CM45" s="3">
        <v>30.705336070000602</v>
      </c>
      <c r="CN45" s="3">
        <v>6.4106911299998703</v>
      </c>
      <c r="CO45" s="3">
        <v>275.03148522999999</v>
      </c>
      <c r="CP45" s="3">
        <v>1.8794471099999801</v>
      </c>
      <c r="CQ45" s="3">
        <v>538.50524639002094</v>
      </c>
      <c r="CR45" s="3">
        <v>7341.9987785797402</v>
      </c>
      <c r="CS45" s="3">
        <v>214.86153608999899</v>
      </c>
      <c r="CT45" s="3">
        <v>7.87782760999976</v>
      </c>
      <c r="CU45" s="3">
        <v>1.57898515999998</v>
      </c>
      <c r="CV45" s="3">
        <v>1223.53531314985</v>
      </c>
      <c r="CW45" s="3">
        <v>686.75326438001605</v>
      </c>
      <c r="CX45" s="3">
        <v>1001.48713916002</v>
      </c>
      <c r="CY45" s="3">
        <v>1506.23118682993</v>
      </c>
      <c r="CZ45" s="3">
        <v>226.4217999</v>
      </c>
      <c r="DA45" s="3">
        <v>99.270714039999504</v>
      </c>
      <c r="DB45" s="3">
        <v>3.7969139099999198</v>
      </c>
      <c r="DC45" s="3">
        <v>2393.1368504699099</v>
      </c>
      <c r="DD45" s="3">
        <v>4.7432961699997396</v>
      </c>
      <c r="DE45" s="3">
        <v>202.694603739999</v>
      </c>
      <c r="DF45" s="3">
        <v>125.248466559997</v>
      </c>
      <c r="DG45" s="3">
        <v>1482.7225061299901</v>
      </c>
      <c r="DH45" s="3">
        <v>0.53899178999997799</v>
      </c>
      <c r="DI45" s="3">
        <v>4480.1123608299204</v>
      </c>
      <c r="DJ45" s="3">
        <v>1208.85952222993</v>
      </c>
      <c r="DK45" s="3">
        <v>0.746881050000058</v>
      </c>
      <c r="DL45" s="3">
        <v>1068.6816968000101</v>
      </c>
      <c r="DM45" s="3">
        <v>569.98225016001004</v>
      </c>
      <c r="DN45" s="3">
        <v>71.439535979993494</v>
      </c>
      <c r="DO45" s="3">
        <v>6.6816203599996404</v>
      </c>
      <c r="DP45" s="4">
        <v>1978.6246934799799</v>
      </c>
      <c r="DQ45" s="11">
        <v>3142.26090943995</v>
      </c>
      <c r="DR45" s="11">
        <v>52647.8125</v>
      </c>
      <c r="DS45" s="11">
        <f t="shared" si="8"/>
        <v>260736.77727786871</v>
      </c>
      <c r="DT45" s="19">
        <v>9963.9468503298831</v>
      </c>
      <c r="DU45">
        <v>36552.172808870055</v>
      </c>
      <c r="DV45">
        <v>71382.044760309422</v>
      </c>
      <c r="DW45">
        <v>27618.02749545953</v>
      </c>
      <c r="DX45">
        <v>62572.772862899757</v>
      </c>
      <c r="DY45">
        <f t="shared" si="9"/>
        <v>37766.702190442411</v>
      </c>
      <c r="DZ45" s="20">
        <f t="shared" si="10"/>
        <v>14881.110309557587</v>
      </c>
      <c r="EA45" s="19">
        <f t="shared" si="3"/>
        <v>47730.649040772296</v>
      </c>
      <c r="EB45">
        <f t="shared" si="4"/>
        <v>36552.172808870055</v>
      </c>
      <c r="EC45">
        <f t="shared" si="5"/>
        <v>86263.155069867003</v>
      </c>
      <c r="ED45">
        <f t="shared" si="6"/>
        <v>27618.02749545953</v>
      </c>
      <c r="EE45" s="20">
        <f t="shared" si="7"/>
        <v>62572.772862899757</v>
      </c>
    </row>
    <row r="46" spans="1:135" x14ac:dyDescent="0.25">
      <c r="A46" s="2" t="s">
        <v>169</v>
      </c>
      <c r="B46" s="3">
        <v>6.9518057999998097</v>
      </c>
      <c r="C46" s="3">
        <v>1018.08119946002</v>
      </c>
      <c r="D46" s="3">
        <v>230.81276727000099</v>
      </c>
      <c r="E46" s="3">
        <v>1.7582614399999801</v>
      </c>
      <c r="F46" s="3">
        <v>346.262414970007</v>
      </c>
      <c r="G46" s="3">
        <v>9.5237171100000406</v>
      </c>
      <c r="H46" s="3">
        <v>53.0358619800013</v>
      </c>
      <c r="I46" s="3">
        <v>20.813428050001001</v>
      </c>
      <c r="J46" s="3">
        <v>2.89846700000021E-2</v>
      </c>
      <c r="K46" s="3">
        <v>3.9181095199999398</v>
      </c>
      <c r="L46" s="3">
        <v>394.95732605000501</v>
      </c>
      <c r="M46" s="3">
        <v>6.0447048099998204</v>
      </c>
      <c r="N46" s="3">
        <v>2.9115748699999702</v>
      </c>
      <c r="O46" s="3">
        <v>93.477092429995693</v>
      </c>
      <c r="P46" s="3">
        <v>10.9659079400002</v>
      </c>
      <c r="Q46" s="3">
        <v>0.84127659000003696</v>
      </c>
      <c r="R46" s="3">
        <v>0.94900704000006897</v>
      </c>
      <c r="S46" s="3">
        <v>500.48203170000801</v>
      </c>
      <c r="T46" s="3">
        <v>2400.97671901995</v>
      </c>
      <c r="U46" s="3">
        <v>621.04846253002802</v>
      </c>
      <c r="V46" s="3">
        <v>190.57827383</v>
      </c>
      <c r="W46" s="3">
        <v>1.05817187</v>
      </c>
      <c r="X46" s="3">
        <v>3751.41207823999</v>
      </c>
      <c r="Y46" s="3">
        <v>47.079957940002302</v>
      </c>
      <c r="Z46" s="3">
        <v>0.47290640999998401</v>
      </c>
      <c r="AA46" s="3">
        <v>1180.0738394</v>
      </c>
      <c r="AB46" s="3">
        <v>0.11757003000000101</v>
      </c>
      <c r="AC46" s="3">
        <v>1.13451531000005</v>
      </c>
      <c r="AD46" s="3">
        <v>4625.4877708799404</v>
      </c>
      <c r="AE46" s="3">
        <v>4763.35846586968</v>
      </c>
      <c r="AF46" s="3">
        <v>123.018557939997</v>
      </c>
      <c r="AG46" s="3">
        <v>1841.20067536996</v>
      </c>
      <c r="AH46" s="3">
        <v>5.9027010299996201</v>
      </c>
      <c r="AI46" s="3">
        <v>1095.2051393500201</v>
      </c>
      <c r="AJ46" s="3">
        <v>0.271929099999975</v>
      </c>
      <c r="AK46" s="3">
        <v>1973.01329574998</v>
      </c>
      <c r="AL46" s="3">
        <v>925.20690693001097</v>
      </c>
      <c r="AM46" s="3">
        <v>85.126356129998499</v>
      </c>
      <c r="AN46" s="3">
        <v>1.24170544999998</v>
      </c>
      <c r="AO46" s="3">
        <v>145.77586711000001</v>
      </c>
      <c r="AP46" s="3">
        <v>36.658078480001798</v>
      </c>
      <c r="AQ46" s="3">
        <v>29.429307800001499</v>
      </c>
      <c r="AR46" s="3">
        <v>494.78763389000699</v>
      </c>
      <c r="AS46" s="3">
        <v>7.0473099999997998E-3</v>
      </c>
      <c r="AT46" s="3">
        <v>0.30804802999998898</v>
      </c>
      <c r="AU46" s="3">
        <v>5037.8808583499504</v>
      </c>
      <c r="AV46" s="3">
        <v>34.171826160000997</v>
      </c>
      <c r="AW46" s="3">
        <v>1.0756842200000201</v>
      </c>
      <c r="AX46" s="3">
        <v>57.167056370001497</v>
      </c>
      <c r="AY46" s="3">
        <v>82.976449370001802</v>
      </c>
      <c r="AZ46" s="3">
        <v>700.733657910018</v>
      </c>
      <c r="BA46" s="3">
        <v>34.848222870002203</v>
      </c>
      <c r="BB46" s="3">
        <v>4.59019461999981</v>
      </c>
      <c r="BC46" s="3">
        <v>224.21904996999899</v>
      </c>
      <c r="BD46" s="3">
        <v>1974.2972797299501</v>
      </c>
      <c r="BE46" s="3">
        <v>188.73327428999801</v>
      </c>
      <c r="BF46" s="3">
        <v>8.0863009999995406E-2</v>
      </c>
      <c r="BG46" s="3">
        <v>3.4504898399999</v>
      </c>
      <c r="BH46" s="3">
        <v>405.23942718000802</v>
      </c>
      <c r="BI46" s="3">
        <v>176.53246830000299</v>
      </c>
      <c r="BJ46" s="3">
        <v>0.17813143999999001</v>
      </c>
      <c r="BK46" s="3">
        <v>11010.009119510099</v>
      </c>
      <c r="BL46" s="3">
        <v>1278.94269524996</v>
      </c>
      <c r="BM46" s="3">
        <v>2.8886190999999699</v>
      </c>
      <c r="BN46" s="3">
        <v>4.6716715699996296</v>
      </c>
      <c r="BO46" s="3">
        <v>4.4825010799996798</v>
      </c>
      <c r="BP46" s="3">
        <v>90.553120279998296</v>
      </c>
      <c r="BQ46" s="3">
        <v>2.5537778399999</v>
      </c>
      <c r="BR46" s="3">
        <v>1602.4868765799899</v>
      </c>
      <c r="BS46" s="3">
        <v>101.65536791999899</v>
      </c>
      <c r="BT46" s="3">
        <v>77.2011517499961</v>
      </c>
      <c r="BU46" s="3">
        <v>2276.1389134599799</v>
      </c>
      <c r="BV46" s="3">
        <v>0.64525611000007599</v>
      </c>
      <c r="BW46" s="3">
        <v>8.0510486099997607</v>
      </c>
      <c r="BX46" s="3">
        <v>17.124606760000699</v>
      </c>
      <c r="BY46" s="3">
        <v>216.05511984999799</v>
      </c>
      <c r="BZ46" s="3">
        <v>126.564815259997</v>
      </c>
      <c r="CA46" s="3">
        <v>1.2445332899999899</v>
      </c>
      <c r="CB46" s="3">
        <v>36.307568740001599</v>
      </c>
      <c r="CC46" s="3">
        <v>125.640121839998</v>
      </c>
      <c r="CD46" s="3">
        <v>422.29664691000499</v>
      </c>
      <c r="CE46" s="3">
        <v>5.2084599999998003E-3</v>
      </c>
      <c r="CF46" s="3">
        <v>227.83526139</v>
      </c>
      <c r="CG46" s="3">
        <v>133.00482767999799</v>
      </c>
      <c r="CH46" s="3">
        <v>1214.87305015994</v>
      </c>
      <c r="CI46" s="3">
        <v>289.55985129000999</v>
      </c>
      <c r="CJ46" s="3">
        <v>322.314751670004</v>
      </c>
      <c r="CK46" s="3">
        <v>55.174720480001497</v>
      </c>
      <c r="CL46" s="3">
        <v>54.720651630001797</v>
      </c>
      <c r="CM46" s="3">
        <v>13.18389837</v>
      </c>
      <c r="CN46" s="3">
        <v>4.0053432699999201</v>
      </c>
      <c r="CO46" s="3">
        <v>173.013939849998</v>
      </c>
      <c r="CP46" s="3">
        <v>1.04300101000006</v>
      </c>
      <c r="CQ46" s="3">
        <v>109.051598359995</v>
      </c>
      <c r="CR46" s="3">
        <v>2715.02214674988</v>
      </c>
      <c r="CS46" s="3">
        <v>13.528845480000999</v>
      </c>
      <c r="CT46" s="3">
        <v>6.3121150699997202</v>
      </c>
      <c r="CU46" s="3">
        <v>0.71946884000004097</v>
      </c>
      <c r="CV46" s="3">
        <v>925.30369185003804</v>
      </c>
      <c r="CW46" s="3">
        <v>2175.7433752799602</v>
      </c>
      <c r="CX46" s="3">
        <v>0.46675186999997698</v>
      </c>
      <c r="CY46" s="3">
        <v>1344.63920098993</v>
      </c>
      <c r="CZ46" s="3">
        <v>151.64356203</v>
      </c>
      <c r="DA46" s="3">
        <v>37.508525200000598</v>
      </c>
      <c r="DB46" s="3">
        <v>80.2646728100014</v>
      </c>
      <c r="DC46" s="3">
        <v>382.58980000000702</v>
      </c>
      <c r="DD46" s="3">
        <v>0.81248352999999895</v>
      </c>
      <c r="DE46" s="3">
        <v>688.73625408000999</v>
      </c>
      <c r="DF46" s="3">
        <v>737.96402092001904</v>
      </c>
      <c r="DG46" s="3">
        <v>565.00750250000203</v>
      </c>
      <c r="DH46" s="3">
        <v>9.8986029999996894E-2</v>
      </c>
      <c r="DI46" s="3">
        <v>15.3311897200008</v>
      </c>
      <c r="DJ46" s="3">
        <v>85.901187229995699</v>
      </c>
      <c r="DK46" s="3">
        <v>3.16873461999988</v>
      </c>
      <c r="DL46" s="3">
        <v>568.22287129000699</v>
      </c>
      <c r="DM46" s="3">
        <v>37.716943550000998</v>
      </c>
      <c r="DN46" s="3">
        <v>2.2012000499998701</v>
      </c>
      <c r="DO46" s="3">
        <v>224.10754468000101</v>
      </c>
      <c r="DP46" s="4">
        <v>1048.46539824002</v>
      </c>
      <c r="DQ46" s="11">
        <v>359.37552639000597</v>
      </c>
      <c r="DR46" s="11">
        <v>9845.6875</v>
      </c>
      <c r="DS46" s="11">
        <f t="shared" si="8"/>
        <v>77987.78152065941</v>
      </c>
      <c r="DT46" s="19">
        <v>5429.1927558499156</v>
      </c>
      <c r="DU46">
        <v>9814.2037325099463</v>
      </c>
      <c r="DV46">
        <v>12859.93629942967</v>
      </c>
      <c r="DW46">
        <v>16439.355423849811</v>
      </c>
      <c r="DX46">
        <v>23599.405809020045</v>
      </c>
      <c r="DY46">
        <f t="shared" si="9"/>
        <v>7307.9015376487787</v>
      </c>
      <c r="DZ46" s="20">
        <f t="shared" si="10"/>
        <v>2537.7859623512227</v>
      </c>
      <c r="EA46" s="19">
        <f t="shared" si="3"/>
        <v>12737.094293498694</v>
      </c>
      <c r="EB46">
        <f t="shared" si="4"/>
        <v>9814.2037325099463</v>
      </c>
      <c r="EC46">
        <f t="shared" si="5"/>
        <v>15397.722261780893</v>
      </c>
      <c r="ED46">
        <f t="shared" si="6"/>
        <v>16439.355423849811</v>
      </c>
      <c r="EE46" s="20">
        <f t="shared" si="7"/>
        <v>23599.405809020045</v>
      </c>
    </row>
    <row r="47" spans="1:135" x14ac:dyDescent="0.25">
      <c r="A47" s="2" t="s">
        <v>170</v>
      </c>
      <c r="B47" s="3">
        <v>67.033128540000504</v>
      </c>
      <c r="C47" s="3">
        <v>1035.0554019900001</v>
      </c>
      <c r="D47" s="3">
        <v>61.796040840001702</v>
      </c>
      <c r="E47" s="3">
        <v>411.32169155000599</v>
      </c>
      <c r="F47" s="3">
        <v>93.425492709997698</v>
      </c>
      <c r="G47" s="3">
        <v>1109.7014397499699</v>
      </c>
      <c r="H47" s="3">
        <v>9.6670648499998197</v>
      </c>
      <c r="I47" s="3">
        <v>126.25276264999999</v>
      </c>
      <c r="J47" s="3">
        <v>47.014102410000703</v>
      </c>
      <c r="K47" s="3">
        <v>1.46369105000001</v>
      </c>
      <c r="L47" s="3">
        <v>6189.6282884298998</v>
      </c>
      <c r="M47" s="3">
        <v>22.004687620001</v>
      </c>
      <c r="N47" s="3">
        <v>138.38548570999799</v>
      </c>
      <c r="O47" s="3">
        <v>515.44570695000903</v>
      </c>
      <c r="P47" s="3">
        <v>52.192577120002497</v>
      </c>
      <c r="Q47" s="3">
        <v>38.202683770001201</v>
      </c>
      <c r="R47" s="3">
        <v>39.554222550002301</v>
      </c>
      <c r="S47" s="3">
        <v>1899.92190425998</v>
      </c>
      <c r="T47" s="3">
        <v>3387.8948939699799</v>
      </c>
      <c r="U47" s="3">
        <v>13478.075592830101</v>
      </c>
      <c r="V47" s="3">
        <v>3773.8954539899801</v>
      </c>
      <c r="W47" s="3">
        <v>426.77248691000801</v>
      </c>
      <c r="X47" s="3">
        <v>3420.5429705699999</v>
      </c>
      <c r="Y47" s="3">
        <v>5376.5979041599303</v>
      </c>
      <c r="Z47" s="3">
        <v>73.682033780000197</v>
      </c>
      <c r="AA47" s="3">
        <v>958.470709150007</v>
      </c>
      <c r="AB47" s="3">
        <v>0.28167994999999202</v>
      </c>
      <c r="AC47" s="3">
        <v>64.455233290001104</v>
      </c>
      <c r="AD47" s="3">
        <v>2552.7458607099502</v>
      </c>
      <c r="AE47" s="3">
        <v>11448.4414256406</v>
      </c>
      <c r="AF47" s="3">
        <v>7360.4779943099702</v>
      </c>
      <c r="AG47" s="3">
        <v>5770.4857594799396</v>
      </c>
      <c r="AH47" s="3">
        <v>49931.804234839903</v>
      </c>
      <c r="AI47" s="3">
        <v>3770.2935151299698</v>
      </c>
      <c r="AJ47" s="3">
        <v>125.122721489996</v>
      </c>
      <c r="AK47" s="3">
        <v>4049.7690992399598</v>
      </c>
      <c r="AL47" s="3">
        <v>133.87434027999899</v>
      </c>
      <c r="AM47" s="3">
        <v>1140.7279132400099</v>
      </c>
      <c r="AN47" s="3">
        <v>2960.4542684799699</v>
      </c>
      <c r="AO47" s="3">
        <v>286.20683263999899</v>
      </c>
      <c r="AP47" s="3">
        <v>1395.90509461999</v>
      </c>
      <c r="AQ47" s="3">
        <v>1730.7519570300001</v>
      </c>
      <c r="AR47" s="3">
        <v>1329.0072893500101</v>
      </c>
      <c r="AS47" s="3">
        <v>2278.4974260199201</v>
      </c>
      <c r="AT47" s="3">
        <v>0.31030992999999002</v>
      </c>
      <c r="AU47" s="3">
        <v>9054.2182836600896</v>
      </c>
      <c r="AV47" s="3">
        <v>430.62618655000398</v>
      </c>
      <c r="AW47" s="3">
        <v>839.49610372001098</v>
      </c>
      <c r="AX47" s="3">
        <v>399.63484846000301</v>
      </c>
      <c r="AY47" s="3">
        <v>339.03051679000203</v>
      </c>
      <c r="AZ47" s="3">
        <v>3552.6747141199398</v>
      </c>
      <c r="BA47" s="3">
        <v>884.50188229002595</v>
      </c>
      <c r="BB47" s="3">
        <v>1079.61190382001</v>
      </c>
      <c r="BC47" s="3">
        <v>3647.0757780898998</v>
      </c>
      <c r="BD47" s="3">
        <v>4843.2242152198896</v>
      </c>
      <c r="BE47" s="3">
        <v>966.38790504001702</v>
      </c>
      <c r="BF47" s="3">
        <v>229.40391595</v>
      </c>
      <c r="BG47" s="3">
        <v>759.93979492001597</v>
      </c>
      <c r="BH47" s="3">
        <v>3600.5330733999299</v>
      </c>
      <c r="BI47" s="3">
        <v>4498.8156224299501</v>
      </c>
      <c r="BJ47" s="3">
        <v>228.61816328</v>
      </c>
      <c r="BK47" s="3">
        <v>7078.0646959300102</v>
      </c>
      <c r="BL47" s="3">
        <v>5017.42968207994</v>
      </c>
      <c r="BM47" s="3">
        <v>256.31478547999802</v>
      </c>
      <c r="BN47" s="3">
        <v>346.65685244000002</v>
      </c>
      <c r="BO47" s="3">
        <v>14.425498680001301</v>
      </c>
      <c r="BP47" s="3">
        <v>750.08171968001</v>
      </c>
      <c r="BQ47" s="3">
        <v>86.612801139996293</v>
      </c>
      <c r="BR47" s="3">
        <v>3845.4485305399799</v>
      </c>
      <c r="BS47" s="3">
        <v>510.88490695000098</v>
      </c>
      <c r="BT47" s="3">
        <v>34.233447160001099</v>
      </c>
      <c r="BU47" s="3">
        <v>4705.4566101199798</v>
      </c>
      <c r="BV47" s="3">
        <v>0.18833319999999201</v>
      </c>
      <c r="BW47" s="3">
        <v>1915.8554607999699</v>
      </c>
      <c r="BX47" s="3">
        <v>300.39990429000102</v>
      </c>
      <c r="BY47" s="3">
        <v>1050.2956258900099</v>
      </c>
      <c r="BZ47" s="3">
        <v>720.38027412001804</v>
      </c>
      <c r="CA47" s="3">
        <v>187.21010477000101</v>
      </c>
      <c r="CB47" s="3">
        <v>1158.8495362599299</v>
      </c>
      <c r="CC47" s="3">
        <v>3905.15843282995</v>
      </c>
      <c r="CD47" s="3">
        <v>1064.04170058</v>
      </c>
      <c r="CE47" s="3">
        <v>5622.6716510598999</v>
      </c>
      <c r="CF47" s="3">
        <v>3866.8149025499602</v>
      </c>
      <c r="CG47" s="3">
        <v>682.59310120001101</v>
      </c>
      <c r="CH47" s="3">
        <v>0.55364266000003803</v>
      </c>
      <c r="CI47" s="3">
        <v>21.936157610000901</v>
      </c>
      <c r="CJ47" s="3">
        <v>2288.16018707994</v>
      </c>
      <c r="CK47" s="3">
        <v>1705.4480875699601</v>
      </c>
      <c r="CL47" s="3">
        <v>530.95454491000396</v>
      </c>
      <c r="CM47" s="3">
        <v>78.481192849999701</v>
      </c>
      <c r="CN47" s="3">
        <v>87.877158329999901</v>
      </c>
      <c r="CO47" s="3">
        <v>5016.6320261399296</v>
      </c>
      <c r="CP47" s="3">
        <v>44.822051300001696</v>
      </c>
      <c r="CQ47" s="3">
        <v>696.18834156001799</v>
      </c>
      <c r="CR47" s="3">
        <v>2210.9855629799199</v>
      </c>
      <c r="CS47" s="3">
        <v>7606.1280073899097</v>
      </c>
      <c r="CT47" s="3">
        <v>229.291265259998</v>
      </c>
      <c r="CU47" s="3">
        <v>3030.7614771799599</v>
      </c>
      <c r="CV47" s="3">
        <v>5230.7163865399398</v>
      </c>
      <c r="CW47" s="3">
        <v>12807.560333380001</v>
      </c>
      <c r="CX47" s="3">
        <v>0.21513479999999199</v>
      </c>
      <c r="CY47" s="3">
        <v>21719.943143569901</v>
      </c>
      <c r="CZ47" s="3">
        <v>1245.6241832800099</v>
      </c>
      <c r="DA47" s="3">
        <v>997.14641639001502</v>
      </c>
      <c r="DB47" s="3">
        <v>769.11838989002899</v>
      </c>
      <c r="DC47" s="3">
        <v>1614.5506673999701</v>
      </c>
      <c r="DD47" s="3">
        <v>438.824082440003</v>
      </c>
      <c r="DE47" s="3">
        <v>871.666800000021</v>
      </c>
      <c r="DF47" s="3">
        <v>5746.6101601199398</v>
      </c>
      <c r="DG47" s="3">
        <v>7351.3878592299498</v>
      </c>
      <c r="DH47" s="3">
        <v>0.22682614999999301</v>
      </c>
      <c r="DI47" s="3">
        <v>1547.4324557499999</v>
      </c>
      <c r="DJ47" s="3">
        <v>9529.2482973801998</v>
      </c>
      <c r="DK47" s="3">
        <v>15.593381630001399</v>
      </c>
      <c r="DL47" s="3">
        <v>1335.04520227998</v>
      </c>
      <c r="DM47" s="3">
        <v>600.11239460000195</v>
      </c>
      <c r="DN47" s="3">
        <v>3732.2419355298698</v>
      </c>
      <c r="DO47" s="3">
        <v>11057.1305205105</v>
      </c>
      <c r="DP47" s="4">
        <v>348.82575372000002</v>
      </c>
      <c r="DQ47" s="11">
        <v>558.434035240002</v>
      </c>
      <c r="DR47" s="11">
        <v>49463.99609375</v>
      </c>
      <c r="DS47" s="11">
        <f t="shared" si="8"/>
        <v>378087.34299566963</v>
      </c>
      <c r="DT47" s="19">
        <v>43503.894607379822</v>
      </c>
      <c r="DU47">
        <v>53560.782388039515</v>
      </c>
      <c r="DV47">
        <v>105440.05121276061</v>
      </c>
      <c r="DW47">
        <v>69762.466140029283</v>
      </c>
      <c r="DX47">
        <v>56356.15255371025</v>
      </c>
      <c r="DY47">
        <f t="shared" si="9"/>
        <v>38861.963394164035</v>
      </c>
      <c r="DZ47" s="20">
        <f t="shared" si="10"/>
        <v>10602.032699585961</v>
      </c>
      <c r="EA47" s="19">
        <f t="shared" si="3"/>
        <v>82365.858001543849</v>
      </c>
      <c r="EB47">
        <f t="shared" si="4"/>
        <v>53560.782388039515</v>
      </c>
      <c r="EC47">
        <f t="shared" si="5"/>
        <v>116042.08391234657</v>
      </c>
      <c r="ED47">
        <f t="shared" si="6"/>
        <v>69762.466140029283</v>
      </c>
      <c r="EE47" s="20">
        <f t="shared" si="7"/>
        <v>56356.15255371025</v>
      </c>
    </row>
    <row r="48" spans="1:135" x14ac:dyDescent="0.25">
      <c r="A48" s="2" t="s">
        <v>273</v>
      </c>
      <c r="B48" s="3">
        <v>0.39711334999999098</v>
      </c>
      <c r="C48" s="3">
        <v>2.0373355099999801</v>
      </c>
      <c r="D48" s="3">
        <v>55.037196050001498</v>
      </c>
      <c r="E48" s="3">
        <v>4.9770380000005297E-2</v>
      </c>
      <c r="F48" s="3">
        <v>93.716361579995905</v>
      </c>
      <c r="G48" s="3">
        <v>59.317981630001697</v>
      </c>
      <c r="H48" s="3">
        <v>3.1290511899999101</v>
      </c>
      <c r="I48" s="3">
        <v>0.381383399999975</v>
      </c>
      <c r="J48" s="3">
        <v>4.3179599999999003E-3</v>
      </c>
      <c r="K48" s="3">
        <v>3.5650100000000899E-2</v>
      </c>
      <c r="L48" s="3">
        <v>3.7183418599999301</v>
      </c>
      <c r="M48" s="3">
        <v>0.47690453999999299</v>
      </c>
      <c r="N48" s="3">
        <v>0.22517400999999401</v>
      </c>
      <c r="O48" s="3">
        <v>0.44573662999997299</v>
      </c>
      <c r="P48" s="3">
        <v>0.34544817999999</v>
      </c>
      <c r="Q48" s="3">
        <v>7.2203499999998E-3</v>
      </c>
      <c r="R48" s="3">
        <v>6.9595850000001999E-2</v>
      </c>
      <c r="S48" s="3">
        <v>70.521956499996705</v>
      </c>
      <c r="T48" s="3">
        <v>11.366394100000599</v>
      </c>
      <c r="U48" s="3">
        <v>2.8727706399998798</v>
      </c>
      <c r="V48" s="3">
        <v>91.111138639996298</v>
      </c>
      <c r="W48" s="3">
        <v>8.4740699999998007E-3</v>
      </c>
      <c r="X48" s="3">
        <v>39.336504760000999</v>
      </c>
      <c r="Y48" s="3">
        <v>1.6316023899999701</v>
      </c>
      <c r="Z48" s="3">
        <v>0.162938689999996</v>
      </c>
      <c r="AA48" s="3">
        <v>0.30579389999999002</v>
      </c>
      <c r="AB48" s="3">
        <v>4.8174560000005501E-2</v>
      </c>
      <c r="AC48" s="3">
        <v>5.0035500000004403E-2</v>
      </c>
      <c r="AD48" s="3">
        <v>408.44194839000698</v>
      </c>
      <c r="AE48" s="3">
        <v>1.3240438699999699</v>
      </c>
      <c r="AF48" s="3">
        <v>0.14438077999999599</v>
      </c>
      <c r="AG48" s="3">
        <v>191.682385500001</v>
      </c>
      <c r="AH48" s="3">
        <v>0.69317355000006897</v>
      </c>
      <c r="AI48" s="3">
        <v>2.63517639999991</v>
      </c>
      <c r="AJ48" s="3">
        <v>1.08098799999996E-2</v>
      </c>
      <c r="AK48" s="3">
        <v>1.5235979199999801</v>
      </c>
      <c r="AL48" s="3">
        <v>44.486633210001401</v>
      </c>
      <c r="AM48" s="3">
        <v>3.5540438399999501</v>
      </c>
      <c r="AN48" s="3">
        <v>6.8739799999998101E-3</v>
      </c>
      <c r="AO48" s="3">
        <v>16.619241740001598</v>
      </c>
      <c r="AP48" s="3">
        <v>190.67684734000099</v>
      </c>
      <c r="AQ48" s="3">
        <v>0.93678703000005603</v>
      </c>
      <c r="AR48" s="3">
        <v>0.25806658999999399</v>
      </c>
      <c r="AS48" s="3">
        <v>2.7970699999999701E-3</v>
      </c>
      <c r="AT48" s="3">
        <v>0.14805796999999499</v>
      </c>
      <c r="AU48" s="3">
        <v>563.15103605001502</v>
      </c>
      <c r="AV48" s="3">
        <v>73.389494789992497</v>
      </c>
      <c r="AW48" s="3">
        <v>3.0670240000000799E-2</v>
      </c>
      <c r="AX48" s="3">
        <v>0.15597684999999201</v>
      </c>
      <c r="AY48" s="3">
        <v>0.60652059000006397</v>
      </c>
      <c r="AZ48" s="3">
        <v>40.307249910001701</v>
      </c>
      <c r="BA48" s="3">
        <v>9.2044355000007592</v>
      </c>
      <c r="BB48" s="3">
        <v>1.3852709999999799E-2</v>
      </c>
      <c r="BC48" s="3">
        <v>4.3204641399997303</v>
      </c>
      <c r="BD48" s="3">
        <v>21.055688060001199</v>
      </c>
      <c r="BE48" s="3">
        <v>142.53481706000201</v>
      </c>
      <c r="BF48" s="3">
        <v>3.7666299999998998E-3</v>
      </c>
      <c r="BG48" s="3">
        <v>5.5047430000003103E-2</v>
      </c>
      <c r="BH48" s="3">
        <v>76.205527009997198</v>
      </c>
      <c r="BI48" s="3">
        <v>0.454586339999978</v>
      </c>
      <c r="BJ48" s="3">
        <v>2.48911676999988</v>
      </c>
      <c r="BK48" s="3">
        <v>70.2360994699971</v>
      </c>
      <c r="BL48" s="3">
        <v>228.18755467999901</v>
      </c>
      <c r="BM48" s="3">
        <v>0.53877487000001301</v>
      </c>
      <c r="BN48" s="3">
        <v>1.1267199999999601E-2</v>
      </c>
      <c r="BO48" s="3">
        <v>0.17209312999999199</v>
      </c>
      <c r="BP48" s="3">
        <v>5.9699840599997103</v>
      </c>
      <c r="BQ48" s="3">
        <v>2.4438140000001302E-2</v>
      </c>
      <c r="BR48" s="3">
        <v>4.2314723699999099</v>
      </c>
      <c r="BS48" s="3">
        <v>5.1030790000002102E-2</v>
      </c>
      <c r="BT48" s="3">
        <v>4.4103760000000602E-2</v>
      </c>
      <c r="BU48" s="3">
        <v>3.85657658999994</v>
      </c>
      <c r="BV48" s="3">
        <v>5.7425550000003801E-2</v>
      </c>
      <c r="BW48" s="3">
        <v>0.49117743999997598</v>
      </c>
      <c r="BX48" s="3">
        <v>0.18340706999999101</v>
      </c>
      <c r="BY48" s="3">
        <v>7.4140530000002106E-2</v>
      </c>
      <c r="BZ48" s="3">
        <v>73.585189079996297</v>
      </c>
      <c r="CA48" s="3">
        <v>8.7541669999996602E-2</v>
      </c>
      <c r="CB48" s="3">
        <v>0.14589623999999299</v>
      </c>
      <c r="CC48" s="3">
        <v>124.41706793999801</v>
      </c>
      <c r="CD48" s="3">
        <v>0.41438416999997901</v>
      </c>
      <c r="CE48" s="3">
        <v>3.0137080000003199E-2</v>
      </c>
      <c r="CF48" s="3">
        <v>9.2442851799998405</v>
      </c>
      <c r="CG48" s="3">
        <v>7.5103520000003102E-2</v>
      </c>
      <c r="CH48" s="3">
        <v>32.545668310001901</v>
      </c>
      <c r="CI48" s="3">
        <v>4.45908400000029E-2</v>
      </c>
      <c r="CJ48" s="3">
        <v>48.913375310001697</v>
      </c>
      <c r="CK48" s="3">
        <v>30.5003306500018</v>
      </c>
      <c r="CL48" s="3">
        <v>0.29716204999999102</v>
      </c>
      <c r="CM48" s="3">
        <v>151.53941991000099</v>
      </c>
      <c r="CN48" s="3">
        <v>1.7933981300000099</v>
      </c>
      <c r="CO48" s="3">
        <v>0.90833927000006198</v>
      </c>
      <c r="CP48" s="3">
        <v>1.72978000000003E-2</v>
      </c>
      <c r="CQ48" s="3">
        <v>0.37091030999999097</v>
      </c>
      <c r="CR48" s="3">
        <v>0.15473615999999499</v>
      </c>
      <c r="CS48" s="3">
        <v>0.11934552999999801</v>
      </c>
      <c r="CT48" s="3">
        <v>7.0604139999995499E-2</v>
      </c>
      <c r="CU48" s="3">
        <v>3.4635699999999501E-3</v>
      </c>
      <c r="CV48" s="3">
        <v>6.5388946899996103</v>
      </c>
      <c r="CW48" s="3">
        <v>7.9737633299997501</v>
      </c>
      <c r="CX48" s="3">
        <v>6.2291499999998501E-3</v>
      </c>
      <c r="CY48" s="3">
        <v>0.62289062000003903</v>
      </c>
      <c r="CZ48" s="3">
        <v>7.9088080000002295E-2</v>
      </c>
      <c r="DA48" s="3">
        <v>1.05761028000005</v>
      </c>
      <c r="DB48" s="3">
        <v>23.778600050001199</v>
      </c>
      <c r="DC48" s="3">
        <v>0.23605641999999699</v>
      </c>
      <c r="DD48" s="3">
        <v>311.64337235000698</v>
      </c>
      <c r="DE48" s="3">
        <v>12.2361223200006</v>
      </c>
      <c r="DF48" s="3">
        <v>1.1357271100000299</v>
      </c>
      <c r="DG48" s="3">
        <v>55.601507400001502</v>
      </c>
      <c r="DH48" s="3">
        <v>5.1942120000005101E-2</v>
      </c>
      <c r="DI48" s="3">
        <v>11.987436340001</v>
      </c>
      <c r="DJ48" s="3">
        <v>0.89348232000003003</v>
      </c>
      <c r="DK48" s="3">
        <v>8.28046699999999E-2</v>
      </c>
      <c r="DL48" s="3">
        <v>4.54123565999992</v>
      </c>
      <c r="DM48" s="3">
        <v>24.1297430400015</v>
      </c>
      <c r="DN48" s="3">
        <v>5.0961770000003903E-2</v>
      </c>
      <c r="DO48" s="3">
        <v>0.190264839999994</v>
      </c>
      <c r="DP48" s="4">
        <v>3.6793939099999302</v>
      </c>
      <c r="DQ48" s="11">
        <v>2079.8060263099601</v>
      </c>
      <c r="DR48" s="11">
        <v>2459.4443359375</v>
      </c>
      <c r="DS48" s="11">
        <f t="shared" si="8"/>
        <v>8029.1087626874814</v>
      </c>
      <c r="DT48" s="19">
        <v>2091.2554473299597</v>
      </c>
      <c r="DU48">
        <v>142.22506788000257</v>
      </c>
      <c r="DV48">
        <v>406.69917589000335</v>
      </c>
      <c r="DW48">
        <v>1565.5504998700087</v>
      </c>
      <c r="DX48">
        <v>1363.9342357800092</v>
      </c>
      <c r="DY48">
        <f t="shared" si="9"/>
        <v>1764.2727661158183</v>
      </c>
      <c r="DZ48" s="20">
        <f t="shared" si="10"/>
        <v>695.17156982168149</v>
      </c>
      <c r="EA48" s="19">
        <f t="shared" si="3"/>
        <v>3855.528213445778</v>
      </c>
      <c r="EB48">
        <f t="shared" si="4"/>
        <v>142.22506788000257</v>
      </c>
      <c r="EC48">
        <f t="shared" si="5"/>
        <v>1101.8707457116848</v>
      </c>
      <c r="ED48">
        <f t="shared" si="6"/>
        <v>1565.5504998700087</v>
      </c>
      <c r="EE48" s="20">
        <f t="shared" si="7"/>
        <v>1363.9342357800092</v>
      </c>
    </row>
    <row r="49" spans="1:135" x14ac:dyDescent="0.25">
      <c r="A49" s="2" t="s">
        <v>171</v>
      </c>
      <c r="B49" s="3">
        <v>1610.81150447</v>
      </c>
      <c r="C49" s="3">
        <v>3223.2216640299798</v>
      </c>
      <c r="D49" s="3">
        <v>7571.9810067900098</v>
      </c>
      <c r="E49" s="3">
        <v>4.9875091599997097</v>
      </c>
      <c r="F49" s="3">
        <v>129.539488559999</v>
      </c>
      <c r="G49" s="3">
        <v>3052.9921536499901</v>
      </c>
      <c r="H49" s="3">
        <v>129.75056715999901</v>
      </c>
      <c r="I49" s="3">
        <v>67.158023750001902</v>
      </c>
      <c r="J49" s="3">
        <v>35.879620690000699</v>
      </c>
      <c r="K49" s="3">
        <v>84.668077799996993</v>
      </c>
      <c r="L49" s="3">
        <v>512.06854568000597</v>
      </c>
      <c r="M49" s="3">
        <v>46.218235910001297</v>
      </c>
      <c r="N49" s="3">
        <v>44.975596030001199</v>
      </c>
      <c r="O49" s="3">
        <v>90.055351489999694</v>
      </c>
      <c r="P49" s="3">
        <v>76.595481579999699</v>
      </c>
      <c r="Q49" s="3">
        <v>92.554249959998998</v>
      </c>
      <c r="R49" s="3">
        <v>19.7384815600008</v>
      </c>
      <c r="S49" s="3">
        <v>2323.8919920899698</v>
      </c>
      <c r="T49" s="3">
        <v>13102.94463306</v>
      </c>
      <c r="U49" s="3">
        <v>776.04247092002504</v>
      </c>
      <c r="V49" s="3">
        <v>2045.85269231998</v>
      </c>
      <c r="W49" s="3">
        <v>85.1751071899983</v>
      </c>
      <c r="X49" s="3">
        <v>10879.0973027</v>
      </c>
      <c r="Y49" s="3">
        <v>227.647586310001</v>
      </c>
      <c r="Z49" s="3">
        <v>2205.4610906499302</v>
      </c>
      <c r="AA49" s="3">
        <v>3638.0831594199999</v>
      </c>
      <c r="AB49" s="3">
        <v>5.0158270099996498</v>
      </c>
      <c r="AC49" s="3">
        <v>666.17311122000694</v>
      </c>
      <c r="AD49" s="3">
        <v>9590.0162425699491</v>
      </c>
      <c r="AE49" s="3">
        <v>28029.5135531099</v>
      </c>
      <c r="AF49" s="3">
        <v>4452.0022575599496</v>
      </c>
      <c r="AG49" s="3">
        <v>3102.9972836799798</v>
      </c>
      <c r="AH49" s="3">
        <v>13047.182317140099</v>
      </c>
      <c r="AI49" s="3">
        <v>4201.3620369500004</v>
      </c>
      <c r="AJ49" s="3">
        <v>22.590535070001199</v>
      </c>
      <c r="AK49" s="3">
        <v>4559.6801471700101</v>
      </c>
      <c r="AL49" s="3">
        <v>1823.615714</v>
      </c>
      <c r="AM49" s="3">
        <v>4273.4428409099801</v>
      </c>
      <c r="AN49" s="3">
        <v>972.62277234000101</v>
      </c>
      <c r="AO49" s="3">
        <v>695.15065507000702</v>
      </c>
      <c r="AP49" s="3">
        <v>593.198849260006</v>
      </c>
      <c r="AQ49" s="3">
        <v>69.201053870001004</v>
      </c>
      <c r="AR49" s="3">
        <v>6435.4983592199897</v>
      </c>
      <c r="AS49" s="3">
        <v>6.7127287699996998</v>
      </c>
      <c r="AT49" s="3">
        <v>1.2385771000000301</v>
      </c>
      <c r="AU49" s="3">
        <v>7727.0939431899897</v>
      </c>
      <c r="AV49" s="3">
        <v>956.74614157001201</v>
      </c>
      <c r="AW49" s="3">
        <v>39.915502320000698</v>
      </c>
      <c r="AX49" s="3">
        <v>52.557544160001498</v>
      </c>
      <c r="AY49" s="3">
        <v>107.69253828999901</v>
      </c>
      <c r="AZ49" s="3">
        <v>9026.5483312399792</v>
      </c>
      <c r="BA49" s="3">
        <v>503.42313465000302</v>
      </c>
      <c r="BB49" s="3">
        <v>355.31595627000098</v>
      </c>
      <c r="BC49" s="3">
        <v>1568.04569396993</v>
      </c>
      <c r="BD49" s="3">
        <v>637.21646227002498</v>
      </c>
      <c r="BE49" s="3">
        <v>2595.0397226799601</v>
      </c>
      <c r="BF49" s="3">
        <v>9.72400811000022</v>
      </c>
      <c r="BG49" s="3">
        <v>479.789932760005</v>
      </c>
      <c r="BH49" s="3">
        <v>4535.9311910599599</v>
      </c>
      <c r="BI49" s="3">
        <v>1094.9850691900001</v>
      </c>
      <c r="BJ49" s="3">
        <v>282.25752207000102</v>
      </c>
      <c r="BK49" s="3">
        <v>20247.96700823</v>
      </c>
      <c r="BL49" s="3">
        <v>10732.58887087</v>
      </c>
      <c r="BM49" s="3">
        <v>2503.3034965000002</v>
      </c>
      <c r="BN49" s="3">
        <v>5.6420696399996899</v>
      </c>
      <c r="BO49" s="3">
        <v>12.8622561800008</v>
      </c>
      <c r="BP49" s="3">
        <v>1251.9873621700001</v>
      </c>
      <c r="BQ49" s="3">
        <v>17.2611892100009</v>
      </c>
      <c r="BR49" s="3">
        <v>6415.57670597997</v>
      </c>
      <c r="BS49" s="3">
        <v>867.33031656001299</v>
      </c>
      <c r="BT49" s="3">
        <v>60.1671376500015</v>
      </c>
      <c r="BU49" s="3">
        <v>14667.1166252</v>
      </c>
      <c r="BV49" s="3">
        <v>0.61396904000005603</v>
      </c>
      <c r="BW49" s="3">
        <v>541.72149960000399</v>
      </c>
      <c r="BX49" s="3">
        <v>1746.21310740999</v>
      </c>
      <c r="BY49" s="3">
        <v>628.42465453000398</v>
      </c>
      <c r="BZ49" s="3">
        <v>1642.1519391899899</v>
      </c>
      <c r="CA49" s="3">
        <v>7.81128905999969</v>
      </c>
      <c r="CB49" s="3">
        <v>413.62598005000399</v>
      </c>
      <c r="CC49" s="3">
        <v>2748.5896671199798</v>
      </c>
      <c r="CD49" s="3">
        <v>2864.2589417099898</v>
      </c>
      <c r="CE49" s="3">
        <v>6.3941238799997802</v>
      </c>
      <c r="CF49" s="3">
        <v>3226.5245683199901</v>
      </c>
      <c r="CG49" s="3">
        <v>946.57074990000694</v>
      </c>
      <c r="CH49" s="3">
        <v>5456.9699457899596</v>
      </c>
      <c r="CI49" s="3">
        <v>29.859634210000699</v>
      </c>
      <c r="CJ49" s="3">
        <v>1678.48930319998</v>
      </c>
      <c r="CK49" s="3">
        <v>1002.11351256001</v>
      </c>
      <c r="CL49" s="3">
        <v>2733.0872468999801</v>
      </c>
      <c r="CM49" s="3">
        <v>3390.7378423499799</v>
      </c>
      <c r="CN49" s="3">
        <v>1523.5074378499901</v>
      </c>
      <c r="CO49" s="3">
        <v>1859.20869927999</v>
      </c>
      <c r="CP49" s="3">
        <v>224.46609157999899</v>
      </c>
      <c r="CQ49" s="3">
        <v>3218.1623014699799</v>
      </c>
      <c r="CR49" s="3">
        <v>8663.5984686499196</v>
      </c>
      <c r="CS49" s="3">
        <v>374.81571932000298</v>
      </c>
      <c r="CT49" s="3">
        <v>69.463830540000998</v>
      </c>
      <c r="CU49" s="3">
        <v>222.744082149999</v>
      </c>
      <c r="CV49" s="3">
        <v>1447.1685455499701</v>
      </c>
      <c r="CW49" s="3">
        <v>12000.096879479999</v>
      </c>
      <c r="CX49" s="3">
        <v>314.80145383000098</v>
      </c>
      <c r="CY49" s="3">
        <v>5519.8401488300196</v>
      </c>
      <c r="CZ49" s="3">
        <v>609.14602033000494</v>
      </c>
      <c r="DA49" s="3">
        <v>442.19363858000202</v>
      </c>
      <c r="DB49" s="3">
        <v>13.9137670100009</v>
      </c>
      <c r="DC49" s="3">
        <v>2487.48557690998</v>
      </c>
      <c r="DD49" s="3">
        <v>696.29500986001301</v>
      </c>
      <c r="DE49" s="3">
        <v>791.11342227001001</v>
      </c>
      <c r="DF49" s="3">
        <v>2348.8016617500002</v>
      </c>
      <c r="DG49" s="3">
        <v>12198.331222750099</v>
      </c>
      <c r="DH49" s="3">
        <v>7.8855852599996901</v>
      </c>
      <c r="DI49" s="3">
        <v>945.31736691000901</v>
      </c>
      <c r="DJ49" s="3">
        <v>1771.8505482399901</v>
      </c>
      <c r="DK49" s="3">
        <v>56.504929710001399</v>
      </c>
      <c r="DL49" s="3">
        <v>3110.1751826999898</v>
      </c>
      <c r="DM49" s="3">
        <v>5602.6186207299597</v>
      </c>
      <c r="DN49" s="3">
        <v>2962.4963643999699</v>
      </c>
      <c r="DO49" s="3">
        <v>4389.0996629799001</v>
      </c>
      <c r="DP49" s="4">
        <v>1362.0807387999901</v>
      </c>
      <c r="DQ49" s="11">
        <v>14432.1042860001</v>
      </c>
      <c r="DR49" s="11">
        <v>106330.25</v>
      </c>
      <c r="DS49" s="11">
        <f t="shared" si="8"/>
        <v>446438.38742547936</v>
      </c>
      <c r="DT49" s="19">
        <v>41264.078345400063</v>
      </c>
      <c r="DU49">
        <v>66737.699909820018</v>
      </c>
      <c r="DV49">
        <v>79180.668211689946</v>
      </c>
      <c r="DW49">
        <v>83196.623941669575</v>
      </c>
      <c r="DX49">
        <v>69729.067016899804</v>
      </c>
      <c r="DY49">
        <f t="shared" si="9"/>
        <v>93811.986019733973</v>
      </c>
      <c r="DZ49" s="20">
        <f t="shared" si="10"/>
        <v>12518.263980266018</v>
      </c>
      <c r="EA49" s="19">
        <f t="shared" si="3"/>
        <v>135076.06436513405</v>
      </c>
      <c r="EB49">
        <f t="shared" si="4"/>
        <v>66737.699909820018</v>
      </c>
      <c r="EC49">
        <f t="shared" si="5"/>
        <v>91698.932191955959</v>
      </c>
      <c r="ED49">
        <f t="shared" si="6"/>
        <v>83196.623941669575</v>
      </c>
      <c r="EE49" s="20">
        <f t="shared" si="7"/>
        <v>69729.067016899804</v>
      </c>
    </row>
    <row r="50" spans="1:135" x14ac:dyDescent="0.25">
      <c r="A50" s="2" t="s">
        <v>172</v>
      </c>
      <c r="B50" s="3">
        <v>51.508634480000303</v>
      </c>
      <c r="C50" s="3">
        <v>109.58501845000001</v>
      </c>
      <c r="D50" s="3">
        <v>675.54210435001005</v>
      </c>
      <c r="E50" s="3">
        <v>8.7813640000001303E-2</v>
      </c>
      <c r="F50" s="3">
        <v>22.3755493700004</v>
      </c>
      <c r="G50" s="3">
        <v>183.58108932000101</v>
      </c>
      <c r="H50" s="3">
        <v>4.1058318799998901</v>
      </c>
      <c r="I50" s="3">
        <v>1.99710060000002</v>
      </c>
      <c r="J50" s="3">
        <v>0.50074301999999205</v>
      </c>
      <c r="K50" s="3">
        <v>7.7423125099997403</v>
      </c>
      <c r="L50" s="3">
        <v>10.1982138100001</v>
      </c>
      <c r="M50" s="3">
        <v>0.75961562000004201</v>
      </c>
      <c r="N50" s="3">
        <v>0.68701764999999104</v>
      </c>
      <c r="O50" s="3">
        <v>2.8775724699999499</v>
      </c>
      <c r="P50" s="3">
        <v>2.7017443299999102</v>
      </c>
      <c r="Q50" s="3">
        <v>17.025790360000698</v>
      </c>
      <c r="R50" s="3">
        <v>0.78156054000001696</v>
      </c>
      <c r="S50" s="3">
        <v>56.7703883400008</v>
      </c>
      <c r="T50" s="3">
        <v>912.27724408000404</v>
      </c>
      <c r="U50" s="3">
        <v>33.680985260000902</v>
      </c>
      <c r="V50" s="3">
        <v>50.026796130000903</v>
      </c>
      <c r="W50" s="3">
        <v>2.8738294699999001</v>
      </c>
      <c r="X50" s="3">
        <v>877.22292702001096</v>
      </c>
      <c r="Y50" s="3">
        <v>17.201867020000702</v>
      </c>
      <c r="Z50" s="3">
        <v>1086.22470123991</v>
      </c>
      <c r="AA50" s="3">
        <v>195.94450609999799</v>
      </c>
      <c r="AB50" s="3">
        <v>0.26222007999998698</v>
      </c>
      <c r="AC50" s="3">
        <v>5.2215297099998201</v>
      </c>
      <c r="AD50" s="3">
        <v>148.527244319999</v>
      </c>
      <c r="AE50" s="3">
        <v>4462.3651097999</v>
      </c>
      <c r="AF50" s="3">
        <v>163.83450274999899</v>
      </c>
      <c r="AG50" s="3">
        <v>294.16331600000098</v>
      </c>
      <c r="AH50" s="3">
        <v>1483.48290648995</v>
      </c>
      <c r="AI50" s="3">
        <v>161.25383748999801</v>
      </c>
      <c r="AJ50" s="3">
        <v>1.19049873999998</v>
      </c>
      <c r="AK50" s="3">
        <v>131.73958242999799</v>
      </c>
      <c r="AL50" s="3">
        <v>58.390281090001203</v>
      </c>
      <c r="AM50" s="3">
        <v>33.585406520000603</v>
      </c>
      <c r="AN50" s="3">
        <v>4.6043174199999299</v>
      </c>
      <c r="AO50" s="3">
        <v>16.849975100000702</v>
      </c>
      <c r="AP50" s="3">
        <v>3.5774009499999999</v>
      </c>
      <c r="AQ50" s="3">
        <v>7.32800032999981</v>
      </c>
      <c r="AR50" s="3">
        <v>275.317422160001</v>
      </c>
      <c r="AS50" s="3">
        <v>0.78581630000003999</v>
      </c>
      <c r="AT50" s="3">
        <v>0.28142428999998897</v>
      </c>
      <c r="AU50" s="3">
        <v>477.54179666000402</v>
      </c>
      <c r="AV50" s="3">
        <v>9.4760174099998604</v>
      </c>
      <c r="AW50" s="3">
        <v>1.7300262200000101</v>
      </c>
      <c r="AX50" s="3">
        <v>1.7294454799999801</v>
      </c>
      <c r="AY50" s="3">
        <v>2.7809434599999001</v>
      </c>
      <c r="AZ50" s="3">
        <v>180.72977419999901</v>
      </c>
      <c r="BA50" s="3">
        <v>17.819921300000299</v>
      </c>
      <c r="BB50" s="3">
        <v>10.1013769300004</v>
      </c>
      <c r="BC50" s="3">
        <v>9.5781837500005604</v>
      </c>
      <c r="BD50" s="3">
        <v>2.8156205699999401</v>
      </c>
      <c r="BE50" s="3">
        <v>23.909798580000899</v>
      </c>
      <c r="BF50" s="3">
        <v>0.87739406000005304</v>
      </c>
      <c r="BG50" s="3">
        <v>22.8513976600006</v>
      </c>
      <c r="BH50" s="3">
        <v>128.567029309997</v>
      </c>
      <c r="BI50" s="3">
        <v>18.697869630001101</v>
      </c>
      <c r="BJ50" s="3">
        <v>31.086374090000302</v>
      </c>
      <c r="BK50" s="3">
        <v>334.70077389000198</v>
      </c>
      <c r="BL50" s="3">
        <v>306.91325835999902</v>
      </c>
      <c r="BM50" s="3">
        <v>50.921738180000503</v>
      </c>
      <c r="BN50" s="3">
        <v>4.0834500000003403E-2</v>
      </c>
      <c r="BO50" s="3">
        <v>0.54118911000001702</v>
      </c>
      <c r="BP50" s="3">
        <v>19.176604760000401</v>
      </c>
      <c r="BQ50" s="3">
        <v>4.88753777999987</v>
      </c>
      <c r="BR50" s="3">
        <v>193.920372109998</v>
      </c>
      <c r="BS50" s="3">
        <v>210.20800661000001</v>
      </c>
      <c r="BT50" s="3">
        <v>0.85122228</v>
      </c>
      <c r="BU50" s="3">
        <v>280.70260753000099</v>
      </c>
      <c r="BV50" s="3">
        <v>0.14734203999999099</v>
      </c>
      <c r="BW50" s="3">
        <v>11.455113170000001</v>
      </c>
      <c r="BX50" s="3">
        <v>101.07841215000001</v>
      </c>
      <c r="BY50" s="3">
        <v>70.443394460001002</v>
      </c>
      <c r="BZ50" s="3">
        <v>30.718599910000499</v>
      </c>
      <c r="CA50" s="3">
        <v>0.57086282000000599</v>
      </c>
      <c r="CB50" s="3">
        <v>53.158613970001099</v>
      </c>
      <c r="CC50" s="3">
        <v>146.49740276999901</v>
      </c>
      <c r="CD50" s="3">
        <v>65.833167630000901</v>
      </c>
      <c r="CE50" s="3">
        <v>0.570947380000008</v>
      </c>
      <c r="CF50" s="3">
        <v>58.929131790001101</v>
      </c>
      <c r="CG50" s="3">
        <v>48.105776680001</v>
      </c>
      <c r="CH50" s="3">
        <v>91.742508059999295</v>
      </c>
      <c r="CI50" s="3">
        <v>13.391551770000101</v>
      </c>
      <c r="CJ50" s="3">
        <v>36.650313030000497</v>
      </c>
      <c r="CK50" s="3">
        <v>22.949585160001</v>
      </c>
      <c r="CL50" s="3">
        <v>95.245669719999597</v>
      </c>
      <c r="CM50" s="3">
        <v>383.18970344000098</v>
      </c>
      <c r="CN50" s="3">
        <v>37.109245350000599</v>
      </c>
      <c r="CO50" s="3">
        <v>68.889544570000695</v>
      </c>
      <c r="CP50" s="3">
        <v>2.8754972199999602</v>
      </c>
      <c r="CQ50" s="3">
        <v>109.30991677</v>
      </c>
      <c r="CR50" s="3">
        <v>137.32669544999499</v>
      </c>
      <c r="CS50" s="3">
        <v>188.32703896000001</v>
      </c>
      <c r="CT50" s="3">
        <v>7.3699041699998098</v>
      </c>
      <c r="CU50" s="3">
        <v>0.82461858000002897</v>
      </c>
      <c r="CV50" s="3">
        <v>228.439188180001</v>
      </c>
      <c r="CW50" s="3">
        <v>438.08282647000101</v>
      </c>
      <c r="CX50" s="3">
        <v>7.5974414299998001</v>
      </c>
      <c r="CY50" s="3">
        <v>203.61327792</v>
      </c>
      <c r="CZ50" s="3">
        <v>22.109996190000398</v>
      </c>
      <c r="DA50" s="3">
        <v>39.901902530000903</v>
      </c>
      <c r="DB50" s="3">
        <v>0.535813619999982</v>
      </c>
      <c r="DC50" s="3">
        <v>81.624420820000196</v>
      </c>
      <c r="DD50" s="3">
        <v>18.399483090000501</v>
      </c>
      <c r="DE50" s="3">
        <v>584.75218559000598</v>
      </c>
      <c r="DF50" s="3">
        <v>67.6435114800002</v>
      </c>
      <c r="DG50" s="3">
        <v>339.03303622000197</v>
      </c>
      <c r="DH50" s="3">
        <v>0.17738173999999601</v>
      </c>
      <c r="DI50" s="3">
        <v>22.1172820900006</v>
      </c>
      <c r="DJ50" s="3">
        <v>90.974718799999707</v>
      </c>
      <c r="DK50" s="3">
        <v>0.26368121999998101</v>
      </c>
      <c r="DL50" s="3">
        <v>7.4738239199998304</v>
      </c>
      <c r="DM50" s="3">
        <v>33.5964760100007</v>
      </c>
      <c r="DN50" s="3">
        <v>71.308080399995703</v>
      </c>
      <c r="DO50" s="3">
        <v>97.898425949996593</v>
      </c>
      <c r="DP50" s="4">
        <v>64.276268740001001</v>
      </c>
      <c r="DQ50" s="11">
        <v>488.14068654000198</v>
      </c>
      <c r="DR50" s="11">
        <v>4240.130859375</v>
      </c>
      <c r="DS50" s="11">
        <f t="shared" si="8"/>
        <v>22851.000188794795</v>
      </c>
      <c r="DT50" s="19">
        <v>1415.135841160004</v>
      </c>
      <c r="DU50">
        <v>2395.4334194499979</v>
      </c>
      <c r="DV50">
        <v>9586.1009917297761</v>
      </c>
      <c r="DW50">
        <v>2932.1185155000139</v>
      </c>
      <c r="DX50">
        <v>2282.0805615800077</v>
      </c>
      <c r="DY50">
        <f t="shared" si="9"/>
        <v>790.73425319587727</v>
      </c>
      <c r="DZ50" s="20">
        <f t="shared" si="10"/>
        <v>3449.396606179123</v>
      </c>
      <c r="EA50" s="19">
        <f t="shared" si="3"/>
        <v>2205.8700943558815</v>
      </c>
      <c r="EB50">
        <f t="shared" si="4"/>
        <v>2395.4334194499979</v>
      </c>
      <c r="EC50">
        <f t="shared" si="5"/>
        <v>13035.497597908899</v>
      </c>
      <c r="ED50">
        <f t="shared" si="6"/>
        <v>2932.1185155000139</v>
      </c>
      <c r="EE50" s="20">
        <f t="shared" si="7"/>
        <v>2282.0805615800077</v>
      </c>
    </row>
    <row r="51" spans="1:135" x14ac:dyDescent="0.25">
      <c r="A51" s="2" t="s">
        <v>173</v>
      </c>
      <c r="B51" s="3">
        <v>445.86140924000699</v>
      </c>
      <c r="C51" s="3">
        <v>192.56046825999999</v>
      </c>
      <c r="D51" s="3">
        <v>261.36495484</v>
      </c>
      <c r="E51" s="3">
        <v>0.214807169999992</v>
      </c>
      <c r="F51" s="3">
        <v>1350.87215359994</v>
      </c>
      <c r="G51" s="3">
        <v>42.628801670001302</v>
      </c>
      <c r="H51" s="3">
        <v>169.84607232999801</v>
      </c>
      <c r="I51" s="3">
        <v>203.652180929998</v>
      </c>
      <c r="J51" s="3">
        <v>30.154315460001001</v>
      </c>
      <c r="K51" s="3">
        <v>219.38429978000099</v>
      </c>
      <c r="L51" s="3">
        <v>1282.7359512599701</v>
      </c>
      <c r="M51" s="3">
        <v>65.8797736900014</v>
      </c>
      <c r="N51" s="3">
        <v>22.6016775600012</v>
      </c>
      <c r="O51" s="3">
        <v>87.276896739996204</v>
      </c>
      <c r="P51" s="3">
        <v>284.77612109001097</v>
      </c>
      <c r="Q51" s="3">
        <v>31.5385740500008</v>
      </c>
      <c r="R51" s="3">
        <v>3.1226154399999899</v>
      </c>
      <c r="S51" s="3">
        <v>555.39146837000999</v>
      </c>
      <c r="T51" s="3">
        <v>471.55857797000402</v>
      </c>
      <c r="U51" s="3">
        <v>1755.8629968099399</v>
      </c>
      <c r="V51" s="3">
        <v>16730.524498480201</v>
      </c>
      <c r="W51" s="3">
        <v>1.3768752200000001</v>
      </c>
      <c r="X51" s="3">
        <v>3345.8307736499901</v>
      </c>
      <c r="Y51" s="3">
        <v>1239.5945382299301</v>
      </c>
      <c r="Z51" s="3">
        <v>380.54668177001099</v>
      </c>
      <c r="AA51" s="3">
        <v>755.49126430000194</v>
      </c>
      <c r="AB51" s="3">
        <v>0.16485090999999699</v>
      </c>
      <c r="AC51" s="3">
        <v>37.2398343900011</v>
      </c>
      <c r="AD51" s="3">
        <v>1912.98915849998</v>
      </c>
      <c r="AE51" s="3">
        <v>34.535247390000997</v>
      </c>
      <c r="AF51" s="3">
        <v>1087.4148586399999</v>
      </c>
      <c r="AG51" s="3">
        <v>141.89744827000001</v>
      </c>
      <c r="AH51" s="3">
        <v>1014.59514739003</v>
      </c>
      <c r="AI51" s="3">
        <v>828.42964567001297</v>
      </c>
      <c r="AJ51" s="3">
        <v>0.54796321999999997</v>
      </c>
      <c r="AK51" s="3">
        <v>805.80857120001201</v>
      </c>
      <c r="AL51" s="3">
        <v>44.3719919700007</v>
      </c>
      <c r="AM51" s="3">
        <v>58.814211220000402</v>
      </c>
      <c r="AN51" s="3">
        <v>15.988787430000601</v>
      </c>
      <c r="AO51" s="3">
        <v>8.2121447299998902</v>
      </c>
      <c r="AP51" s="3">
        <v>403.53286032000398</v>
      </c>
      <c r="AQ51" s="3">
        <v>603.54191507001894</v>
      </c>
      <c r="AR51" s="3">
        <v>153.69327896999999</v>
      </c>
      <c r="AS51" s="3">
        <v>3.1463718099998799</v>
      </c>
      <c r="AT51" s="3">
        <v>0.166461059999996</v>
      </c>
      <c r="AU51" s="3">
        <v>558.92197890002899</v>
      </c>
      <c r="AV51" s="3">
        <v>8497.2807417804797</v>
      </c>
      <c r="AW51" s="3">
        <v>2786.0326928199202</v>
      </c>
      <c r="AX51" s="3">
        <v>222.46210757999901</v>
      </c>
      <c r="AY51" s="3">
        <v>58.239066870002503</v>
      </c>
      <c r="AZ51" s="3">
        <v>508.07153107000499</v>
      </c>
      <c r="BA51" s="3">
        <v>2.9721568699998802</v>
      </c>
      <c r="BB51" s="3">
        <v>6175.9840773198403</v>
      </c>
      <c r="BC51" s="3">
        <v>599.72433305002596</v>
      </c>
      <c r="BD51" s="3">
        <v>248.28752675999999</v>
      </c>
      <c r="BE51" s="3">
        <v>2718.7311922199401</v>
      </c>
      <c r="BF51" s="3">
        <v>60.492686590001497</v>
      </c>
      <c r="BG51" s="3">
        <v>47.486351280001998</v>
      </c>
      <c r="BH51" s="3">
        <v>1114.99230742995</v>
      </c>
      <c r="BI51" s="3">
        <v>613.10737546000405</v>
      </c>
      <c r="BJ51" s="3">
        <v>1.60991847</v>
      </c>
      <c r="BK51" s="3">
        <v>136.53853310999801</v>
      </c>
      <c r="BL51" s="3">
        <v>299.08343788000599</v>
      </c>
      <c r="BM51" s="3">
        <v>46.999067770000998</v>
      </c>
      <c r="BN51" s="3">
        <v>0.17638949999998901</v>
      </c>
      <c r="BO51" s="3">
        <v>8.4926157800012696</v>
      </c>
      <c r="BP51" s="3">
        <v>717.02941401001306</v>
      </c>
      <c r="BQ51" s="3">
        <v>1420.5530667599</v>
      </c>
      <c r="BR51" s="3">
        <v>1201.2887755100001</v>
      </c>
      <c r="BS51" s="3">
        <v>1655.87478180996</v>
      </c>
      <c r="BT51" s="3">
        <v>464.80970669000902</v>
      </c>
      <c r="BU51" s="3">
        <v>1342.03927303</v>
      </c>
      <c r="BV51" s="3">
        <v>0.13306443999999401</v>
      </c>
      <c r="BW51" s="3">
        <v>12.220205959999999</v>
      </c>
      <c r="BX51" s="3">
        <v>135.89279129999801</v>
      </c>
      <c r="BY51" s="3">
        <v>1065.5723379800199</v>
      </c>
      <c r="BZ51" s="3">
        <v>147.27953317999899</v>
      </c>
      <c r="CA51" s="3">
        <v>40.726632610002</v>
      </c>
      <c r="CB51" s="3">
        <v>531.10534150001001</v>
      </c>
      <c r="CC51" s="3">
        <v>484.08199133000301</v>
      </c>
      <c r="CD51" s="3">
        <v>745.50350943000399</v>
      </c>
      <c r="CE51" s="3">
        <v>13.541076730000601</v>
      </c>
      <c r="CF51" s="3">
        <v>558.95289954000395</v>
      </c>
      <c r="CG51" s="3">
        <v>488.031784820003</v>
      </c>
      <c r="CH51" s="3">
        <v>9.5148134300010696</v>
      </c>
      <c r="CI51" s="3">
        <v>60.024266030002003</v>
      </c>
      <c r="CJ51" s="3">
        <v>64.710981860001397</v>
      </c>
      <c r="CK51" s="3">
        <v>108.96534144999799</v>
      </c>
      <c r="CL51" s="3">
        <v>98.907208109997597</v>
      </c>
      <c r="CM51" s="3">
        <v>223.09389479999999</v>
      </c>
      <c r="CN51" s="3">
        <v>38.979882570000903</v>
      </c>
      <c r="CO51" s="3">
        <v>250.870656230001</v>
      </c>
      <c r="CP51" s="3">
        <v>5.8680387399996103</v>
      </c>
      <c r="CQ51" s="3">
        <v>52.974247530001698</v>
      </c>
      <c r="CR51" s="3">
        <v>16829.844024760299</v>
      </c>
      <c r="CS51" s="3">
        <v>20156.509144700402</v>
      </c>
      <c r="CT51" s="3">
        <v>38.1100809400019</v>
      </c>
      <c r="CU51" s="3">
        <v>6123.7120062198801</v>
      </c>
      <c r="CV51" s="3">
        <v>0.53676554000001597</v>
      </c>
      <c r="CW51" s="3">
        <v>279.89949535</v>
      </c>
      <c r="CX51" s="3">
        <v>46.052709730001503</v>
      </c>
      <c r="CY51" s="3">
        <v>2482.5040531799</v>
      </c>
      <c r="CZ51" s="3">
        <v>223.52934318000001</v>
      </c>
      <c r="DA51" s="3">
        <v>160.62863788999999</v>
      </c>
      <c r="DB51" s="3">
        <v>6878.8645044299901</v>
      </c>
      <c r="DC51" s="3">
        <v>49.159533190001298</v>
      </c>
      <c r="DD51" s="3">
        <v>592.50196132002998</v>
      </c>
      <c r="DE51" s="3">
        <v>38.4436510200009</v>
      </c>
      <c r="DF51" s="3">
        <v>30.222975720000999</v>
      </c>
      <c r="DG51" s="3">
        <v>3152.5888718199499</v>
      </c>
      <c r="DH51" s="3">
        <v>0.37859164999997802</v>
      </c>
      <c r="DI51" s="3">
        <v>163.68369803000101</v>
      </c>
      <c r="DJ51" s="3">
        <v>28.232339280000598</v>
      </c>
      <c r="DK51" s="3">
        <v>0.38365479999997598</v>
      </c>
      <c r="DL51" s="3">
        <v>79.774766550000905</v>
      </c>
      <c r="DM51" s="3">
        <v>16.189014360000201</v>
      </c>
      <c r="DN51" s="3">
        <v>833.48942534002902</v>
      </c>
      <c r="DO51" s="3">
        <v>16085.407750530399</v>
      </c>
      <c r="DP51" s="4">
        <v>35.350830490001002</v>
      </c>
      <c r="DQ51" s="11">
        <v>229.636089190002</v>
      </c>
      <c r="DR51" s="11">
        <v>190415.640625</v>
      </c>
      <c r="DS51" s="11">
        <f t="shared" si="8"/>
        <v>338701.24564617104</v>
      </c>
      <c r="DT51" s="19">
        <v>3996.6189396699083</v>
      </c>
      <c r="DU51">
        <v>18691.054684659895</v>
      </c>
      <c r="DV51">
        <v>9897.0656701899243</v>
      </c>
      <c r="DW51">
        <v>95126.267026951013</v>
      </c>
      <c r="DX51">
        <v>20574.598699700393</v>
      </c>
      <c r="DY51">
        <f t="shared" si="9"/>
        <v>136593.91436038644</v>
      </c>
      <c r="DZ51" s="20">
        <f t="shared" si="10"/>
        <v>53821.726264613564</v>
      </c>
      <c r="EA51" s="19">
        <f t="shared" si="3"/>
        <v>140590.53330005636</v>
      </c>
      <c r="EB51">
        <f t="shared" si="4"/>
        <v>18691.054684659895</v>
      </c>
      <c r="EC51">
        <f t="shared" si="5"/>
        <v>63718.791934803492</v>
      </c>
      <c r="ED51">
        <f t="shared" si="6"/>
        <v>95126.267026951013</v>
      </c>
      <c r="EE51" s="20">
        <f t="shared" si="7"/>
        <v>20574.598699700393</v>
      </c>
    </row>
    <row r="52" spans="1:135" x14ac:dyDescent="0.25">
      <c r="A52" s="2" t="s">
        <v>174</v>
      </c>
      <c r="B52" s="3">
        <v>333.06212138000001</v>
      </c>
      <c r="C52" s="3">
        <v>442.23835415000002</v>
      </c>
      <c r="D52" s="3">
        <v>2452.47720887996</v>
      </c>
      <c r="E52" s="3">
        <v>3.1700981899998899</v>
      </c>
      <c r="F52" s="3">
        <v>72.748202840000502</v>
      </c>
      <c r="G52" s="3">
        <v>1350.84431287999</v>
      </c>
      <c r="H52" s="3">
        <v>26.886254200001101</v>
      </c>
      <c r="I52" s="3">
        <v>7.3573139599997504</v>
      </c>
      <c r="J52" s="3">
        <v>5.0336770099999404</v>
      </c>
      <c r="K52" s="3">
        <v>22.203606200001001</v>
      </c>
      <c r="L52" s="3">
        <v>144.801984979998</v>
      </c>
      <c r="M52" s="3">
        <v>27.151156980000302</v>
      </c>
      <c r="N52" s="3">
        <v>5.5260636599998803</v>
      </c>
      <c r="O52" s="3">
        <v>18.808866090000802</v>
      </c>
      <c r="P52" s="3">
        <v>22.006884250000901</v>
      </c>
      <c r="Q52" s="3">
        <v>16.416085170000699</v>
      </c>
      <c r="R52" s="3">
        <v>12.9022955600008</v>
      </c>
      <c r="S52" s="3">
        <v>404.32287305000199</v>
      </c>
      <c r="T52" s="3">
        <v>5846.2113966699499</v>
      </c>
      <c r="U52" s="3">
        <v>471.223706100002</v>
      </c>
      <c r="V52" s="3">
        <v>438.54244853000398</v>
      </c>
      <c r="W52" s="3">
        <v>5.1109231899997001</v>
      </c>
      <c r="X52" s="3">
        <v>5324.2084038899702</v>
      </c>
      <c r="Y52" s="3">
        <v>322.81436265000798</v>
      </c>
      <c r="Z52" s="3">
        <v>853.98082022001097</v>
      </c>
      <c r="AA52" s="3">
        <v>1290.9782720400001</v>
      </c>
      <c r="AB52" s="3">
        <v>3.6339994399998798</v>
      </c>
      <c r="AC52" s="3">
        <v>0.92449374000003104</v>
      </c>
      <c r="AD52" s="3">
        <v>2030.67058536999</v>
      </c>
      <c r="AE52" s="3">
        <v>11744.451870790201</v>
      </c>
      <c r="AF52" s="3">
        <v>571.80941399000403</v>
      </c>
      <c r="AG52" s="3">
        <v>1299.38947887001</v>
      </c>
      <c r="AH52" s="3">
        <v>7535.5638507399399</v>
      </c>
      <c r="AI52" s="3">
        <v>955.97330913000701</v>
      </c>
      <c r="AJ52" s="3">
        <v>0.56307918000004498</v>
      </c>
      <c r="AK52" s="3">
        <v>823.67709334001495</v>
      </c>
      <c r="AL52" s="3">
        <v>718.45314386000803</v>
      </c>
      <c r="AM52" s="3">
        <v>534.99108604000401</v>
      </c>
      <c r="AN52" s="3">
        <v>45.558582670000703</v>
      </c>
      <c r="AO52" s="3">
        <v>23.2266744700005</v>
      </c>
      <c r="AP52" s="3">
        <v>59.275285440001298</v>
      </c>
      <c r="AQ52" s="3">
        <v>48.902744620000597</v>
      </c>
      <c r="AR52" s="3">
        <v>1073.6886385600001</v>
      </c>
      <c r="AS52" s="3">
        <v>0.56754095000002003</v>
      </c>
      <c r="AT52" s="3">
        <v>1.13746787999996</v>
      </c>
      <c r="AU52" s="3">
        <v>3473.5707998299899</v>
      </c>
      <c r="AV52" s="3">
        <v>296.45672574000503</v>
      </c>
      <c r="AW52" s="3">
        <v>90.295412459996896</v>
      </c>
      <c r="AX52" s="3">
        <v>7.7779155999996901</v>
      </c>
      <c r="AY52" s="3">
        <v>11.228567130000901</v>
      </c>
      <c r="AZ52" s="3">
        <v>551.69935090000797</v>
      </c>
      <c r="BA52" s="3">
        <v>63.421818010000898</v>
      </c>
      <c r="BB52" s="3">
        <v>99.016090599997995</v>
      </c>
      <c r="BC52" s="3">
        <v>2.5649192099998999</v>
      </c>
      <c r="BD52" s="3">
        <v>7.4841109999997801</v>
      </c>
      <c r="BE52" s="3">
        <v>42.520821830001701</v>
      </c>
      <c r="BF52" s="3">
        <v>0.58355356000001002</v>
      </c>
      <c r="BG52" s="3">
        <v>32.357935490000898</v>
      </c>
      <c r="BH52" s="3">
        <v>382.726776910002</v>
      </c>
      <c r="BI52" s="3">
        <v>19.636469150000998</v>
      </c>
      <c r="BJ52" s="3">
        <v>71.791599629999297</v>
      </c>
      <c r="BK52" s="3">
        <v>2139.44653757999</v>
      </c>
      <c r="BL52" s="3">
        <v>3552.8664400699599</v>
      </c>
      <c r="BM52" s="3">
        <v>518.34359764000396</v>
      </c>
      <c r="BN52" s="3">
        <v>0.92665446000005303</v>
      </c>
      <c r="BO52" s="3">
        <v>0.318075839999993</v>
      </c>
      <c r="BP52" s="3">
        <v>97.719315200000295</v>
      </c>
      <c r="BQ52" s="3">
        <v>24.4433259600005</v>
      </c>
      <c r="BR52" s="3">
        <v>1790.43913753998</v>
      </c>
      <c r="BS52" s="3">
        <v>1624.7516881599599</v>
      </c>
      <c r="BT52" s="3">
        <v>4.0320448799999102</v>
      </c>
      <c r="BU52" s="3">
        <v>1037.7667472799999</v>
      </c>
      <c r="BV52" s="3">
        <v>1.0699327999999799</v>
      </c>
      <c r="BW52" s="3">
        <v>133.67750731999999</v>
      </c>
      <c r="BX52" s="3">
        <v>521.36762867000198</v>
      </c>
      <c r="BY52" s="3">
        <v>207.52192778999901</v>
      </c>
      <c r="BZ52" s="3">
        <v>127.335716869999</v>
      </c>
      <c r="CA52" s="3">
        <v>77.151876860000598</v>
      </c>
      <c r="CB52" s="3">
        <v>63.776024130001403</v>
      </c>
      <c r="CC52" s="3">
        <v>1452.1113524</v>
      </c>
      <c r="CD52" s="3">
        <v>457.03379101000201</v>
      </c>
      <c r="CE52" s="3">
        <v>4.19670850999983</v>
      </c>
      <c r="CF52" s="3">
        <v>409.02354929000597</v>
      </c>
      <c r="CG52" s="3">
        <v>178.40562938999901</v>
      </c>
      <c r="CH52" s="3">
        <v>607.93424404000598</v>
      </c>
      <c r="CI52" s="3">
        <v>29.359855900000699</v>
      </c>
      <c r="CJ52" s="3">
        <v>178.42589971999899</v>
      </c>
      <c r="CK52" s="3">
        <v>217.74458034999799</v>
      </c>
      <c r="CL52" s="3">
        <v>558.01042628000596</v>
      </c>
      <c r="CM52" s="3">
        <v>3668.5932511999699</v>
      </c>
      <c r="CN52" s="3">
        <v>536.17705512999805</v>
      </c>
      <c r="CO52" s="3">
        <v>421.82986716000602</v>
      </c>
      <c r="CP52" s="3">
        <v>15.6728743500009</v>
      </c>
      <c r="CQ52" s="3">
        <v>491.97551779000401</v>
      </c>
      <c r="CR52" s="3">
        <v>436.50046712001</v>
      </c>
      <c r="CS52" s="3">
        <v>312.944524380004</v>
      </c>
      <c r="CT52" s="3">
        <v>9.4914971100000596</v>
      </c>
      <c r="CU52" s="3">
        <v>2.8168459999999702</v>
      </c>
      <c r="CV52" s="3">
        <v>1318.3764170499701</v>
      </c>
      <c r="CW52" s="3">
        <v>3344.8191366599599</v>
      </c>
      <c r="CX52" s="3">
        <v>20.325947020000601</v>
      </c>
      <c r="CY52" s="3">
        <v>975.13824868000597</v>
      </c>
      <c r="CZ52" s="3">
        <v>174.01064328000001</v>
      </c>
      <c r="DA52" s="3">
        <v>58.388382400001198</v>
      </c>
      <c r="DB52" s="3">
        <v>1.2844450000000101</v>
      </c>
      <c r="DC52" s="3">
        <v>768.17344645000503</v>
      </c>
      <c r="DD52" s="3">
        <v>32.799991870000802</v>
      </c>
      <c r="DE52" s="3">
        <v>281.22259787000201</v>
      </c>
      <c r="DF52" s="3">
        <v>361.821425120002</v>
      </c>
      <c r="DG52" s="3">
        <v>1692.5841469900099</v>
      </c>
      <c r="DH52" s="3">
        <v>0.12992986000000201</v>
      </c>
      <c r="DI52" s="3">
        <v>65.308823080000806</v>
      </c>
      <c r="DJ52" s="3">
        <v>1218.5478709699601</v>
      </c>
      <c r="DK52" s="3">
        <v>2.86544300000025E-2</v>
      </c>
      <c r="DL52" s="3">
        <v>43.706182300001302</v>
      </c>
      <c r="DM52" s="3">
        <v>139.79487073999999</v>
      </c>
      <c r="DN52" s="3">
        <v>256.23837338999903</v>
      </c>
      <c r="DO52" s="3">
        <v>1071.5770338699499</v>
      </c>
      <c r="DP52" s="4">
        <v>361.121826880002</v>
      </c>
      <c r="DQ52" s="11">
        <v>2861.4998351199802</v>
      </c>
      <c r="DR52" s="11">
        <v>20543.330078125</v>
      </c>
      <c r="DS52" s="11">
        <f t="shared" si="8"/>
        <v>110048.04932218484</v>
      </c>
      <c r="DT52" s="19">
        <v>8576.9015919199519</v>
      </c>
      <c r="DU52">
        <v>13106.61434998997</v>
      </c>
      <c r="DV52">
        <v>38147.264525130027</v>
      </c>
      <c r="DW52">
        <v>11800.937903279972</v>
      </c>
      <c r="DX52">
        <v>17873.000873739926</v>
      </c>
      <c r="DY52">
        <f t="shared" si="9"/>
        <v>10688.540498120936</v>
      </c>
      <c r="DZ52" s="20">
        <f t="shared" si="10"/>
        <v>9854.7895800040678</v>
      </c>
      <c r="EA52" s="19">
        <f t="shared" si="3"/>
        <v>19265.442090040888</v>
      </c>
      <c r="EB52">
        <f t="shared" si="4"/>
        <v>13106.61434998997</v>
      </c>
      <c r="EC52">
        <f t="shared" si="5"/>
        <v>48002.054105134099</v>
      </c>
      <c r="ED52">
        <f t="shared" si="6"/>
        <v>11800.937903279972</v>
      </c>
      <c r="EE52" s="20">
        <f t="shared" si="7"/>
        <v>17873.000873739926</v>
      </c>
    </row>
    <row r="53" spans="1:135" x14ac:dyDescent="0.25">
      <c r="A53" s="2" t="s">
        <v>175</v>
      </c>
      <c r="B53" s="3">
        <v>2219.36272963999</v>
      </c>
      <c r="C53" s="3">
        <v>8358.3259657399594</v>
      </c>
      <c r="D53" s="3">
        <v>15254.8911865602</v>
      </c>
      <c r="E53" s="3">
        <v>4.4271288299998997</v>
      </c>
      <c r="F53" s="3">
        <v>6489.4456141200299</v>
      </c>
      <c r="G53" s="3">
        <v>5575.7213290999898</v>
      </c>
      <c r="H53" s="3">
        <v>135.813963169998</v>
      </c>
      <c r="I53" s="3">
        <v>39.704332280001097</v>
      </c>
      <c r="J53" s="3">
        <v>86.6709218200007</v>
      </c>
      <c r="K53" s="3">
        <v>40.537935980001002</v>
      </c>
      <c r="L53" s="3">
        <v>190.12569106999999</v>
      </c>
      <c r="M53" s="3">
        <v>26.7394751900007</v>
      </c>
      <c r="N53" s="3">
        <v>122.624494459998</v>
      </c>
      <c r="O53" s="3">
        <v>92.826483620000104</v>
      </c>
      <c r="P53" s="3">
        <v>249.12821217000001</v>
      </c>
      <c r="Q53" s="3">
        <v>47.2876267100009</v>
      </c>
      <c r="R53" s="3">
        <v>49.770143980000903</v>
      </c>
      <c r="S53" s="3">
        <v>3659.1070358099801</v>
      </c>
      <c r="T53" s="3">
        <v>26648.0343100299</v>
      </c>
      <c r="U53" s="3">
        <v>3105.2234868299402</v>
      </c>
      <c r="V53" s="3">
        <v>3803.9089624799999</v>
      </c>
      <c r="W53" s="3">
        <v>28.643783360000899</v>
      </c>
      <c r="X53" s="3">
        <v>27833.31314102</v>
      </c>
      <c r="Y53" s="3">
        <v>1524.2875970499699</v>
      </c>
      <c r="Z53" s="3">
        <v>2855.9414899199601</v>
      </c>
      <c r="AA53" s="3">
        <v>8711.4281838299703</v>
      </c>
      <c r="AB53" s="3">
        <v>2.3965975999998799</v>
      </c>
      <c r="AC53" s="3">
        <v>489.39351291000003</v>
      </c>
      <c r="AD53" s="3">
        <v>11621.1807411301</v>
      </c>
      <c r="AE53" s="3">
        <v>56939.590541019898</v>
      </c>
      <c r="AF53" s="3">
        <v>7578.4533764400103</v>
      </c>
      <c r="AG53" s="3">
        <v>6011.44198494996</v>
      </c>
      <c r="AH53" s="3">
        <v>2732.8970562099698</v>
      </c>
      <c r="AI53" s="3">
        <v>6805.2510896699696</v>
      </c>
      <c r="AJ53" s="3">
        <v>4.66151459999978</v>
      </c>
      <c r="AK53" s="3">
        <v>5093.27211669999</v>
      </c>
      <c r="AL53" s="3">
        <v>4096.1594226099896</v>
      </c>
      <c r="AM53" s="3">
        <v>4610.71019755003</v>
      </c>
      <c r="AN53" s="3">
        <v>270.20011273000199</v>
      </c>
      <c r="AO53" s="3">
        <v>137.62900545999901</v>
      </c>
      <c r="AP53" s="3">
        <v>720.44942901001002</v>
      </c>
      <c r="AQ53" s="3">
        <v>2982.5855783799998</v>
      </c>
      <c r="AR53" s="3">
        <v>18653.222844619901</v>
      </c>
      <c r="AS53" s="3">
        <v>98.253107789999703</v>
      </c>
      <c r="AT53" s="3">
        <v>1.6656382399999801</v>
      </c>
      <c r="AU53" s="3">
        <v>14995.508010019999</v>
      </c>
      <c r="AV53" s="3">
        <v>849.413887620016</v>
      </c>
      <c r="AW53" s="3">
        <v>281.07470224000099</v>
      </c>
      <c r="AX53" s="3">
        <v>87.687126199997394</v>
      </c>
      <c r="AY53" s="3">
        <v>178.11658523999699</v>
      </c>
      <c r="AZ53" s="3">
        <v>8371.9575331299802</v>
      </c>
      <c r="BA53" s="3">
        <v>553.91368237000302</v>
      </c>
      <c r="BB53" s="3">
        <v>907.89590324001699</v>
      </c>
      <c r="BC53" s="3">
        <v>615.12696833001803</v>
      </c>
      <c r="BD53" s="3">
        <v>250.34388836000099</v>
      </c>
      <c r="BE53" s="3">
        <v>1292.9165281999899</v>
      </c>
      <c r="BF53" s="3">
        <v>1.21541868000001</v>
      </c>
      <c r="BG53" s="3">
        <v>937.94812951002496</v>
      </c>
      <c r="BH53" s="3">
        <v>5810.60487638</v>
      </c>
      <c r="BI53" s="3">
        <v>1126.2740488899699</v>
      </c>
      <c r="BJ53" s="3">
        <v>579.74219820000599</v>
      </c>
      <c r="BK53" s="3">
        <v>17967.19451899</v>
      </c>
      <c r="BL53" s="3">
        <v>13958.556430590101</v>
      </c>
      <c r="BM53" s="3">
        <v>3756.6418300999899</v>
      </c>
      <c r="BN53" s="3">
        <v>1.22822440000003</v>
      </c>
      <c r="BO53" s="3">
        <v>15.238121370000901</v>
      </c>
      <c r="BP53" s="3">
        <v>851.73124034000602</v>
      </c>
      <c r="BQ53" s="3">
        <v>46.694010660001197</v>
      </c>
      <c r="BR53" s="3">
        <v>6671.6889287399199</v>
      </c>
      <c r="BS53" s="3">
        <v>1367.28454073998</v>
      </c>
      <c r="BT53" s="3">
        <v>15.214183160000299</v>
      </c>
      <c r="BU53" s="3">
        <v>20877.159187279802</v>
      </c>
      <c r="BV53" s="3">
        <v>1.02254971000005</v>
      </c>
      <c r="BW53" s="3">
        <v>975.982493620009</v>
      </c>
      <c r="BX53" s="3">
        <v>3335.8048849499801</v>
      </c>
      <c r="BY53" s="3">
        <v>2995.94505505999</v>
      </c>
      <c r="BZ53" s="3">
        <v>4265.4690693600096</v>
      </c>
      <c r="CA53" s="3">
        <v>7.8264714099996597</v>
      </c>
      <c r="CB53" s="3">
        <v>182.778041690002</v>
      </c>
      <c r="CC53" s="3">
        <v>3666.0671506499798</v>
      </c>
      <c r="CD53" s="3">
        <v>5909.8484645899998</v>
      </c>
      <c r="CE53" s="3">
        <v>689.03381182001203</v>
      </c>
      <c r="CF53" s="3">
        <v>5202.1421380499796</v>
      </c>
      <c r="CG53" s="3">
        <v>1883.1980534099901</v>
      </c>
      <c r="CH53" s="3">
        <v>3996.5879353599898</v>
      </c>
      <c r="CI53" s="3">
        <v>373.301573310001</v>
      </c>
      <c r="CJ53" s="3">
        <v>3198.67658312001</v>
      </c>
      <c r="CK53" s="3">
        <v>493.91016768000202</v>
      </c>
      <c r="CL53" s="3">
        <v>9418.4617531099302</v>
      </c>
      <c r="CM53" s="3">
        <v>5875.4475674199903</v>
      </c>
      <c r="CN53" s="3">
        <v>5014.0047176199996</v>
      </c>
      <c r="CO53" s="3">
        <v>2680.1601469099701</v>
      </c>
      <c r="CP53" s="3">
        <v>44.130901100001097</v>
      </c>
      <c r="CQ53" s="3">
        <v>4938.9318686700099</v>
      </c>
      <c r="CR53" s="3">
        <v>2273.9222774099599</v>
      </c>
      <c r="CS53" s="3">
        <v>11532.230251700101</v>
      </c>
      <c r="CT53" s="3">
        <v>102.503194809999</v>
      </c>
      <c r="CU53" s="3">
        <v>1.1230158800000201</v>
      </c>
      <c r="CV53" s="3">
        <v>13085.1317822901</v>
      </c>
      <c r="CW53" s="3">
        <v>16311.92125463</v>
      </c>
      <c r="CX53" s="3">
        <v>853.64122254001597</v>
      </c>
      <c r="CY53" s="3">
        <v>10475.681663740001</v>
      </c>
      <c r="CZ53" s="3">
        <v>1552.1833070499999</v>
      </c>
      <c r="DA53" s="3">
        <v>960.76823351000905</v>
      </c>
      <c r="DB53" s="3">
        <v>5.0773402299997299</v>
      </c>
      <c r="DC53" s="3">
        <v>2463.1158207399999</v>
      </c>
      <c r="DD53" s="3">
        <v>963.81493598000702</v>
      </c>
      <c r="DE53" s="3">
        <v>2350.6008317299602</v>
      </c>
      <c r="DF53" s="3">
        <v>3310.4377427700001</v>
      </c>
      <c r="DG53" s="3">
        <v>14249.5496377001</v>
      </c>
      <c r="DH53" s="3">
        <v>1.26357055999999</v>
      </c>
      <c r="DI53" s="3">
        <v>726.79836229000603</v>
      </c>
      <c r="DJ53" s="3">
        <v>3821.11726816998</v>
      </c>
      <c r="DK53" s="3">
        <v>8.1393410000002595E-2</v>
      </c>
      <c r="DL53" s="3">
        <v>3776.7419303499701</v>
      </c>
      <c r="DM53" s="3">
        <v>5338.2644324800003</v>
      </c>
      <c r="DN53" s="3">
        <v>1183.25931570997</v>
      </c>
      <c r="DO53" s="3">
        <v>6591.36576022997</v>
      </c>
      <c r="DP53" s="4">
        <v>1638.21583830999</v>
      </c>
      <c r="DQ53" s="11">
        <v>21988.4649662099</v>
      </c>
      <c r="DR53" s="11">
        <v>211358.90625</v>
      </c>
      <c r="DS53" s="11">
        <f t="shared" si="8"/>
        <v>750435.98879441957</v>
      </c>
      <c r="DT53" s="19">
        <v>68672.207995399876</v>
      </c>
      <c r="DU53">
        <v>102167.6074810196</v>
      </c>
      <c r="DV53">
        <v>140544.44741694958</v>
      </c>
      <c r="DW53">
        <v>120027.48644756043</v>
      </c>
      <c r="DX53">
        <v>107665.33320348992</v>
      </c>
      <c r="DY53">
        <f t="shared" si="9"/>
        <v>180981.13281352629</v>
      </c>
      <c r="DZ53" s="20">
        <f t="shared" si="10"/>
        <v>30377.773436473719</v>
      </c>
      <c r="EA53" s="19">
        <f t="shared" si="3"/>
        <v>249653.34080892615</v>
      </c>
      <c r="EB53">
        <f t="shared" si="4"/>
        <v>102167.6074810196</v>
      </c>
      <c r="EC53">
        <f t="shared" si="5"/>
        <v>170922.22085342329</v>
      </c>
      <c r="ED53">
        <f t="shared" si="6"/>
        <v>120027.48644756043</v>
      </c>
      <c r="EE53" s="20">
        <f t="shared" si="7"/>
        <v>107665.33320348992</v>
      </c>
    </row>
    <row r="54" spans="1:135" x14ac:dyDescent="0.25">
      <c r="A54" s="2" t="s">
        <v>176</v>
      </c>
      <c r="B54" s="3">
        <v>1.2009547300000201</v>
      </c>
      <c r="C54" s="3">
        <v>35.191088420000803</v>
      </c>
      <c r="D54" s="3">
        <v>481.530011560003</v>
      </c>
      <c r="E54" s="3">
        <v>6.6662760000005095E-2</v>
      </c>
      <c r="F54" s="3">
        <v>5.5150212499997497</v>
      </c>
      <c r="G54" s="3">
        <v>93.073892879997501</v>
      </c>
      <c r="H54" s="3">
        <v>13.1590021700005</v>
      </c>
      <c r="I54" s="3">
        <v>1.30346728000003</v>
      </c>
      <c r="J54" s="3">
        <v>1.2864929999999599E-2</v>
      </c>
      <c r="K54" s="3">
        <v>0.19593302999999601</v>
      </c>
      <c r="L54" s="3">
        <v>1.9801326000000099</v>
      </c>
      <c r="M54" s="3">
        <v>15.8321258000007</v>
      </c>
      <c r="N54" s="3">
        <v>1.05513611000004</v>
      </c>
      <c r="O54" s="3">
        <v>0.58131563999998703</v>
      </c>
      <c r="P54" s="3">
        <v>0.21446720999999599</v>
      </c>
      <c r="Q54" s="3">
        <v>0.41716355999997601</v>
      </c>
      <c r="R54" s="3">
        <v>0.789340070000077</v>
      </c>
      <c r="S54" s="3">
        <v>58.4065366600015</v>
      </c>
      <c r="T54" s="3">
        <v>783.82900588001803</v>
      </c>
      <c r="U54" s="3">
        <v>24.561662920001101</v>
      </c>
      <c r="V54" s="3">
        <v>172.786745389999</v>
      </c>
      <c r="W54" s="3">
        <v>5.4071500000002798E-2</v>
      </c>
      <c r="X54" s="3">
        <v>709.78050131001498</v>
      </c>
      <c r="Y54" s="3">
        <v>3.74736742999989</v>
      </c>
      <c r="Z54" s="3">
        <v>1.56389273999999</v>
      </c>
      <c r="AA54" s="3">
        <v>339.17863648000503</v>
      </c>
      <c r="AB54" s="3">
        <v>6.0393000000005498E-2</v>
      </c>
      <c r="AC54" s="3">
        <v>1.4575113199999901</v>
      </c>
      <c r="AD54" s="3">
        <v>157.69341625999999</v>
      </c>
      <c r="AE54" s="3">
        <v>195.59867549000001</v>
      </c>
      <c r="AF54" s="3">
        <v>212.53162645</v>
      </c>
      <c r="AG54" s="3">
        <v>409.548849950006</v>
      </c>
      <c r="AH54" s="3">
        <v>217.62640270000199</v>
      </c>
      <c r="AI54" s="3">
        <v>117.346554439998</v>
      </c>
      <c r="AJ54" s="3">
        <v>1.9588080000000899E-2</v>
      </c>
      <c r="AK54" s="3">
        <v>87.486135659997203</v>
      </c>
      <c r="AL54" s="3">
        <v>63.4972848600015</v>
      </c>
      <c r="AM54" s="3">
        <v>52.150631930000699</v>
      </c>
      <c r="AN54" s="3">
        <v>309.35160117000402</v>
      </c>
      <c r="AO54" s="3">
        <v>85.620290649997003</v>
      </c>
      <c r="AP54" s="3">
        <v>27.668790250001098</v>
      </c>
      <c r="AQ54" s="3">
        <v>11.6597787199998</v>
      </c>
      <c r="AR54" s="3">
        <v>29.4409215200006</v>
      </c>
      <c r="AS54" s="3">
        <v>6.9246899999998203E-3</v>
      </c>
      <c r="AT54" s="3">
        <v>0.153035219999995</v>
      </c>
      <c r="AU54" s="3">
        <v>850.67708874001301</v>
      </c>
      <c r="AV54" s="3">
        <v>2.6515341299999098</v>
      </c>
      <c r="AW54" s="3">
        <v>3.4124100000001198E-2</v>
      </c>
      <c r="AX54" s="3">
        <v>0.110462109999997</v>
      </c>
      <c r="AY54" s="3">
        <v>1.1165395199999999</v>
      </c>
      <c r="AZ54" s="3">
        <v>61.818543410001702</v>
      </c>
      <c r="BA54" s="3">
        <v>0.51352014000001001</v>
      </c>
      <c r="BB54" s="3">
        <v>7.8872398899996297</v>
      </c>
      <c r="BC54" s="3">
        <v>3.1175397399999301</v>
      </c>
      <c r="BD54" s="3">
        <v>66.071175229997607</v>
      </c>
      <c r="BE54" s="3">
        <v>354.49472366000401</v>
      </c>
      <c r="BF54" s="3">
        <v>2.3878040000002598E-2</v>
      </c>
      <c r="BG54" s="3">
        <v>11.208913020001001</v>
      </c>
      <c r="BH54" s="3">
        <v>22.375855350000901</v>
      </c>
      <c r="BI54" s="3">
        <v>14.6679998200008</v>
      </c>
      <c r="BJ54" s="3">
        <v>1.21745499999995E-2</v>
      </c>
      <c r="BK54" s="3">
        <v>60.708616870000903</v>
      </c>
      <c r="BL54" s="3">
        <v>754.843318310016</v>
      </c>
      <c r="BM54" s="3">
        <v>2.8865408699999202</v>
      </c>
      <c r="BN54" s="3">
        <v>3.4176520000001903E-2</v>
      </c>
      <c r="BO54" s="3">
        <v>0.20032104999999101</v>
      </c>
      <c r="BP54" s="3">
        <v>172.68185566999901</v>
      </c>
      <c r="BQ54" s="3">
        <v>4.7964130000002499E-2</v>
      </c>
      <c r="BR54" s="3">
        <v>5366.7706315999703</v>
      </c>
      <c r="BS54" s="3">
        <v>5.47465621999969</v>
      </c>
      <c r="BT54" s="3">
        <v>0.146377329999995</v>
      </c>
      <c r="BU54" s="3">
        <v>618.92948753000996</v>
      </c>
      <c r="BV54" s="3">
        <v>8.7124209999998994E-2</v>
      </c>
      <c r="BW54" s="3">
        <v>0.40619798999998002</v>
      </c>
      <c r="BX54" s="3">
        <v>12.8107223100006</v>
      </c>
      <c r="BY54" s="3">
        <v>54.442853330001803</v>
      </c>
      <c r="BZ54" s="3">
        <v>29.4986464800009</v>
      </c>
      <c r="CA54" s="3">
        <v>8.7434589999996398E-2</v>
      </c>
      <c r="CB54" s="3">
        <v>9.0110889300010495</v>
      </c>
      <c r="CC54" s="3">
        <v>439.46641133000298</v>
      </c>
      <c r="CD54" s="3">
        <v>744.24706593001099</v>
      </c>
      <c r="CE54" s="3">
        <v>5.6376999999998003E-3</v>
      </c>
      <c r="CF54" s="3">
        <v>230.018310020001</v>
      </c>
      <c r="CG54" s="3">
        <v>9.7054770700007094</v>
      </c>
      <c r="CH54" s="3">
        <v>17.638605540000501</v>
      </c>
      <c r="CI54" s="3">
        <v>25.640459550001101</v>
      </c>
      <c r="CJ54" s="3">
        <v>43.333819180000802</v>
      </c>
      <c r="CK54" s="3">
        <v>73.816536669996296</v>
      </c>
      <c r="CL54" s="3">
        <v>9.2991999700005898</v>
      </c>
      <c r="CM54" s="3">
        <v>1784.6896097399699</v>
      </c>
      <c r="CN54" s="3">
        <v>40.513125030001099</v>
      </c>
      <c r="CO54" s="3">
        <v>9.3745079099999895</v>
      </c>
      <c r="CP54" s="3">
        <v>7.8460170000000107E-2</v>
      </c>
      <c r="CQ54" s="3">
        <v>1.15198372</v>
      </c>
      <c r="CR54" s="3">
        <v>113.512506419994</v>
      </c>
      <c r="CS54" s="3">
        <v>1.1113101500000599</v>
      </c>
      <c r="CT54" s="3">
        <v>6.16642149999978</v>
      </c>
      <c r="CU54" s="3">
        <v>0.47443121999997701</v>
      </c>
      <c r="CV54" s="3">
        <v>37.752935300001703</v>
      </c>
      <c r="CW54" s="3">
        <v>736.32136071002196</v>
      </c>
      <c r="CX54" s="3">
        <v>1.2820991199999801</v>
      </c>
      <c r="CY54" s="3">
        <v>151.49173500000001</v>
      </c>
      <c r="CZ54" s="3">
        <v>8.1315031699998599</v>
      </c>
      <c r="DA54" s="3">
        <v>12.0543209200007</v>
      </c>
      <c r="DB54" s="3">
        <v>337.47834376000401</v>
      </c>
      <c r="DC54" s="3">
        <v>51.553881320001501</v>
      </c>
      <c r="DD54" s="3">
        <v>2.8419339799999399</v>
      </c>
      <c r="DE54" s="3">
        <v>13.4949034000007</v>
      </c>
      <c r="DF54" s="3">
        <v>616.34973384001898</v>
      </c>
      <c r="DG54" s="3">
        <v>743.30665532002195</v>
      </c>
      <c r="DH54" s="3">
        <v>6.3041710000004997E-2</v>
      </c>
      <c r="DI54" s="3">
        <v>60.720752180001398</v>
      </c>
      <c r="DJ54" s="3">
        <v>3.27079393999992</v>
      </c>
      <c r="DK54" s="3">
        <v>5.5669280000003797E-2</v>
      </c>
      <c r="DL54" s="3">
        <v>55.812758870001502</v>
      </c>
      <c r="DM54" s="3">
        <v>1.36609044999998</v>
      </c>
      <c r="DN54" s="3">
        <v>0.19198526999999299</v>
      </c>
      <c r="DO54" s="3">
        <v>59.990445630001901</v>
      </c>
      <c r="DP54" s="4">
        <v>15.060712240000401</v>
      </c>
      <c r="DQ54" s="11">
        <v>239.37836483000001</v>
      </c>
      <c r="DR54" s="11">
        <v>5381.501953125</v>
      </c>
      <c r="DS54" s="11">
        <f t="shared" si="8"/>
        <v>25290.510590245114</v>
      </c>
      <c r="DT54" s="19">
        <v>1907.7872363100337</v>
      </c>
      <c r="DU54">
        <v>7797.6112338300072</v>
      </c>
      <c r="DV54">
        <v>3881.835137170006</v>
      </c>
      <c r="DW54">
        <v>2611.188538630016</v>
      </c>
      <c r="DX54">
        <v>3710.5864911800627</v>
      </c>
      <c r="DY54">
        <f t="shared" si="9"/>
        <v>3860.3993584910304</v>
      </c>
      <c r="DZ54" s="20">
        <f t="shared" si="10"/>
        <v>1521.1025946339696</v>
      </c>
      <c r="EA54" s="19">
        <f t="shared" si="3"/>
        <v>5768.1865948010636</v>
      </c>
      <c r="EB54">
        <f t="shared" si="4"/>
        <v>7797.6112338300072</v>
      </c>
      <c r="EC54">
        <f t="shared" si="5"/>
        <v>5402.9377318039751</v>
      </c>
      <c r="ED54">
        <f t="shared" si="6"/>
        <v>2611.188538630016</v>
      </c>
      <c r="EE54" s="20">
        <f t="shared" si="7"/>
        <v>3710.5864911800627</v>
      </c>
    </row>
    <row r="55" spans="1:135" x14ac:dyDescent="0.25">
      <c r="A55" s="2" t="s">
        <v>177</v>
      </c>
      <c r="B55" s="3">
        <v>4387.0400127099902</v>
      </c>
      <c r="C55" s="3">
        <v>11418.519622149999</v>
      </c>
      <c r="D55" s="3">
        <v>9930.5340724900507</v>
      </c>
      <c r="E55" s="3">
        <v>34.143403760001902</v>
      </c>
      <c r="F55" s="3">
        <v>1004.58442372001</v>
      </c>
      <c r="G55" s="3">
        <v>6516.0824378400202</v>
      </c>
      <c r="H55" s="3">
        <v>199.00731535999799</v>
      </c>
      <c r="I55" s="3">
        <v>109.83756393999801</v>
      </c>
      <c r="J55" s="3">
        <v>46.443043350000799</v>
      </c>
      <c r="K55" s="3">
        <v>73.014793739999803</v>
      </c>
      <c r="L55" s="3">
        <v>604.95445714000698</v>
      </c>
      <c r="M55" s="3">
        <v>39.8746361500014</v>
      </c>
      <c r="N55" s="3">
        <v>180.46967994000099</v>
      </c>
      <c r="O55" s="3">
        <v>124.22685931999899</v>
      </c>
      <c r="P55" s="3">
        <v>146.71230313999899</v>
      </c>
      <c r="Q55" s="3">
        <v>47.9469559000012</v>
      </c>
      <c r="R55" s="3">
        <v>114.041760639999</v>
      </c>
      <c r="S55" s="3">
        <v>1474.12493867998</v>
      </c>
      <c r="T55" s="3">
        <v>18035.85258413</v>
      </c>
      <c r="U55" s="3">
        <v>1293.9583332899599</v>
      </c>
      <c r="V55" s="3">
        <v>4832.23269333996</v>
      </c>
      <c r="W55" s="3">
        <v>74.475385220000007</v>
      </c>
      <c r="X55" s="3">
        <v>22161.529134160101</v>
      </c>
      <c r="Y55" s="3">
        <v>3101.75810489995</v>
      </c>
      <c r="Z55" s="3">
        <v>178.0032813</v>
      </c>
      <c r="AA55" s="3">
        <v>8496.24182327995</v>
      </c>
      <c r="AB55" s="3">
        <v>29.7099974000012</v>
      </c>
      <c r="AC55" s="3">
        <v>172.45183539000001</v>
      </c>
      <c r="AD55" s="3">
        <v>21540.4470116999</v>
      </c>
      <c r="AE55" s="3">
        <v>44059.962729259903</v>
      </c>
      <c r="AF55" s="3">
        <v>7976.7666577199898</v>
      </c>
      <c r="AG55" s="3">
        <v>9915.0079523299701</v>
      </c>
      <c r="AH55" s="3">
        <v>32428.978342509999</v>
      </c>
      <c r="AI55" s="3">
        <v>8003.2014227999998</v>
      </c>
      <c r="AJ55" s="3">
        <v>2.3435478799999698</v>
      </c>
      <c r="AK55" s="3">
        <v>8199.7107794600197</v>
      </c>
      <c r="AL55" s="3">
        <v>9758.0407062500708</v>
      </c>
      <c r="AM55" s="3">
        <v>2557.77850191999</v>
      </c>
      <c r="AN55" s="3">
        <v>72.260277070000598</v>
      </c>
      <c r="AO55" s="3">
        <v>2520.2680362700098</v>
      </c>
      <c r="AP55" s="3">
        <v>650.11978615000703</v>
      </c>
      <c r="AQ55" s="3">
        <v>245.70508242000199</v>
      </c>
      <c r="AR55" s="3">
        <v>15121.075530550101</v>
      </c>
      <c r="AS55" s="3">
        <v>10.7200058700002</v>
      </c>
      <c r="AT55" s="3">
        <v>64.803126180002096</v>
      </c>
      <c r="AU55" s="3">
        <v>20575.586370590001</v>
      </c>
      <c r="AV55" s="3">
        <v>1211.5881635799899</v>
      </c>
      <c r="AW55" s="3">
        <v>987.68612641000698</v>
      </c>
      <c r="AX55" s="3">
        <v>119.80052926999799</v>
      </c>
      <c r="AY55" s="3">
        <v>149.79978318999801</v>
      </c>
      <c r="AZ55" s="3">
        <v>9124.1609178400304</v>
      </c>
      <c r="BA55" s="3">
        <v>4790.2786012999704</v>
      </c>
      <c r="BB55" s="3">
        <v>1399.88230515997</v>
      </c>
      <c r="BC55" s="3">
        <v>655.49027064001405</v>
      </c>
      <c r="BD55" s="3">
        <v>680.60537307000902</v>
      </c>
      <c r="BE55" s="3">
        <v>3184.12496623995</v>
      </c>
      <c r="BF55" s="3">
        <v>92.479571869997898</v>
      </c>
      <c r="BG55" s="3">
        <v>552.88786712000604</v>
      </c>
      <c r="BH55" s="3">
        <v>8153.4112291900401</v>
      </c>
      <c r="BI55" s="3">
        <v>1826.6067033899801</v>
      </c>
      <c r="BJ55" s="3">
        <v>1214.7207946599899</v>
      </c>
      <c r="BK55" s="3">
        <v>22995.950401010101</v>
      </c>
      <c r="BL55" s="3">
        <v>26569.71054702</v>
      </c>
      <c r="BM55" s="3">
        <v>2951.08900901998</v>
      </c>
      <c r="BN55" s="3">
        <v>0.68308457999998096</v>
      </c>
      <c r="BO55" s="3">
        <v>16.7706523600013</v>
      </c>
      <c r="BP55" s="3">
        <v>1858.1764566099901</v>
      </c>
      <c r="BQ55" s="3">
        <v>28.323563760000901</v>
      </c>
      <c r="BR55" s="3">
        <v>8618.1768880200198</v>
      </c>
      <c r="BS55" s="3">
        <v>2976.69781228998</v>
      </c>
      <c r="BT55" s="3">
        <v>211.44301672999899</v>
      </c>
      <c r="BU55" s="3">
        <v>23005.265664080001</v>
      </c>
      <c r="BV55" s="3">
        <v>39.446105210002102</v>
      </c>
      <c r="BW55" s="3">
        <v>489.59492423</v>
      </c>
      <c r="BX55" s="3">
        <v>1358.7432171400101</v>
      </c>
      <c r="BY55" s="3">
        <v>3396.9480074199901</v>
      </c>
      <c r="BZ55" s="3">
        <v>3877.7125854399601</v>
      </c>
      <c r="CA55" s="3">
        <v>78.598845129995894</v>
      </c>
      <c r="CB55" s="3">
        <v>408.05527928000299</v>
      </c>
      <c r="CC55" s="3">
        <v>4319.9536022100201</v>
      </c>
      <c r="CD55" s="3">
        <v>5769.86865399001</v>
      </c>
      <c r="CE55" s="3">
        <v>137.67271591999801</v>
      </c>
      <c r="CF55" s="3">
        <v>4377.0386734100002</v>
      </c>
      <c r="CG55" s="3">
        <v>1806.4496638000001</v>
      </c>
      <c r="CH55" s="3">
        <v>4303.0263675799897</v>
      </c>
      <c r="CI55" s="3">
        <v>368.369699010001</v>
      </c>
      <c r="CJ55" s="3">
        <v>4284.7720793499702</v>
      </c>
      <c r="CK55" s="3">
        <v>1064.02009039001</v>
      </c>
      <c r="CL55" s="3">
        <v>4563.4093167299898</v>
      </c>
      <c r="CM55" s="3">
        <v>13998.483459020001</v>
      </c>
      <c r="CN55" s="3">
        <v>6573.2770838599799</v>
      </c>
      <c r="CO55" s="3">
        <v>2630.97387702999</v>
      </c>
      <c r="CP55" s="3">
        <v>640.67622503001701</v>
      </c>
      <c r="CQ55" s="3">
        <v>6694.4127215399503</v>
      </c>
      <c r="CR55" s="3">
        <v>4082.2373826599501</v>
      </c>
      <c r="CS55" s="3">
        <v>2724.2002565899602</v>
      </c>
      <c r="CT55" s="3">
        <v>164.40935358999999</v>
      </c>
      <c r="CU55" s="3">
        <v>138.92313184999901</v>
      </c>
      <c r="CV55" s="3">
        <v>6790.4726696299304</v>
      </c>
      <c r="CW55" s="3">
        <v>16728.45913829</v>
      </c>
      <c r="CX55" s="3">
        <v>450.71859720000202</v>
      </c>
      <c r="CY55" s="3">
        <v>14970.91913065</v>
      </c>
      <c r="CZ55" s="3">
        <v>1668.56425518999</v>
      </c>
      <c r="DA55" s="3">
        <v>1246.36037805</v>
      </c>
      <c r="DB55" s="3">
        <v>20.334618200001501</v>
      </c>
      <c r="DC55" s="3">
        <v>2746.8202704799901</v>
      </c>
      <c r="DD55" s="3">
        <v>1566.62632404998</v>
      </c>
      <c r="DE55" s="3">
        <v>2240.5064159899998</v>
      </c>
      <c r="DF55" s="3">
        <v>3059.8356551400102</v>
      </c>
      <c r="DG55" s="3">
        <v>20556.602588480098</v>
      </c>
      <c r="DH55" s="3">
        <v>11.201814200001101</v>
      </c>
      <c r="DI55" s="3">
        <v>6305.7445235099303</v>
      </c>
      <c r="DJ55" s="3">
        <v>1476.02089809001</v>
      </c>
      <c r="DK55" s="3">
        <v>0.25636571999999302</v>
      </c>
      <c r="DL55" s="3">
        <v>2761.2261711800002</v>
      </c>
      <c r="DM55" s="3">
        <v>4742.5469110699896</v>
      </c>
      <c r="DN55" s="3">
        <v>3109.3630296699798</v>
      </c>
      <c r="DO55" s="3">
        <v>1.06079356999999</v>
      </c>
      <c r="DP55" s="4">
        <v>3255.5501802900098</v>
      </c>
      <c r="DQ55" s="11">
        <v>34787.311121559898</v>
      </c>
      <c r="DR55" s="11">
        <v>197410.609375</v>
      </c>
      <c r="DS55" s="11">
        <f t="shared" si="8"/>
        <v>806104.74216033972</v>
      </c>
      <c r="DT55" s="19">
        <v>90507.163104099862</v>
      </c>
      <c r="DU55">
        <v>119072.25407679012</v>
      </c>
      <c r="DV55">
        <v>148500.34547921995</v>
      </c>
      <c r="DW55">
        <v>122128.02533748955</v>
      </c>
      <c r="DX55">
        <v>128486.34478774015</v>
      </c>
      <c r="DY55">
        <f t="shared" si="9"/>
        <v>125222.46312137143</v>
      </c>
      <c r="DZ55" s="20">
        <f t="shared" si="10"/>
        <v>72188.146253628569</v>
      </c>
      <c r="EA55" s="19">
        <f t="shared" si="3"/>
        <v>215729.62622547129</v>
      </c>
      <c r="EB55">
        <f t="shared" si="4"/>
        <v>119072.25407679012</v>
      </c>
      <c r="EC55">
        <f t="shared" si="5"/>
        <v>220688.49173284852</v>
      </c>
      <c r="ED55">
        <f t="shared" si="6"/>
        <v>122128.02533748955</v>
      </c>
      <c r="EE55" s="20">
        <f t="shared" si="7"/>
        <v>128486.34478774015</v>
      </c>
    </row>
    <row r="56" spans="1:135" x14ac:dyDescent="0.25">
      <c r="A56" s="2" t="s">
        <v>178</v>
      </c>
      <c r="B56" s="3">
        <v>1.1752090900000001</v>
      </c>
      <c r="C56" s="3">
        <v>56.985250020000699</v>
      </c>
      <c r="D56" s="3">
        <v>350.18348840000198</v>
      </c>
      <c r="E56" s="3">
        <v>3.8194582199999201</v>
      </c>
      <c r="F56" s="3">
        <v>43.584093590000599</v>
      </c>
      <c r="G56" s="3">
        <v>38.342572800000902</v>
      </c>
      <c r="H56" s="3">
        <v>11.127055559999899</v>
      </c>
      <c r="I56" s="3">
        <v>14.394650639999901</v>
      </c>
      <c r="J56" s="3">
        <v>0.61535993999999805</v>
      </c>
      <c r="K56" s="3">
        <v>5.4864880599996502</v>
      </c>
      <c r="L56" s="3">
        <v>11.888313350000599</v>
      </c>
      <c r="M56" s="3">
        <v>5.6284956399998496</v>
      </c>
      <c r="N56" s="3">
        <v>3.1411339599998902</v>
      </c>
      <c r="O56" s="3">
        <v>39.121339560001203</v>
      </c>
      <c r="P56" s="3">
        <v>3.3685586199998898</v>
      </c>
      <c r="Q56" s="3">
        <v>1.00898624999999</v>
      </c>
      <c r="R56" s="3">
        <v>4.5656724499997496</v>
      </c>
      <c r="S56" s="3">
        <v>193.81559852999999</v>
      </c>
      <c r="T56" s="3">
        <v>870.75485252001204</v>
      </c>
      <c r="U56" s="3">
        <v>449.662837540005</v>
      </c>
      <c r="V56" s="3">
        <v>195.297604519999</v>
      </c>
      <c r="W56" s="3">
        <v>0.800597140000054</v>
      </c>
      <c r="X56" s="3">
        <v>1352.74650735</v>
      </c>
      <c r="Y56" s="3">
        <v>57.660981520001599</v>
      </c>
      <c r="Z56" s="3">
        <v>143.29657142999699</v>
      </c>
      <c r="AA56" s="3">
        <v>187.824028120001</v>
      </c>
      <c r="AB56" s="3">
        <v>5.6808169399996302</v>
      </c>
      <c r="AC56" s="3">
        <v>8.3419999999996709E-3</v>
      </c>
      <c r="AD56" s="3">
        <v>1099.1436228100099</v>
      </c>
      <c r="AE56" s="3">
        <v>39.583152800002203</v>
      </c>
      <c r="AF56" s="3">
        <v>16.237186820000701</v>
      </c>
      <c r="AG56" s="3">
        <v>75.594347540000001</v>
      </c>
      <c r="AH56" s="3">
        <v>6.67109474999969</v>
      </c>
      <c r="AI56" s="3">
        <v>213.78148293999899</v>
      </c>
      <c r="AJ56" s="3">
        <v>3.6791880000003198E-2</v>
      </c>
      <c r="AK56" s="3">
        <v>56.836520200001303</v>
      </c>
      <c r="AL56" s="3">
        <v>183.78752664000001</v>
      </c>
      <c r="AM56" s="3">
        <v>28.8679910500007</v>
      </c>
      <c r="AN56" s="3">
        <v>9.2892639499998104</v>
      </c>
      <c r="AO56" s="3">
        <v>14.8889290600002</v>
      </c>
      <c r="AP56" s="3">
        <v>74.981039870001297</v>
      </c>
      <c r="AQ56" s="3">
        <v>0.392499309999982</v>
      </c>
      <c r="AR56" s="3">
        <v>64.304761510001001</v>
      </c>
      <c r="AS56" s="3">
        <v>1.14580099999996E-2</v>
      </c>
      <c r="AT56" s="3">
        <v>0.319196299999989</v>
      </c>
      <c r="AU56" s="3">
        <v>301.90800764999898</v>
      </c>
      <c r="AV56" s="3">
        <v>1.4578078099999801</v>
      </c>
      <c r="AW56" s="3">
        <v>3.11333237999993</v>
      </c>
      <c r="AX56" s="3">
        <v>2.2163120000002E-2</v>
      </c>
      <c r="AY56" s="3">
        <v>20.192439770000199</v>
      </c>
      <c r="AZ56" s="3">
        <v>119.83777189</v>
      </c>
      <c r="BA56" s="3">
        <v>21.352590560000699</v>
      </c>
      <c r="BB56" s="3">
        <v>0.57496421999998404</v>
      </c>
      <c r="BC56" s="3">
        <v>15.4546979700003</v>
      </c>
      <c r="BD56" s="3">
        <v>5.05710164999992</v>
      </c>
      <c r="BE56" s="3">
        <v>1.07625254</v>
      </c>
      <c r="BF56" s="3">
        <v>6.7313140000003296E-2</v>
      </c>
      <c r="BG56" s="3">
        <v>56.264557690002</v>
      </c>
      <c r="BH56" s="3">
        <v>56.868902100001698</v>
      </c>
      <c r="BI56" s="3">
        <v>24.665702970000599</v>
      </c>
      <c r="BJ56" s="3">
        <v>0.199456049999993</v>
      </c>
      <c r="BK56" s="3">
        <v>152.286182010001</v>
      </c>
      <c r="BL56" s="3">
        <v>260.21457104000001</v>
      </c>
      <c r="BM56" s="3">
        <v>1.4213048800000101</v>
      </c>
      <c r="BN56" s="3">
        <v>0.70773145000008197</v>
      </c>
      <c r="BO56" s="3">
        <v>0.50011196999998597</v>
      </c>
      <c r="BP56" s="3">
        <v>135.326584099998</v>
      </c>
      <c r="BQ56" s="3">
        <v>0.35994072999999699</v>
      </c>
      <c r="BR56" s="3">
        <v>397.59246318999902</v>
      </c>
      <c r="BS56" s="3">
        <v>3.9306742399999899</v>
      </c>
      <c r="BT56" s="3">
        <v>1.2077777900000199</v>
      </c>
      <c r="BU56" s="3">
        <v>330.01955019000002</v>
      </c>
      <c r="BV56" s="3">
        <v>0.483878939999977</v>
      </c>
      <c r="BW56" s="3">
        <v>0.39502381999999198</v>
      </c>
      <c r="BX56" s="3">
        <v>2.93312705</v>
      </c>
      <c r="BY56" s="3">
        <v>83.472753370000405</v>
      </c>
      <c r="BZ56" s="3">
        <v>49.625078610000799</v>
      </c>
      <c r="CA56" s="3">
        <v>0.357077519999974</v>
      </c>
      <c r="CB56" s="3">
        <v>58.020222290001499</v>
      </c>
      <c r="CC56" s="3">
        <v>375.96962431000298</v>
      </c>
      <c r="CD56" s="3">
        <v>92.557402839999796</v>
      </c>
      <c r="CE56" s="3">
        <v>5.10971999999979E-3</v>
      </c>
      <c r="CF56" s="3">
        <v>29.491323800000799</v>
      </c>
      <c r="CG56" s="3">
        <v>90.682355840000398</v>
      </c>
      <c r="CH56" s="3">
        <v>603.957068910001</v>
      </c>
      <c r="CI56" s="3">
        <v>58.332033230001599</v>
      </c>
      <c r="CJ56" s="3">
        <v>82.360257700000403</v>
      </c>
      <c r="CK56" s="3">
        <v>4.4540997399999496</v>
      </c>
      <c r="CL56" s="3">
        <v>54.9986590900008</v>
      </c>
      <c r="CM56" s="3">
        <v>83.600387269999899</v>
      </c>
      <c r="CN56" s="3">
        <v>11.232216980000199</v>
      </c>
      <c r="CO56" s="3">
        <v>61.1535098500011</v>
      </c>
      <c r="CP56" s="3">
        <v>4.3949924999999102</v>
      </c>
      <c r="CQ56" s="3">
        <v>3.4571791099999301</v>
      </c>
      <c r="CR56" s="3">
        <v>380.41128050001299</v>
      </c>
      <c r="CS56" s="3">
        <v>351.41765276000501</v>
      </c>
      <c r="CT56" s="3">
        <v>25.0449874500001</v>
      </c>
      <c r="CU56" s="3">
        <v>6.8621366099997498</v>
      </c>
      <c r="CV56" s="3">
        <v>411.41336152000798</v>
      </c>
      <c r="CW56" s="3">
        <v>166.99574827000001</v>
      </c>
      <c r="CX56" s="3">
        <v>23.304789890001199</v>
      </c>
      <c r="CY56" s="3">
        <v>3.71214410999989</v>
      </c>
      <c r="CZ56" s="3">
        <v>9.3829163899998704</v>
      </c>
      <c r="DA56" s="3">
        <v>15.330102600000799</v>
      </c>
      <c r="DB56" s="3">
        <v>0.66442890000005095</v>
      </c>
      <c r="DC56" s="3">
        <v>7.9977719599997501</v>
      </c>
      <c r="DD56" s="3">
        <v>0.27895011999999503</v>
      </c>
      <c r="DE56" s="3">
        <v>30.528646330001202</v>
      </c>
      <c r="DF56" s="3">
        <v>54.102203040001001</v>
      </c>
      <c r="DG56" s="3">
        <v>113.810651839999</v>
      </c>
      <c r="DH56" s="3">
        <v>0.19623121999999299</v>
      </c>
      <c r="DI56" s="3">
        <v>91.4717967600008</v>
      </c>
      <c r="DJ56" s="3">
        <v>3.8964098299999699</v>
      </c>
      <c r="DK56" s="3">
        <v>0.224073939999993</v>
      </c>
      <c r="DL56" s="3">
        <v>108.00312594</v>
      </c>
      <c r="DM56" s="3">
        <v>9.3826895700006503</v>
      </c>
      <c r="DN56" s="3">
        <v>10.5534452300009</v>
      </c>
      <c r="DO56" s="3">
        <v>4.6578030000002102E-2</v>
      </c>
      <c r="DP56" s="4">
        <v>20.047835620000399</v>
      </c>
      <c r="DQ56" s="11">
        <v>1179.9056253000199</v>
      </c>
      <c r="DR56" s="11">
        <v>5446.55224609375</v>
      </c>
      <c r="DS56" s="11">
        <f t="shared" si="8"/>
        <v>18071.862894613852</v>
      </c>
      <c r="DT56" s="19">
        <v>1503.6184593700202</v>
      </c>
      <c r="DU56">
        <v>1795.7979320600068</v>
      </c>
      <c r="DV56">
        <v>3316.5713269800185</v>
      </c>
      <c r="DW56">
        <v>4372.6793418700481</v>
      </c>
      <c r="DX56">
        <v>1636.6435882400081</v>
      </c>
      <c r="DY56">
        <f t="shared" si="9"/>
        <v>2198.5665583782497</v>
      </c>
      <c r="DZ56" s="20">
        <f t="shared" si="10"/>
        <v>3247.9856877154994</v>
      </c>
      <c r="EA56" s="19">
        <f t="shared" si="3"/>
        <v>3702.1850177482702</v>
      </c>
      <c r="EB56">
        <f t="shared" si="4"/>
        <v>1795.7979320600068</v>
      </c>
      <c r="EC56">
        <f t="shared" si="5"/>
        <v>6564.5570146955179</v>
      </c>
      <c r="ED56">
        <f t="shared" si="6"/>
        <v>4372.6793418700481</v>
      </c>
      <c r="EE56" s="20">
        <f t="shared" si="7"/>
        <v>1636.6435882400081</v>
      </c>
    </row>
    <row r="57" spans="1:135" x14ac:dyDescent="0.25">
      <c r="A57" s="2" t="s">
        <v>179</v>
      </c>
      <c r="B57" s="3">
        <v>29.518870040000699</v>
      </c>
      <c r="C57" s="3">
        <v>248.01621939</v>
      </c>
      <c r="D57" s="3">
        <v>103.412258329998</v>
      </c>
      <c r="E57" s="3">
        <v>1.15818890999999</v>
      </c>
      <c r="F57" s="3">
        <v>7.7538407199998103</v>
      </c>
      <c r="G57" s="3">
        <v>152.62340092999901</v>
      </c>
      <c r="H57" s="3">
        <v>42.356231890001503</v>
      </c>
      <c r="I57" s="3">
        <v>117.117735579997</v>
      </c>
      <c r="J57" s="3">
        <v>0.39860110999998</v>
      </c>
      <c r="K57" s="3">
        <v>3.1334082099999101</v>
      </c>
      <c r="L57" s="3">
        <v>185.15722297999901</v>
      </c>
      <c r="M57" s="3">
        <v>6.3624137499997202</v>
      </c>
      <c r="N57" s="3">
        <v>11.2057571500008</v>
      </c>
      <c r="O57" s="3">
        <v>63.973375450001001</v>
      </c>
      <c r="P57" s="3">
        <v>22.549994230000902</v>
      </c>
      <c r="Q57" s="3">
        <v>75.721188540000597</v>
      </c>
      <c r="R57" s="3">
        <v>10.4797447300004</v>
      </c>
      <c r="S57" s="3">
        <v>144.62924442000201</v>
      </c>
      <c r="T57" s="3">
        <v>2760.76361112</v>
      </c>
      <c r="U57" s="3">
        <v>520.35396644000605</v>
      </c>
      <c r="V57" s="3">
        <v>264.58340824999999</v>
      </c>
      <c r="W57" s="3">
        <v>0.94421103999998601</v>
      </c>
      <c r="X57" s="3">
        <v>3031.1592398299899</v>
      </c>
      <c r="Y57" s="3">
        <v>28.169885450001399</v>
      </c>
      <c r="Z57" s="3">
        <v>15.142513060000001</v>
      </c>
      <c r="AA57" s="3">
        <v>588.81322917000398</v>
      </c>
      <c r="AB57" s="3">
        <v>0.69934788000005399</v>
      </c>
      <c r="AC57" s="3">
        <v>8.0339446599998592</v>
      </c>
      <c r="AD57" s="3">
        <v>114.988690219999</v>
      </c>
      <c r="AE57" s="3">
        <v>555.82912873002897</v>
      </c>
      <c r="AF57" s="3">
        <v>2080.14103414999</v>
      </c>
      <c r="AG57" s="3">
        <v>2064.6459994099901</v>
      </c>
      <c r="AH57" s="3">
        <v>2480.7735039699601</v>
      </c>
      <c r="AI57" s="3">
        <v>1326.5607272499999</v>
      </c>
      <c r="AJ57" s="3">
        <v>0.16122119999999801</v>
      </c>
      <c r="AK57" s="3">
        <v>582.43574230001605</v>
      </c>
      <c r="AL57" s="3">
        <v>78.260426559999601</v>
      </c>
      <c r="AM57" s="3">
        <v>77.6722370800004</v>
      </c>
      <c r="AN57" s="3">
        <v>1218.6813707899901</v>
      </c>
      <c r="AO57" s="3">
        <v>388.08392935000802</v>
      </c>
      <c r="AP57" s="3">
        <v>238.1163665</v>
      </c>
      <c r="AQ57" s="3">
        <v>332.27309591</v>
      </c>
      <c r="AR57" s="3">
        <v>557.80241973000398</v>
      </c>
      <c r="AS57" s="3">
        <v>7.8045590699997298</v>
      </c>
      <c r="AT57" s="3">
        <v>0.42715133999997101</v>
      </c>
      <c r="AU57" s="3">
        <v>1048.7672862000099</v>
      </c>
      <c r="AV57" s="3">
        <v>27.591143550000801</v>
      </c>
      <c r="AW57" s="3">
        <v>51.571190760001599</v>
      </c>
      <c r="AX57" s="3">
        <v>90.948326779997004</v>
      </c>
      <c r="AY57" s="3">
        <v>18.329915920000801</v>
      </c>
      <c r="AZ57" s="3">
        <v>416.40138295999998</v>
      </c>
      <c r="BA57" s="3">
        <v>0.185661149999995</v>
      </c>
      <c r="BB57" s="3">
        <v>142.377487680001</v>
      </c>
      <c r="BC57" s="3">
        <v>181.333848660001</v>
      </c>
      <c r="BD57" s="3">
        <v>1154.43631461994</v>
      </c>
      <c r="BE57" s="3">
        <v>753.79718470001001</v>
      </c>
      <c r="BF57" s="3">
        <v>2.6786823799999899</v>
      </c>
      <c r="BG57" s="3">
        <v>3.7670649499998898</v>
      </c>
      <c r="BH57" s="3">
        <v>70.604406209997094</v>
      </c>
      <c r="BI57" s="3">
        <v>478.37870891000199</v>
      </c>
      <c r="BJ57" s="3">
        <v>1.7919580000000799E-2</v>
      </c>
      <c r="BK57" s="3">
        <v>1265.7234292000001</v>
      </c>
      <c r="BL57" s="3">
        <v>597.18914075000305</v>
      </c>
      <c r="BM57" s="3">
        <v>137.936309639999</v>
      </c>
      <c r="BN57" s="3">
        <v>0.85782390000004605</v>
      </c>
      <c r="BO57" s="3">
        <v>0.73029259999999896</v>
      </c>
      <c r="BP57" s="3">
        <v>1380.9813669999801</v>
      </c>
      <c r="BQ57" s="3">
        <v>0.23440588999999301</v>
      </c>
      <c r="BR57" s="3">
        <v>1362.8708000199999</v>
      </c>
      <c r="BS57" s="3">
        <v>1207.2610730900101</v>
      </c>
      <c r="BT57" s="3">
        <v>1536.69334236998</v>
      </c>
      <c r="BU57" s="3">
        <v>1271.7357236800001</v>
      </c>
      <c r="BV57" s="3">
        <v>0.71741347000006594</v>
      </c>
      <c r="BW57" s="3">
        <v>404.98924186000602</v>
      </c>
      <c r="BX57" s="3">
        <v>249.04940819999999</v>
      </c>
      <c r="BY57" s="3">
        <v>683.86856355001203</v>
      </c>
      <c r="BZ57" s="3">
        <v>57.587598590001299</v>
      </c>
      <c r="CA57" s="3">
        <v>20.652439480001199</v>
      </c>
      <c r="CB57" s="3">
        <v>12.5855229000009</v>
      </c>
      <c r="CC57" s="3">
        <v>1570.72407123998</v>
      </c>
      <c r="CD57" s="3">
        <v>697.26874103001103</v>
      </c>
      <c r="CE57" s="3">
        <v>3.0939163699999299</v>
      </c>
      <c r="CF57" s="3">
        <v>315.671760730004</v>
      </c>
      <c r="CG57" s="3">
        <v>634.448907550012</v>
      </c>
      <c r="CH57" s="3">
        <v>24.960599430000901</v>
      </c>
      <c r="CI57" s="3">
        <v>31.5666140900009</v>
      </c>
      <c r="CJ57" s="3">
        <v>96.556706459999504</v>
      </c>
      <c r="CK57" s="3">
        <v>92.795737879998597</v>
      </c>
      <c r="CL57" s="3">
        <v>19.906045040000802</v>
      </c>
      <c r="CM57" s="3">
        <v>1209.8119509200001</v>
      </c>
      <c r="CN57" s="3">
        <v>577.950169910005</v>
      </c>
      <c r="CO57" s="3">
        <v>778.106807210017</v>
      </c>
      <c r="CP57" s="3">
        <v>7.3687112799997099</v>
      </c>
      <c r="CQ57" s="3">
        <v>1.10253888000001</v>
      </c>
      <c r="CR57" s="3">
        <v>698.88031280001906</v>
      </c>
      <c r="CS57" s="3">
        <v>1332.04369224991</v>
      </c>
      <c r="CT57" s="3">
        <v>63.600089040000697</v>
      </c>
      <c r="CU57" s="3">
        <v>859.45163692000199</v>
      </c>
      <c r="CV57" s="3">
        <v>1035.3324172498901</v>
      </c>
      <c r="CW57" s="3">
        <v>1580.8275882599901</v>
      </c>
      <c r="CX57" s="3">
        <v>0.12584822999999801</v>
      </c>
      <c r="CY57" s="3">
        <v>3304.9872811499399</v>
      </c>
      <c r="CZ57" s="3">
        <v>195.442971739999</v>
      </c>
      <c r="DA57" s="3">
        <v>179.71720358000101</v>
      </c>
      <c r="DB57" s="3">
        <v>338.25471998000501</v>
      </c>
      <c r="DC57" s="3">
        <v>68.057223670000695</v>
      </c>
      <c r="DD57" s="3">
        <v>12.047355289999899</v>
      </c>
      <c r="DE57" s="3">
        <v>238.03191957999999</v>
      </c>
      <c r="DF57" s="3">
        <v>743.79307341001197</v>
      </c>
      <c r="DG57" s="3">
        <v>5263.7108732899496</v>
      </c>
      <c r="DH57" s="3">
        <v>0.209834899999993</v>
      </c>
      <c r="DI57" s="3">
        <v>131.43113645</v>
      </c>
      <c r="DJ57" s="3">
        <v>486.88384721000602</v>
      </c>
      <c r="DK57" s="3">
        <v>0.11326217999999801</v>
      </c>
      <c r="DL57" s="3">
        <v>14.152814360000599</v>
      </c>
      <c r="DM57" s="3">
        <v>19.183078760000299</v>
      </c>
      <c r="DN57" s="3">
        <v>16.477539350000701</v>
      </c>
      <c r="DO57" s="3">
        <v>5072.0662153099202</v>
      </c>
      <c r="DP57" s="4">
        <v>55.968523850001198</v>
      </c>
      <c r="DQ57" s="11">
        <v>117.42895001999899</v>
      </c>
      <c r="DR57" s="11">
        <v>17661.72265625</v>
      </c>
      <c r="DS57" s="11">
        <f t="shared" si="8"/>
        <v>80733.014421119602</v>
      </c>
      <c r="DT57" s="19">
        <v>5952.7252350999406</v>
      </c>
      <c r="DU57">
        <v>18871.325211469979</v>
      </c>
      <c r="DV57">
        <v>12848.473133989992</v>
      </c>
      <c r="DW57">
        <v>11620.473446659787</v>
      </c>
      <c r="DX57">
        <v>13778.294737649927</v>
      </c>
      <c r="DY57">
        <f t="shared" si="9"/>
        <v>12669.567605088687</v>
      </c>
      <c r="DZ57" s="20">
        <f t="shared" si="10"/>
        <v>4992.1550511613132</v>
      </c>
      <c r="EA57" s="19">
        <f t="shared" si="3"/>
        <v>18622.292840188627</v>
      </c>
      <c r="EB57">
        <f t="shared" si="4"/>
        <v>18871.325211469979</v>
      </c>
      <c r="EC57">
        <f t="shared" si="5"/>
        <v>17840.628185151305</v>
      </c>
      <c r="ED57">
        <f t="shared" si="6"/>
        <v>11620.473446659787</v>
      </c>
      <c r="EE57" s="20">
        <f t="shared" si="7"/>
        <v>13778.294737649927</v>
      </c>
    </row>
    <row r="58" spans="1:135" x14ac:dyDescent="0.25">
      <c r="A58" s="2" t="s">
        <v>180</v>
      </c>
      <c r="B58" s="3">
        <v>62.5609279200008</v>
      </c>
      <c r="C58" s="3">
        <v>62.737036980001001</v>
      </c>
      <c r="D58" s="3">
        <v>23.3710682900013</v>
      </c>
      <c r="E58" s="3">
        <v>7.5313019999999994E-2</v>
      </c>
      <c r="F58" s="3">
        <v>16.0344154400007</v>
      </c>
      <c r="G58" s="3">
        <v>57.095869720001403</v>
      </c>
      <c r="H58" s="3">
        <v>2.19861616999999</v>
      </c>
      <c r="I58" s="3">
        <v>3.7101020799999298</v>
      </c>
      <c r="J58" s="3">
        <v>4.4732838499997598</v>
      </c>
      <c r="K58" s="3">
        <v>0.46149114999999002</v>
      </c>
      <c r="L58" s="3">
        <v>8.5299661700000105</v>
      </c>
      <c r="M58" s="3">
        <v>1.9480442299999701</v>
      </c>
      <c r="N58" s="3">
        <v>0.65573625000000202</v>
      </c>
      <c r="O58" s="3">
        <v>0.509194829999981</v>
      </c>
      <c r="P58" s="3">
        <v>4.1417251099999497</v>
      </c>
      <c r="Q58" s="3">
        <v>2.1783048999999801</v>
      </c>
      <c r="R58" s="3">
        <v>1.26391922</v>
      </c>
      <c r="S58" s="3">
        <v>257.23151739999901</v>
      </c>
      <c r="T58" s="3">
        <v>52.188001090000697</v>
      </c>
      <c r="U58" s="3">
        <v>528.95612799000298</v>
      </c>
      <c r="V58" s="3">
        <v>216.32272122000001</v>
      </c>
      <c r="W58" s="3">
        <v>0.38552447999999201</v>
      </c>
      <c r="X58" s="3">
        <v>215.44729264</v>
      </c>
      <c r="Y58" s="3">
        <v>271.53909355000502</v>
      </c>
      <c r="Z58" s="3">
        <v>1.9482033699999901</v>
      </c>
      <c r="AA58" s="3">
        <v>80.464139289999807</v>
      </c>
      <c r="AB58" s="3">
        <v>7.1207350000003694E-2</v>
      </c>
      <c r="AC58" s="3">
        <v>0.73041177000003898</v>
      </c>
      <c r="AD58" s="3">
        <v>164.07485615000201</v>
      </c>
      <c r="AE58" s="3">
        <v>21.7446526500011</v>
      </c>
      <c r="AF58" s="3">
        <v>430.11950524000298</v>
      </c>
      <c r="AG58" s="3">
        <v>125.633017619998</v>
      </c>
      <c r="AH58" s="3">
        <v>166.79236821999999</v>
      </c>
      <c r="AI58" s="3">
        <v>194.02318215000099</v>
      </c>
      <c r="AJ58" s="3">
        <v>2.5854150000003299E-2</v>
      </c>
      <c r="AK58" s="3">
        <v>83.818850730001103</v>
      </c>
      <c r="AL58" s="3">
        <v>31.067205090000702</v>
      </c>
      <c r="AM58" s="3">
        <v>11.4361188900002</v>
      </c>
      <c r="AN58" s="3">
        <v>223.44515884</v>
      </c>
      <c r="AO58" s="3">
        <v>30.435260380000599</v>
      </c>
      <c r="AP58" s="3">
        <v>750.40375158002405</v>
      </c>
      <c r="AQ58" s="3">
        <v>143.066754119998</v>
      </c>
      <c r="AR58" s="3">
        <v>49.766848500000798</v>
      </c>
      <c r="AS58" s="3">
        <v>1.7827600000000401E-2</v>
      </c>
      <c r="AT58" s="3">
        <v>0.16412059999999401</v>
      </c>
      <c r="AU58" s="3">
        <v>408.19731551000302</v>
      </c>
      <c r="AV58" s="3">
        <v>25.420482850001399</v>
      </c>
      <c r="AW58" s="3">
        <v>196.15204007</v>
      </c>
      <c r="AX58" s="3">
        <v>8.4226786499999999</v>
      </c>
      <c r="AY58" s="3">
        <v>179.34182919000199</v>
      </c>
      <c r="AZ58" s="3">
        <v>1055.75656698994</v>
      </c>
      <c r="BA58" s="3">
        <v>6.0406970000003099E-2</v>
      </c>
      <c r="BB58" s="3">
        <v>258.67861990000301</v>
      </c>
      <c r="BC58" s="3">
        <v>13.3499083600014</v>
      </c>
      <c r="BD58" s="3">
        <v>6168.0626514998503</v>
      </c>
      <c r="BE58" s="3">
        <v>856.42587745000606</v>
      </c>
      <c r="BF58" s="3">
        <v>6.0777900000003098E-2</v>
      </c>
      <c r="BG58" s="3">
        <v>13.0887308400001</v>
      </c>
      <c r="BH58" s="3">
        <v>499.26866699000601</v>
      </c>
      <c r="BI58" s="3">
        <v>213.048767349999</v>
      </c>
      <c r="BJ58" s="3">
        <v>3.6310060000005299E-2</v>
      </c>
      <c r="BK58" s="3">
        <v>168.57778626000101</v>
      </c>
      <c r="BL58" s="3">
        <v>169.22973104000101</v>
      </c>
      <c r="BM58" s="3">
        <v>66.8652877100008</v>
      </c>
      <c r="BN58" s="3">
        <v>2.8230560000003201E-2</v>
      </c>
      <c r="BO58" s="3">
        <v>0.243287339999988</v>
      </c>
      <c r="BP58" s="3">
        <v>99.265447129998293</v>
      </c>
      <c r="BQ58" s="3">
        <v>0.18939357999999501</v>
      </c>
      <c r="BR58" s="3">
        <v>1017.69803084001</v>
      </c>
      <c r="BS58" s="3">
        <v>240.368537610001</v>
      </c>
      <c r="BT58" s="3">
        <v>0.51503252000000199</v>
      </c>
      <c r="BU58" s="3">
        <v>313.84378196000102</v>
      </c>
      <c r="BV58" s="3">
        <v>6.8747990000001397E-2</v>
      </c>
      <c r="BW58" s="3">
        <v>124.58066244999701</v>
      </c>
      <c r="BX58" s="3">
        <v>103.516014289997</v>
      </c>
      <c r="BY58" s="3">
        <v>183.061799360001</v>
      </c>
      <c r="BZ58" s="3">
        <v>18.827278760000699</v>
      </c>
      <c r="CA58" s="3">
        <v>0.15905968999999301</v>
      </c>
      <c r="CB58" s="3">
        <v>79.920749119996103</v>
      </c>
      <c r="CC58" s="3">
        <v>47.347238830000798</v>
      </c>
      <c r="CD58" s="3">
        <v>215.49969411999899</v>
      </c>
      <c r="CE58" s="3">
        <v>7.9915699999997293E-3</v>
      </c>
      <c r="CF58" s="3">
        <v>181.43016974000099</v>
      </c>
      <c r="CG58" s="3">
        <v>819.98584767000898</v>
      </c>
      <c r="CH58" s="3">
        <v>204.39742889000101</v>
      </c>
      <c r="CI58" s="3">
        <v>3.3146827499999199</v>
      </c>
      <c r="CJ58" s="3">
        <v>38.582454290001202</v>
      </c>
      <c r="CK58" s="3">
        <v>13.452219330000601</v>
      </c>
      <c r="CL58" s="3">
        <v>3.4516688899999699</v>
      </c>
      <c r="CM58" s="3">
        <v>110.275328509998</v>
      </c>
      <c r="CN58" s="3">
        <v>171.58881255</v>
      </c>
      <c r="CO58" s="3">
        <v>129.57427539999799</v>
      </c>
      <c r="CP58" s="3">
        <v>8.3552667200006692</v>
      </c>
      <c r="CQ58" s="3">
        <v>0.714184350000031</v>
      </c>
      <c r="CR58" s="3">
        <v>1380.7004277098699</v>
      </c>
      <c r="CS58" s="3">
        <v>2847.4203383999402</v>
      </c>
      <c r="CT58" s="3">
        <v>26.572114500001199</v>
      </c>
      <c r="CU58" s="3">
        <v>451.71900974000499</v>
      </c>
      <c r="CV58" s="3">
        <v>3.4246072499998998</v>
      </c>
      <c r="CW58" s="3">
        <v>376.76181399000302</v>
      </c>
      <c r="CX58" s="3">
        <v>0.16229391999999301</v>
      </c>
      <c r="CY58" s="3">
        <v>437.18472078000701</v>
      </c>
      <c r="CZ58" s="3">
        <v>74.424232520000203</v>
      </c>
      <c r="DA58" s="3">
        <v>18.757767420000501</v>
      </c>
      <c r="DB58" s="3">
        <v>107.92993614999899</v>
      </c>
      <c r="DC58" s="3">
        <v>32.088644970000701</v>
      </c>
      <c r="DD58" s="3">
        <v>625.01071572002604</v>
      </c>
      <c r="DE58" s="3">
        <v>15.538265170000599</v>
      </c>
      <c r="DF58" s="3">
        <v>108.33822286999801</v>
      </c>
      <c r="DG58" s="3">
        <v>314.33489964000103</v>
      </c>
      <c r="DH58" s="3">
        <v>7.6160030000000198E-2</v>
      </c>
      <c r="DI58" s="3">
        <v>278.57245314999801</v>
      </c>
      <c r="DJ58" s="3">
        <v>44.630454430001599</v>
      </c>
      <c r="DK58" s="3">
        <v>5.7783430000004E-2</v>
      </c>
      <c r="DL58" s="3">
        <v>38.921422370001103</v>
      </c>
      <c r="DM58" s="3">
        <v>0.635888659999989</v>
      </c>
      <c r="DN58" s="3">
        <v>30.041049730001401</v>
      </c>
      <c r="DO58" s="3">
        <v>1569.4685782199299</v>
      </c>
      <c r="DP58" s="4">
        <v>20.2374635700006</v>
      </c>
      <c r="DQ58" s="11">
        <v>26.4552631800005</v>
      </c>
      <c r="DR58" s="11">
        <v>19949.31640625</v>
      </c>
      <c r="DS58" s="11">
        <f t="shared" si="8"/>
        <v>47512.35327415965</v>
      </c>
      <c r="DT58" s="19">
        <v>1119.3607049700104</v>
      </c>
      <c r="DU58">
        <v>4036.0504029300223</v>
      </c>
      <c r="DV58">
        <v>2385.1156279800357</v>
      </c>
      <c r="DW58">
        <v>16823.626743719647</v>
      </c>
      <c r="DX58">
        <v>3198.8833883099378</v>
      </c>
      <c r="DY58">
        <f t="shared" si="9"/>
        <v>14310.564026145446</v>
      </c>
      <c r="DZ58" s="20">
        <f t="shared" si="10"/>
        <v>5638.7523801045527</v>
      </c>
      <c r="EA58" s="19">
        <f t="shared" si="3"/>
        <v>15429.924731115458</v>
      </c>
      <c r="EB58">
        <f t="shared" si="4"/>
        <v>4036.0504029300223</v>
      </c>
      <c r="EC58">
        <f t="shared" si="5"/>
        <v>8023.8680080845879</v>
      </c>
      <c r="ED58">
        <f t="shared" si="6"/>
        <v>16823.626743719647</v>
      </c>
      <c r="EE58" s="20">
        <f t="shared" si="7"/>
        <v>3198.8833883099378</v>
      </c>
    </row>
    <row r="59" spans="1:135" x14ac:dyDescent="0.25">
      <c r="A59" s="2" t="s">
        <v>181</v>
      </c>
      <c r="B59" s="3">
        <v>4.3738801099999396</v>
      </c>
      <c r="C59" s="3">
        <v>2.70792772999993</v>
      </c>
      <c r="D59" s="3">
        <v>8.6470355899998701</v>
      </c>
      <c r="E59" s="3">
        <v>4.9741000000005399E-2</v>
      </c>
      <c r="F59" s="3">
        <v>0.15470694999999399</v>
      </c>
      <c r="G59" s="3">
        <v>2.5061185999999802</v>
      </c>
      <c r="H59" s="3">
        <v>0.74195272000003798</v>
      </c>
      <c r="I59" s="3">
        <v>0.23248883999999401</v>
      </c>
      <c r="J59" s="3">
        <v>1.25315799999997E-2</v>
      </c>
      <c r="K59" s="3">
        <v>0.162484619999995</v>
      </c>
      <c r="L59" s="3">
        <v>4.3807743999999396</v>
      </c>
      <c r="M59" s="3">
        <v>0.18862103999999599</v>
      </c>
      <c r="N59" s="3">
        <v>3.5760370000002997E-2</v>
      </c>
      <c r="O59" s="3">
        <v>4.3864370000001103E-2</v>
      </c>
      <c r="P59" s="3">
        <v>1.1474485200000499</v>
      </c>
      <c r="Q59" s="3">
        <v>6.5674950000004104E-2</v>
      </c>
      <c r="R59" s="3">
        <v>0.26653418999999301</v>
      </c>
      <c r="S59" s="3">
        <v>83.226956049997099</v>
      </c>
      <c r="T59" s="3">
        <v>52.231263730001601</v>
      </c>
      <c r="U59" s="3">
        <v>25.198292850001799</v>
      </c>
      <c r="V59" s="3">
        <v>74.912115060000204</v>
      </c>
      <c r="W59" s="3">
        <v>1.8740660000001401E-2</v>
      </c>
      <c r="X59" s="3">
        <v>266.35565015000202</v>
      </c>
      <c r="Y59" s="3">
        <v>1.56950601999999</v>
      </c>
      <c r="Z59" s="3">
        <v>1.69910483999998</v>
      </c>
      <c r="AA59" s="3">
        <v>7.3896596099998204</v>
      </c>
      <c r="AB59" s="3">
        <v>7.9226160000000004E-2</v>
      </c>
      <c r="AC59" s="3">
        <v>13.875948090000801</v>
      </c>
      <c r="AD59" s="3">
        <v>136.65853505999999</v>
      </c>
      <c r="AE59" s="3">
        <v>31.559638450001302</v>
      </c>
      <c r="AF59" s="3">
        <v>29.336016920001001</v>
      </c>
      <c r="AG59" s="3">
        <v>13.780024900000599</v>
      </c>
      <c r="AH59" s="3">
        <v>77.7688361099963</v>
      </c>
      <c r="AI59" s="3">
        <v>2.38223644999995</v>
      </c>
      <c r="AJ59" s="3">
        <v>1.2301759999999599E-2</v>
      </c>
      <c r="AK59" s="3">
        <v>10.635819670000499</v>
      </c>
      <c r="AL59" s="3">
        <v>2.7866890299999598</v>
      </c>
      <c r="AM59" s="3">
        <v>7.7228834899998402</v>
      </c>
      <c r="AN59" s="3">
        <v>67.667990719996396</v>
      </c>
      <c r="AO59" s="3">
        <v>9.0046552399998507</v>
      </c>
      <c r="AP59" s="3">
        <v>19.555702920001</v>
      </c>
      <c r="AQ59" s="3">
        <v>2.2359964799999599</v>
      </c>
      <c r="AR59" s="3">
        <v>5.9244746899998804</v>
      </c>
      <c r="AS59" s="3">
        <v>4.1399399999998698E-3</v>
      </c>
      <c r="AT59" s="3">
        <v>0.17354009999999501</v>
      </c>
      <c r="AU59" s="3">
        <v>45.521152870001501</v>
      </c>
      <c r="AV59" s="3">
        <v>8.2239744199998608</v>
      </c>
      <c r="AW59" s="3">
        <v>17.466731660001599</v>
      </c>
      <c r="AX59" s="3">
        <v>3.7219190000003601E-2</v>
      </c>
      <c r="AY59" s="3">
        <v>3.7408520000004497E-2</v>
      </c>
      <c r="AZ59" s="3">
        <v>45.651644780002101</v>
      </c>
      <c r="BA59" s="3">
        <v>4.3854699999999304E-3</v>
      </c>
      <c r="BB59" s="3">
        <v>121.733585689995</v>
      </c>
      <c r="BC59" s="3">
        <v>0.81617279000006304</v>
      </c>
      <c r="BD59" s="3">
        <v>240.56625500000101</v>
      </c>
      <c r="BE59" s="3">
        <v>16.715870830000501</v>
      </c>
      <c r="BF59" s="3">
        <v>4.2176599999998697E-3</v>
      </c>
      <c r="BG59" s="3">
        <v>0.58084022000001501</v>
      </c>
      <c r="BH59" s="3">
        <v>28.106124030001201</v>
      </c>
      <c r="BI59" s="3">
        <v>6.0821218199999203</v>
      </c>
      <c r="BJ59" s="3">
        <v>9.2493399999995299E-3</v>
      </c>
      <c r="BK59" s="3">
        <v>79.195250479997995</v>
      </c>
      <c r="BL59" s="3">
        <v>29.851506530000801</v>
      </c>
      <c r="BM59" s="3">
        <v>6.6477676699997996</v>
      </c>
      <c r="BN59" s="3">
        <v>1.19356599999996E-2</v>
      </c>
      <c r="BO59" s="3">
        <v>0.49027272999999</v>
      </c>
      <c r="BP59" s="3">
        <v>2.61678666999993</v>
      </c>
      <c r="BQ59" s="3">
        <v>2.55414000000014E-2</v>
      </c>
      <c r="BR59" s="3">
        <v>2.1237392799999801</v>
      </c>
      <c r="BS59" s="3">
        <v>0.48686007999997699</v>
      </c>
      <c r="BT59" s="3">
        <v>5.08616600000006E-2</v>
      </c>
      <c r="BU59" s="3">
        <v>3.2257552599999801</v>
      </c>
      <c r="BV59" s="3">
        <v>0.14275737999999699</v>
      </c>
      <c r="BW59" s="3">
        <v>4.1923940299999503</v>
      </c>
      <c r="BX59" s="3">
        <v>0.75676013000005304</v>
      </c>
      <c r="BY59" s="3">
        <v>0.31017312999997798</v>
      </c>
      <c r="BZ59" s="3">
        <v>6.3813880799997102</v>
      </c>
      <c r="CA59" s="3">
        <v>8.7262629999996996E-2</v>
      </c>
      <c r="CB59" s="3">
        <v>5.3346595599996398</v>
      </c>
      <c r="CC59" s="3">
        <v>33.481508140000699</v>
      </c>
      <c r="CD59" s="3">
        <v>1.40671783999999</v>
      </c>
      <c r="CE59" s="3">
        <v>8.5980599999996195E-3</v>
      </c>
      <c r="CF59" s="3">
        <v>3.5528671099999301</v>
      </c>
      <c r="CG59" s="3">
        <v>3.7192945499999199</v>
      </c>
      <c r="CH59" s="3">
        <v>0.50017103999998003</v>
      </c>
      <c r="CI59" s="3">
        <v>6.5956530000003094E-2</v>
      </c>
      <c r="CJ59" s="3">
        <v>8.2145494799999401</v>
      </c>
      <c r="CK59" s="3">
        <v>7.8517502299997899</v>
      </c>
      <c r="CL59" s="3">
        <v>1.1481845400000099</v>
      </c>
      <c r="CM59" s="3">
        <v>11.954682960000101</v>
      </c>
      <c r="CN59" s="3">
        <v>78.724010869999105</v>
      </c>
      <c r="CO59" s="3">
        <v>1.7477071400000099</v>
      </c>
      <c r="CP59" s="3">
        <v>2.8307350000002798E-2</v>
      </c>
      <c r="CQ59" s="3">
        <v>0.189597239999997</v>
      </c>
      <c r="CR59" s="3">
        <v>8.9955091099997695</v>
      </c>
      <c r="CS59" s="3">
        <v>14.806458460001201</v>
      </c>
      <c r="CT59" s="3">
        <v>3.9591920399999401</v>
      </c>
      <c r="CU59" s="3">
        <v>7.8416189999996097E-2</v>
      </c>
      <c r="CV59" s="3">
        <v>0.728680560000038</v>
      </c>
      <c r="CW59" s="3">
        <v>3.6661912599999602</v>
      </c>
      <c r="CX59" s="3">
        <v>0.39954611999998002</v>
      </c>
      <c r="CY59" s="3">
        <v>8.7158650700005307</v>
      </c>
      <c r="CZ59" s="3">
        <v>0.49325383999998101</v>
      </c>
      <c r="DA59" s="3">
        <v>1.5722096000000201</v>
      </c>
      <c r="DB59" s="3">
        <v>0.344906949999984</v>
      </c>
      <c r="DC59" s="3">
        <v>6.2184546199998003</v>
      </c>
      <c r="DD59" s="3">
        <v>2.00227653999998</v>
      </c>
      <c r="DE59" s="3">
        <v>3.55558989999993</v>
      </c>
      <c r="DF59" s="3">
        <v>23.144080850000801</v>
      </c>
      <c r="DG59" s="3">
        <v>45.847833970001197</v>
      </c>
      <c r="DH59" s="3">
        <v>8.8931959999999602E-2</v>
      </c>
      <c r="DI59" s="3">
        <v>2.6759177699999701</v>
      </c>
      <c r="DJ59" s="3">
        <v>0.64736471000003304</v>
      </c>
      <c r="DK59" s="3">
        <v>0.122008049999997</v>
      </c>
      <c r="DL59" s="3">
        <v>16.3621445000006</v>
      </c>
      <c r="DM59" s="3">
        <v>0.32805543999998299</v>
      </c>
      <c r="DN59" s="3">
        <v>13.2168589900007</v>
      </c>
      <c r="DO59" s="3">
        <v>297.81846978000999</v>
      </c>
      <c r="DP59" s="4">
        <v>5.7751142399998203</v>
      </c>
      <c r="DQ59" s="11">
        <v>4.0276264299999696</v>
      </c>
      <c r="DR59" s="11">
        <v>1431.40881347656</v>
      </c>
      <c r="DS59" s="11">
        <f t="shared" si="8"/>
        <v>3692.5657908865742</v>
      </c>
      <c r="DT59" s="19">
        <v>20.722523630000378</v>
      </c>
      <c r="DU59">
        <v>143.93351307000245</v>
      </c>
      <c r="DV59">
        <v>492.53618542000407</v>
      </c>
      <c r="DW59">
        <v>963.87337983999646</v>
      </c>
      <c r="DX59">
        <v>640.09137545001056</v>
      </c>
      <c r="DY59">
        <f t="shared" si="9"/>
        <v>1026.8155086470833</v>
      </c>
      <c r="DZ59" s="20">
        <f t="shared" si="10"/>
        <v>404.59330482947666</v>
      </c>
      <c r="EA59" s="19">
        <f t="shared" si="3"/>
        <v>1047.5380322770836</v>
      </c>
      <c r="EB59">
        <f t="shared" si="4"/>
        <v>143.93351307000245</v>
      </c>
      <c r="EC59">
        <f t="shared" si="5"/>
        <v>897.1294902494808</v>
      </c>
      <c r="ED59">
        <f t="shared" si="6"/>
        <v>963.87337983999646</v>
      </c>
      <c r="EE59" s="20">
        <f t="shared" si="7"/>
        <v>640.09137545001056</v>
      </c>
    </row>
    <row r="60" spans="1:135" x14ac:dyDescent="0.25">
      <c r="A60" s="2" t="s">
        <v>274</v>
      </c>
      <c r="B60" s="3">
        <v>1.2050098900000099</v>
      </c>
      <c r="C60" s="3">
        <v>10.4639152400005</v>
      </c>
      <c r="D60" s="3">
        <v>248.075756630001</v>
      </c>
      <c r="E60" s="3">
        <v>3.0230379200000299</v>
      </c>
      <c r="F60" s="3">
        <v>51.530030750001202</v>
      </c>
      <c r="G60" s="3">
        <v>73.4896465499979</v>
      </c>
      <c r="H60" s="3">
        <v>2.8215129899999298</v>
      </c>
      <c r="I60" s="3">
        <v>3.18450703999997</v>
      </c>
      <c r="J60" s="3">
        <v>1.93818200000009E-2</v>
      </c>
      <c r="K60" s="3">
        <v>1.1415915600000199</v>
      </c>
      <c r="L60" s="3">
        <v>4.6986981899998703</v>
      </c>
      <c r="M60" s="3">
        <v>3.2288488799999699</v>
      </c>
      <c r="N60" s="3">
        <v>0.619373660000057</v>
      </c>
      <c r="O60" s="3">
        <v>0.95527789000005203</v>
      </c>
      <c r="P60" s="3">
        <v>2.43140164999995</v>
      </c>
      <c r="Q60" s="3">
        <v>1.44963069999998</v>
      </c>
      <c r="R60" s="3">
        <v>4.5661160000004697E-2</v>
      </c>
      <c r="S60" s="3">
        <v>163.17690239000001</v>
      </c>
      <c r="T60" s="3">
        <v>99.9965587999978</v>
      </c>
      <c r="U60" s="3">
        <v>47.467691360001801</v>
      </c>
      <c r="V60" s="3">
        <v>97.493496449998503</v>
      </c>
      <c r="W60" s="3">
        <v>0.16581206999999701</v>
      </c>
      <c r="X60" s="3">
        <v>93.033908859998903</v>
      </c>
      <c r="Y60" s="3">
        <v>14.4651095300009</v>
      </c>
      <c r="Z60" s="3">
        <v>1.41225059</v>
      </c>
      <c r="AA60" s="3">
        <v>279.50661409000003</v>
      </c>
      <c r="AB60" s="3">
        <v>1.8473434000000399</v>
      </c>
      <c r="AC60" s="3">
        <v>0.247083999999996</v>
      </c>
      <c r="AD60" s="3">
        <v>172.871822390001</v>
      </c>
      <c r="AE60" s="3">
        <v>42.658504530002503</v>
      </c>
      <c r="AF60" s="3">
        <v>21.0535680100012</v>
      </c>
      <c r="AG60" s="3">
        <v>291.91763359000402</v>
      </c>
      <c r="AH60" s="3">
        <v>9.05908646000087</v>
      </c>
      <c r="AI60" s="3">
        <v>34.2464135400011</v>
      </c>
      <c r="AJ60" s="3">
        <v>0.24094449999999801</v>
      </c>
      <c r="AK60" s="3">
        <v>530.02613510000504</v>
      </c>
      <c r="AL60" s="3">
        <v>478.73870978000599</v>
      </c>
      <c r="AM60" s="3">
        <v>31.684725510000799</v>
      </c>
      <c r="AN60" s="3">
        <v>3.1768144199999599</v>
      </c>
      <c r="AO60" s="3">
        <v>23.090285840000799</v>
      </c>
      <c r="AP60" s="3">
        <v>2.8957936499999102</v>
      </c>
      <c r="AQ60" s="3">
        <v>50.267935600001003</v>
      </c>
      <c r="AR60" s="3">
        <v>30.546582830000801</v>
      </c>
      <c r="AS60" s="3">
        <v>9.4039599999996698E-3</v>
      </c>
      <c r="AT60" s="3">
        <v>1.5868263100000399</v>
      </c>
      <c r="AU60" s="3">
        <v>433.21689154000302</v>
      </c>
      <c r="AV60" s="3">
        <v>0.240960239999994</v>
      </c>
      <c r="AW60" s="3">
        <v>0.98468311000008901</v>
      </c>
      <c r="AX60" s="3">
        <v>5.1380750000002903E-2</v>
      </c>
      <c r="AY60" s="3">
        <v>0.35286600999997803</v>
      </c>
      <c r="AZ60" s="3">
        <v>32.554424890001101</v>
      </c>
      <c r="BA60" s="3">
        <v>5.7296166399997803</v>
      </c>
      <c r="BB60" s="3">
        <v>0.38908104999998799</v>
      </c>
      <c r="BC60" s="3">
        <v>3.94207197999993</v>
      </c>
      <c r="BD60" s="3">
        <v>72.432404459996206</v>
      </c>
      <c r="BE60" s="3">
        <v>47.430318490001397</v>
      </c>
      <c r="BF60" s="3">
        <v>4.3330670000003103E-2</v>
      </c>
      <c r="BG60" s="3">
        <v>0.34783234999997698</v>
      </c>
      <c r="BH60" s="3">
        <v>230.303695769999</v>
      </c>
      <c r="BI60" s="3">
        <v>0.14599595999999301</v>
      </c>
      <c r="BJ60" s="3">
        <v>1.1940419999999501E-2</v>
      </c>
      <c r="BK60" s="3">
        <v>117.962226439999</v>
      </c>
      <c r="BL60" s="3">
        <v>403.19029689000803</v>
      </c>
      <c r="BM60" s="3">
        <v>1.83514525999999</v>
      </c>
      <c r="BN60" s="3">
        <v>2.8770301499998698</v>
      </c>
      <c r="BO60" s="3">
        <v>1.04170541000005</v>
      </c>
      <c r="BP60" s="3">
        <v>10.6349868600006</v>
      </c>
      <c r="BQ60" s="3">
        <v>6.7053970000004001E-2</v>
      </c>
      <c r="BR60" s="3">
        <v>711.59292979000998</v>
      </c>
      <c r="BS60" s="3">
        <v>13.181188850000799</v>
      </c>
      <c r="BT60" s="3">
        <v>0.40006765999998301</v>
      </c>
      <c r="BU60" s="3">
        <v>166.75333542000101</v>
      </c>
      <c r="BV60" s="3">
        <v>1.2071224199999999</v>
      </c>
      <c r="BW60" s="3">
        <v>1.42351310999999</v>
      </c>
      <c r="BX60" s="3">
        <v>7.0633761399997104</v>
      </c>
      <c r="BY60" s="3">
        <v>45.253426320001999</v>
      </c>
      <c r="BZ60" s="3">
        <v>54.786782240001202</v>
      </c>
      <c r="CA60" s="3">
        <v>2.8094159199999398</v>
      </c>
      <c r="CB60" s="3">
        <v>29.7614866900016</v>
      </c>
      <c r="CC60" s="3">
        <v>639.91635954001094</v>
      </c>
      <c r="CD60" s="3">
        <v>45.432241630001101</v>
      </c>
      <c r="CE60" s="3">
        <v>2.8926072699999401</v>
      </c>
      <c r="CF60" s="3">
        <v>209.40917306</v>
      </c>
      <c r="CG60" s="3">
        <v>3.1744318399999099</v>
      </c>
      <c r="CH60" s="3">
        <v>28.1489540500008</v>
      </c>
      <c r="CI60" s="3">
        <v>0.162277639999998</v>
      </c>
      <c r="CJ60" s="3">
        <v>31.697363750000701</v>
      </c>
      <c r="CK60" s="3">
        <v>10.9173781300006</v>
      </c>
      <c r="CL60" s="3">
        <v>11.801285680000699</v>
      </c>
      <c r="CM60" s="3">
        <v>472.03996647000298</v>
      </c>
      <c r="CN60" s="3">
        <v>61.304452310001501</v>
      </c>
      <c r="CO60" s="3">
        <v>35.848717580001797</v>
      </c>
      <c r="CP60" s="3">
        <v>0.78082173999999605</v>
      </c>
      <c r="CQ60" s="3">
        <v>0.72417185000002604</v>
      </c>
      <c r="CR60" s="3">
        <v>40.5959095000037</v>
      </c>
      <c r="CS60" s="3">
        <v>8.0441835400000006</v>
      </c>
      <c r="CT60" s="3">
        <v>3.0571701899999302</v>
      </c>
      <c r="CU60" s="3">
        <v>0.51959552999999603</v>
      </c>
      <c r="CV60" s="3">
        <v>15.1386754800006</v>
      </c>
      <c r="CW60" s="3">
        <v>322.094682010008</v>
      </c>
      <c r="CX60" s="3">
        <v>1.53428278999999</v>
      </c>
      <c r="CY60" s="3">
        <v>3.0511985799999</v>
      </c>
      <c r="CZ60" s="3">
        <v>2.43522200999998</v>
      </c>
      <c r="DA60" s="3">
        <v>3.26696166999993</v>
      </c>
      <c r="DB60" s="3">
        <v>58.392392820001398</v>
      </c>
      <c r="DC60" s="3">
        <v>0.93106063000004802</v>
      </c>
      <c r="DD60" s="3">
        <v>0.80745148999998495</v>
      </c>
      <c r="DE60" s="3">
        <v>77.813901219997604</v>
      </c>
      <c r="DF60" s="3">
        <v>32.466083030000803</v>
      </c>
      <c r="DG60" s="3">
        <v>235.35997327000001</v>
      </c>
      <c r="DH60" s="3">
        <v>2.9662780899999701</v>
      </c>
      <c r="DI60" s="3">
        <v>190.77065518000001</v>
      </c>
      <c r="DJ60" s="3">
        <v>2.2771818599999798</v>
      </c>
      <c r="DK60" s="3">
        <v>1.1845442300000399</v>
      </c>
      <c r="DL60" s="3">
        <v>84.450577499996697</v>
      </c>
      <c r="DM60" s="3">
        <v>58.790855940001201</v>
      </c>
      <c r="DN60" s="3">
        <v>0.31414173999997902</v>
      </c>
      <c r="DO60" s="3">
        <v>2.3750151599998901</v>
      </c>
      <c r="DP60" s="4">
        <v>21.5868762200007</v>
      </c>
      <c r="DQ60" s="11">
        <v>2757.2730409599399</v>
      </c>
      <c r="DR60" s="11">
        <v>667.10479736328102</v>
      </c>
      <c r="DS60" s="11">
        <f t="shared" si="8"/>
        <v>11480.138734493299</v>
      </c>
      <c r="DT60" s="19">
        <v>3141.9318575399493</v>
      </c>
      <c r="DU60">
        <v>2230.2387928300227</v>
      </c>
      <c r="DV60">
        <v>823.62159344000656</v>
      </c>
      <c r="DW60">
        <v>1846.7757877800034</v>
      </c>
      <c r="DX60">
        <v>2770.4659055400361</v>
      </c>
      <c r="DY60">
        <f t="shared" si="9"/>
        <v>478.54501479685342</v>
      </c>
      <c r="DZ60" s="20">
        <f t="shared" si="10"/>
        <v>188.55978256642757</v>
      </c>
      <c r="EA60" s="19">
        <f t="shared" si="3"/>
        <v>3620.4768723368029</v>
      </c>
      <c r="EB60">
        <f t="shared" si="4"/>
        <v>2230.2387928300227</v>
      </c>
      <c r="EC60">
        <f t="shared" si="5"/>
        <v>1012.1813760064341</v>
      </c>
      <c r="ED60">
        <f t="shared" si="6"/>
        <v>1846.7757877800034</v>
      </c>
      <c r="EE60" s="20">
        <f t="shared" si="7"/>
        <v>2770.4659055400361</v>
      </c>
    </row>
    <row r="61" spans="1:135" x14ac:dyDescent="0.25">
      <c r="A61" s="2" t="s">
        <v>182</v>
      </c>
      <c r="B61" s="3">
        <v>669.28403704000505</v>
      </c>
      <c r="C61" s="3">
        <v>1329.2954465600101</v>
      </c>
      <c r="D61" s="3">
        <v>1274.29577109</v>
      </c>
      <c r="E61" s="3">
        <v>1.9345527299999701</v>
      </c>
      <c r="F61" s="3">
        <v>193.34628344999899</v>
      </c>
      <c r="G61" s="3">
        <v>380.40815570000598</v>
      </c>
      <c r="H61" s="3">
        <v>11.781570110000199</v>
      </c>
      <c r="I61" s="3">
        <v>10.445455220000101</v>
      </c>
      <c r="J61" s="3">
        <v>5.8762825799998204</v>
      </c>
      <c r="K61" s="3">
        <v>9.2006922700003209</v>
      </c>
      <c r="L61" s="3">
        <v>19.9609959800006</v>
      </c>
      <c r="M61" s="3">
        <v>9.4254745800000208</v>
      </c>
      <c r="N61" s="3">
        <v>11.6977694000001</v>
      </c>
      <c r="O61" s="3">
        <v>48.538755920001201</v>
      </c>
      <c r="P61" s="3">
        <v>12.231222710000701</v>
      </c>
      <c r="Q61" s="3">
        <v>26.4296408800009</v>
      </c>
      <c r="R61" s="3">
        <v>9.2636260100001095</v>
      </c>
      <c r="S61" s="3">
        <v>388.86175165000299</v>
      </c>
      <c r="T61" s="3">
        <v>1697.4616576399901</v>
      </c>
      <c r="U61" s="3">
        <v>119.75609841999599</v>
      </c>
      <c r="V61" s="3">
        <v>443.23363804000297</v>
      </c>
      <c r="W61" s="3">
        <v>68.386619239996307</v>
      </c>
      <c r="X61" s="3">
        <v>1912.2236902099901</v>
      </c>
      <c r="Y61" s="3">
        <v>141.457100159997</v>
      </c>
      <c r="Z61" s="3">
        <v>1194.75813220999</v>
      </c>
      <c r="AA61" s="3">
        <v>590.25053398000296</v>
      </c>
      <c r="AB61" s="3">
        <v>0.76925387000001699</v>
      </c>
      <c r="AC61" s="3">
        <v>61.8190503400008</v>
      </c>
      <c r="AD61" s="3">
        <v>3278.4087751100001</v>
      </c>
      <c r="AE61" s="3">
        <v>14044.6763429003</v>
      </c>
      <c r="AF61" s="3">
        <v>1143.05346777</v>
      </c>
      <c r="AG61" s="3">
        <v>570.06102437999903</v>
      </c>
      <c r="AH61" s="3">
        <v>9323.6518462100394</v>
      </c>
      <c r="AI61" s="3">
        <v>569.92996422000499</v>
      </c>
      <c r="AJ61" s="3">
        <v>0.87633698000006</v>
      </c>
      <c r="AK61" s="3">
        <v>492.93358916</v>
      </c>
      <c r="AL61" s="3">
        <v>279.37244241000002</v>
      </c>
      <c r="AM61" s="3">
        <v>233.55094198</v>
      </c>
      <c r="AN61" s="3">
        <v>44.128713990000598</v>
      </c>
      <c r="AO61" s="3">
        <v>22.4652205600005</v>
      </c>
      <c r="AP61" s="3">
        <v>163.15733532999801</v>
      </c>
      <c r="AQ61" s="3">
        <v>19.779129050000801</v>
      </c>
      <c r="AR61" s="3">
        <v>751.65759778000097</v>
      </c>
      <c r="AS61" s="3">
        <v>15.091519010001001</v>
      </c>
      <c r="AT61" s="3">
        <v>3.5147203599999002</v>
      </c>
      <c r="AU61" s="3">
        <v>2425.7758212099802</v>
      </c>
      <c r="AV61" s="3">
        <v>184.31649576000001</v>
      </c>
      <c r="AW61" s="3">
        <v>24.901588910001099</v>
      </c>
      <c r="AX61" s="3">
        <v>0.85470171000003803</v>
      </c>
      <c r="AY61" s="3">
        <v>10.24866147</v>
      </c>
      <c r="AZ61" s="3">
        <v>990.50192957001605</v>
      </c>
      <c r="BA61" s="3">
        <v>282.24920045000403</v>
      </c>
      <c r="BB61" s="3">
        <v>337.72367086000003</v>
      </c>
      <c r="BC61" s="3">
        <v>73.638881540000398</v>
      </c>
      <c r="BD61" s="3">
        <v>114.14813835999701</v>
      </c>
      <c r="BE61" s="3">
        <v>350.91724006999902</v>
      </c>
      <c r="BF61" s="3">
        <v>4.5294682999998797</v>
      </c>
      <c r="BG61" s="3">
        <v>368.24213064000497</v>
      </c>
      <c r="BH61" s="3">
        <v>342.28637727000802</v>
      </c>
      <c r="BI61" s="3">
        <v>535.89071148000596</v>
      </c>
      <c r="BJ61" s="3">
        <v>159.36219209000001</v>
      </c>
      <c r="BK61" s="3">
        <v>4519.1412201999901</v>
      </c>
      <c r="BL61" s="3">
        <v>1405.2411362999901</v>
      </c>
      <c r="BM61" s="3">
        <v>171.48538062</v>
      </c>
      <c r="BN61" s="3">
        <v>0.52132930000005295</v>
      </c>
      <c r="BO61" s="3">
        <v>6.1933401599997202</v>
      </c>
      <c r="BP61" s="3">
        <v>184.09235634999999</v>
      </c>
      <c r="BQ61" s="3">
        <v>249.75804180999901</v>
      </c>
      <c r="BR61" s="3">
        <v>763.70056363001004</v>
      </c>
      <c r="BS61" s="3">
        <v>2149.1090484599299</v>
      </c>
      <c r="BT61" s="3">
        <v>6.7521183199997097</v>
      </c>
      <c r="BU61" s="3">
        <v>680.80114408999998</v>
      </c>
      <c r="BV61" s="3">
        <v>0.70651375000003802</v>
      </c>
      <c r="BW61" s="3">
        <v>153.647871839999</v>
      </c>
      <c r="BX61" s="3">
        <v>135.23415810999899</v>
      </c>
      <c r="BY61" s="3">
        <v>322.65653202000198</v>
      </c>
      <c r="BZ61" s="3">
        <v>692.02703985000903</v>
      </c>
      <c r="CA61" s="3">
        <v>1.90871276999997</v>
      </c>
      <c r="CB61" s="3">
        <v>175.81260735999999</v>
      </c>
      <c r="CC61" s="3">
        <v>1122.81359174</v>
      </c>
      <c r="CD61" s="3">
        <v>992.67940131001001</v>
      </c>
      <c r="CE61" s="3">
        <v>59.511350860001997</v>
      </c>
      <c r="CF61" s="3">
        <v>856.58613520000802</v>
      </c>
      <c r="CG61" s="3">
        <v>109.93299038999901</v>
      </c>
      <c r="CH61" s="3">
        <v>496.71078243000699</v>
      </c>
      <c r="CI61" s="3">
        <v>17.944703170000501</v>
      </c>
      <c r="CJ61" s="3">
        <v>461.19813614000299</v>
      </c>
      <c r="CK61" s="3">
        <v>78.245245469999205</v>
      </c>
      <c r="CL61" s="3">
        <v>211.35542590000099</v>
      </c>
      <c r="CM61" s="3">
        <v>694.411223310011</v>
      </c>
      <c r="CN61" s="3">
        <v>255.88615312000101</v>
      </c>
      <c r="CO61" s="3">
        <v>574.65399621000097</v>
      </c>
      <c r="CP61" s="3">
        <v>152.53545315000099</v>
      </c>
      <c r="CQ61" s="3">
        <v>737.92137124000396</v>
      </c>
      <c r="CR61" s="3">
        <v>193.74714010000099</v>
      </c>
      <c r="CS61" s="3">
        <v>1022.74953137001</v>
      </c>
      <c r="CT61" s="3">
        <v>70.543835210000594</v>
      </c>
      <c r="CU61" s="3">
        <v>6.0963599699997699</v>
      </c>
      <c r="CV61" s="3">
        <v>2293.41329828998</v>
      </c>
      <c r="CW61" s="3">
        <v>3130.8296117899899</v>
      </c>
      <c r="CX61" s="3">
        <v>5.6363779699997796</v>
      </c>
      <c r="CY61" s="3">
        <v>1174.3857919100101</v>
      </c>
      <c r="CZ61" s="3">
        <v>48.8622806700007</v>
      </c>
      <c r="DA61" s="3">
        <v>75.920919239999904</v>
      </c>
      <c r="DB61" s="3">
        <v>3.50349548999989</v>
      </c>
      <c r="DC61" s="3">
        <v>455.10313578000103</v>
      </c>
      <c r="DD61" s="3">
        <v>141.73289091999899</v>
      </c>
      <c r="DE61" s="3">
        <v>213.26724298999801</v>
      </c>
      <c r="DF61" s="3">
        <v>562.141636890001</v>
      </c>
      <c r="DG61" s="3">
        <v>1684.2850939800001</v>
      </c>
      <c r="DH61" s="3">
        <v>0.30401347999998901</v>
      </c>
      <c r="DI61" s="3">
        <v>155.66013305000001</v>
      </c>
      <c r="DJ61" s="3">
        <v>352.96255184000103</v>
      </c>
      <c r="DK61" s="3">
        <v>21.818587080001201</v>
      </c>
      <c r="DL61" s="3">
        <v>250.03250607000001</v>
      </c>
      <c r="DM61" s="3">
        <v>1405.0787050399999</v>
      </c>
      <c r="DN61" s="3">
        <v>617.02731765001602</v>
      </c>
      <c r="DO61" s="3">
        <v>601.30679105001605</v>
      </c>
      <c r="DP61" s="4">
        <v>1634.8581256999901</v>
      </c>
      <c r="DQ61" s="11">
        <v>2934.6783337100001</v>
      </c>
      <c r="DR61" s="11">
        <v>22025.453125</v>
      </c>
      <c r="DS61" s="11">
        <f t="shared" si="8"/>
        <v>107326.86334170033</v>
      </c>
      <c r="DT61" s="19">
        <v>10359.301307380027</v>
      </c>
      <c r="DU61">
        <v>11212.292941699969</v>
      </c>
      <c r="DV61">
        <v>30617.356025940324</v>
      </c>
      <c r="DW61">
        <v>17082.511652050049</v>
      </c>
      <c r="DX61">
        <v>16029.948289629981</v>
      </c>
      <c r="DY61">
        <f t="shared" si="9"/>
        <v>15904.229113390378</v>
      </c>
      <c r="DZ61" s="20">
        <f t="shared" si="10"/>
        <v>6121.2240116096218</v>
      </c>
      <c r="EA61" s="19">
        <f t="shared" si="3"/>
        <v>26263.530420770403</v>
      </c>
      <c r="EB61">
        <f t="shared" si="4"/>
        <v>11212.292941699969</v>
      </c>
      <c r="EC61">
        <f t="shared" si="5"/>
        <v>36738.580037549946</v>
      </c>
      <c r="ED61">
        <f t="shared" si="6"/>
        <v>17082.511652050049</v>
      </c>
      <c r="EE61" s="20">
        <f t="shared" si="7"/>
        <v>16029.948289629981</v>
      </c>
    </row>
    <row r="62" spans="1:135" x14ac:dyDescent="0.25">
      <c r="A62" s="2" t="s">
        <v>183</v>
      </c>
      <c r="B62" s="3">
        <v>5.3299985399998704</v>
      </c>
      <c r="C62" s="3">
        <v>104.86080060999799</v>
      </c>
      <c r="D62" s="3">
        <v>179.60673269000199</v>
      </c>
      <c r="E62" s="3">
        <v>0.33862174999998301</v>
      </c>
      <c r="F62" s="3">
        <v>75.942896229999306</v>
      </c>
      <c r="G62" s="3">
        <v>588.13389630000495</v>
      </c>
      <c r="H62" s="3">
        <v>8.5867212199998395</v>
      </c>
      <c r="I62" s="3">
        <v>4.2357274899999098</v>
      </c>
      <c r="J62" s="3">
        <v>1.47748898</v>
      </c>
      <c r="K62" s="3">
        <v>1.80915512999998</v>
      </c>
      <c r="L62" s="3">
        <v>7.3818477399997597</v>
      </c>
      <c r="M62" s="3">
        <v>5.37620149999987</v>
      </c>
      <c r="N62" s="3">
        <v>1.4745918599999699</v>
      </c>
      <c r="O62" s="3">
        <v>29.566790450001101</v>
      </c>
      <c r="P62" s="3">
        <v>3.5869684399999802</v>
      </c>
      <c r="Q62" s="3">
        <v>10.0192418700001</v>
      </c>
      <c r="R62" s="3">
        <v>0.56630952000000301</v>
      </c>
      <c r="S62" s="3">
        <v>328.36176159000399</v>
      </c>
      <c r="T62" s="3">
        <v>1475.70551440998</v>
      </c>
      <c r="U62" s="3">
        <v>376.52563823000497</v>
      </c>
      <c r="V62" s="3">
        <v>472.426418180003</v>
      </c>
      <c r="W62" s="3">
        <v>3.38179780999987</v>
      </c>
      <c r="X62" s="3">
        <v>1357.3723139399999</v>
      </c>
      <c r="Y62" s="3">
        <v>290.02983936000402</v>
      </c>
      <c r="Z62" s="3">
        <v>0.55348196000001204</v>
      </c>
      <c r="AA62" s="3">
        <v>322.545047519999</v>
      </c>
      <c r="AB62" s="3">
        <v>0.212832879999999</v>
      </c>
      <c r="AC62" s="3">
        <v>19.263001960000601</v>
      </c>
      <c r="AD62" s="3">
        <v>541.80144676000202</v>
      </c>
      <c r="AE62" s="3">
        <v>4436.68164710987</v>
      </c>
      <c r="AF62" s="3">
        <v>1466.3879815099799</v>
      </c>
      <c r="AG62" s="3">
        <v>281.52899873000001</v>
      </c>
      <c r="AH62" s="3">
        <v>5195.2039375399199</v>
      </c>
      <c r="AI62" s="3">
        <v>1319.83349965</v>
      </c>
      <c r="AJ62" s="3">
        <v>0.71780378000001899</v>
      </c>
      <c r="AK62" s="3">
        <v>343.29396941000101</v>
      </c>
      <c r="AL62" s="3">
        <v>112.327875509999</v>
      </c>
      <c r="AM62" s="3">
        <v>29.268031589999801</v>
      </c>
      <c r="AN62" s="3">
        <v>16.616929460000399</v>
      </c>
      <c r="AO62" s="3">
        <v>163.69309125999999</v>
      </c>
      <c r="AP62" s="3">
        <v>255.95736462999901</v>
      </c>
      <c r="AQ62" s="3">
        <v>0.89605840000000603</v>
      </c>
      <c r="AR62" s="3">
        <v>236.093353589999</v>
      </c>
      <c r="AS62" s="3">
        <v>1.7827166299999599</v>
      </c>
      <c r="AT62" s="3">
        <v>0.16587091999999801</v>
      </c>
      <c r="AU62" s="3">
        <v>1099.0102365299999</v>
      </c>
      <c r="AV62" s="3">
        <v>278.06352377000599</v>
      </c>
      <c r="AW62" s="3">
        <v>232.52107624000001</v>
      </c>
      <c r="AX62" s="3">
        <v>13.3785353500011</v>
      </c>
      <c r="AY62" s="3">
        <v>262.86657633000101</v>
      </c>
      <c r="AZ62" s="3">
        <v>1049.7983516300001</v>
      </c>
      <c r="BA62" s="3">
        <v>78.153295480001404</v>
      </c>
      <c r="BB62" s="3">
        <v>120.257261839996</v>
      </c>
      <c r="BC62" s="3">
        <v>188.20205342999799</v>
      </c>
      <c r="BD62" s="3">
        <v>147.06512180999701</v>
      </c>
      <c r="BE62" s="3">
        <v>632.518339900005</v>
      </c>
      <c r="BF62" s="3">
        <v>22.543954700001802</v>
      </c>
      <c r="BG62" s="3">
        <v>25.764085600001302</v>
      </c>
      <c r="BH62" s="3">
        <v>1187.5882320099599</v>
      </c>
      <c r="BI62" s="3">
        <v>286.558437840002</v>
      </c>
      <c r="BJ62" s="3">
        <v>0.87871786000007002</v>
      </c>
      <c r="BK62" s="3">
        <v>616.71532290000596</v>
      </c>
      <c r="BL62" s="3">
        <v>481.18293478000697</v>
      </c>
      <c r="BM62" s="3">
        <v>11.7393637000003</v>
      </c>
      <c r="BN62" s="3">
        <v>0.15102665999999201</v>
      </c>
      <c r="BO62" s="3">
        <v>0.10971412999999899</v>
      </c>
      <c r="BP62" s="3">
        <v>194.36527393999901</v>
      </c>
      <c r="BQ62" s="3">
        <v>34.042440990001701</v>
      </c>
      <c r="BR62" s="3">
        <v>2110.06508853999</v>
      </c>
      <c r="BS62" s="3">
        <v>669.45798851003599</v>
      </c>
      <c r="BT62" s="3">
        <v>5.8696130999998202</v>
      </c>
      <c r="BU62" s="3">
        <v>1223.2925027900201</v>
      </c>
      <c r="BV62" s="3">
        <v>0.20920153999999699</v>
      </c>
      <c r="BW62" s="3">
        <v>35.404376320000701</v>
      </c>
      <c r="BX62" s="3">
        <v>253.40976543999901</v>
      </c>
      <c r="BY62" s="3">
        <v>251.730745969998</v>
      </c>
      <c r="BZ62" s="3">
        <v>68.665314790000807</v>
      </c>
      <c r="CA62" s="3">
        <v>1.6556780200000401</v>
      </c>
      <c r="CB62" s="3">
        <v>28.470489770001301</v>
      </c>
      <c r="CC62" s="3">
        <v>1151.47095528</v>
      </c>
      <c r="CD62" s="3">
        <v>429.82841849000403</v>
      </c>
      <c r="CE62" s="3">
        <v>1.7762160000001099E-2</v>
      </c>
      <c r="CF62" s="3">
        <v>792.34352156001296</v>
      </c>
      <c r="CG62" s="3">
        <v>78.014466020000697</v>
      </c>
      <c r="CH62" s="3">
        <v>87.141421610000506</v>
      </c>
      <c r="CI62" s="3">
        <v>1.2945683099999801</v>
      </c>
      <c r="CJ62" s="3">
        <v>373.52707225000103</v>
      </c>
      <c r="CK62" s="3">
        <v>130.17927756999899</v>
      </c>
      <c r="CL62" s="3">
        <v>16.253856570000401</v>
      </c>
      <c r="CM62" s="3">
        <v>1015.48662326001</v>
      </c>
      <c r="CN62" s="3">
        <v>176.987320089999</v>
      </c>
      <c r="CO62" s="3">
        <v>166.62590843999899</v>
      </c>
      <c r="CP62" s="3">
        <v>0.18584150999999399</v>
      </c>
      <c r="CQ62" s="3">
        <v>15.3407238500006</v>
      </c>
      <c r="CR62" s="3">
        <v>681.697571420043</v>
      </c>
      <c r="CS62" s="3">
        <v>2466.97036207985</v>
      </c>
      <c r="CT62" s="3">
        <v>16.887634570000099</v>
      </c>
      <c r="CU62" s="3">
        <v>12.1469199700011</v>
      </c>
      <c r="CV62" s="3">
        <v>1925.7637860299501</v>
      </c>
      <c r="CW62" s="3">
        <v>1766.78203452</v>
      </c>
      <c r="CX62" s="3">
        <v>0.45609653999997701</v>
      </c>
      <c r="CY62" s="3">
        <v>4734.97800920995</v>
      </c>
      <c r="CZ62" s="3">
        <v>60.351951230000999</v>
      </c>
      <c r="DA62" s="3">
        <v>44.750837350001397</v>
      </c>
      <c r="DB62" s="3">
        <v>10.5477009900005</v>
      </c>
      <c r="DC62" s="3">
        <v>72.179059620000601</v>
      </c>
      <c r="DD62" s="3">
        <v>15.1081480800009</v>
      </c>
      <c r="DE62" s="3">
        <v>82.506040449999702</v>
      </c>
      <c r="DF62" s="3">
        <v>296.95335301000102</v>
      </c>
      <c r="DG62" s="3">
        <v>745.23194697000599</v>
      </c>
      <c r="DH62" s="3">
        <v>0.425111469999983</v>
      </c>
      <c r="DI62" s="3">
        <v>71.666124730000007</v>
      </c>
      <c r="DJ62" s="3">
        <v>161.357359129998</v>
      </c>
      <c r="DK62" s="3">
        <v>0.54330887000000405</v>
      </c>
      <c r="DL62" s="3">
        <v>117.86373048999801</v>
      </c>
      <c r="DM62" s="3">
        <v>42.823954490000602</v>
      </c>
      <c r="DN62" s="3">
        <v>696.61259113002905</v>
      </c>
      <c r="DO62" s="3">
        <v>2208.6294736099298</v>
      </c>
      <c r="DP62" s="4">
        <v>16.045108100000402</v>
      </c>
      <c r="DQ62" s="11">
        <v>86.251562039999001</v>
      </c>
      <c r="DR62" s="11">
        <v>35436.04296875</v>
      </c>
      <c r="DS62" s="11">
        <f t="shared" si="8"/>
        <v>87894.897338669616</v>
      </c>
      <c r="DT62" s="19">
        <v>7138.0593108799512</v>
      </c>
      <c r="DU62">
        <v>9302.3155605200645</v>
      </c>
      <c r="DV62">
        <v>15932.305332569787</v>
      </c>
      <c r="DW62">
        <v>12540.060045309827</v>
      </c>
      <c r="DX62">
        <v>7546.1141206399543</v>
      </c>
      <c r="DY62">
        <f t="shared" si="9"/>
        <v>26302.186911733315</v>
      </c>
      <c r="DZ62" s="20">
        <f t="shared" si="10"/>
        <v>9133.8560570166883</v>
      </c>
      <c r="EA62" s="19">
        <f t="shared" si="3"/>
        <v>33440.246222613263</v>
      </c>
      <c r="EB62">
        <f t="shared" si="4"/>
        <v>9302.3155605200645</v>
      </c>
      <c r="EC62">
        <f t="shared" si="5"/>
        <v>25066.161389586476</v>
      </c>
      <c r="ED62">
        <f t="shared" si="6"/>
        <v>12540.060045309827</v>
      </c>
      <c r="EE62" s="20">
        <f t="shared" si="7"/>
        <v>7546.1141206399543</v>
      </c>
    </row>
    <row r="63" spans="1:135" x14ac:dyDescent="0.25">
      <c r="A63" s="2" t="s">
        <v>275</v>
      </c>
      <c r="B63" s="3">
        <v>152.046052239999</v>
      </c>
      <c r="C63" s="3">
        <v>1835.63777194</v>
      </c>
      <c r="D63" s="3">
        <v>2121.8220195399799</v>
      </c>
      <c r="E63" s="3">
        <v>0.73844597000004097</v>
      </c>
      <c r="F63" s="3">
        <v>661.02192318000596</v>
      </c>
      <c r="G63" s="3">
        <v>379.65135976000198</v>
      </c>
      <c r="H63" s="3">
        <v>85.268964229998005</v>
      </c>
      <c r="I63" s="3">
        <v>99.060011179999805</v>
      </c>
      <c r="J63" s="3">
        <v>76.722368450000999</v>
      </c>
      <c r="K63" s="3">
        <v>101.843293239999</v>
      </c>
      <c r="L63" s="3">
        <v>195.38046158999899</v>
      </c>
      <c r="M63" s="3">
        <v>133.5612386</v>
      </c>
      <c r="N63" s="3">
        <v>150.84461845000101</v>
      </c>
      <c r="O63" s="3">
        <v>115.47497865</v>
      </c>
      <c r="P63" s="3">
        <v>118.950845819999</v>
      </c>
      <c r="Q63" s="3">
        <v>131.48349732</v>
      </c>
      <c r="R63" s="3">
        <v>42.537396460001503</v>
      </c>
      <c r="S63" s="3">
        <v>3110.5412158199601</v>
      </c>
      <c r="T63" s="3">
        <v>2055.6528124299898</v>
      </c>
      <c r="U63" s="3">
        <v>700.74942244001295</v>
      </c>
      <c r="V63" s="3">
        <v>896.26818470001501</v>
      </c>
      <c r="W63" s="3">
        <v>1.78147505999999</v>
      </c>
      <c r="X63" s="3">
        <v>2233.7700939599899</v>
      </c>
      <c r="Y63" s="3">
        <v>153.45514894000101</v>
      </c>
      <c r="Z63" s="3">
        <v>1051.6272653900101</v>
      </c>
      <c r="AA63" s="3">
        <v>11596.803631950001</v>
      </c>
      <c r="AB63" s="3">
        <v>1.03147447</v>
      </c>
      <c r="AC63" s="3">
        <v>157.81790602000001</v>
      </c>
      <c r="AD63" s="3">
        <v>3721.8507218600098</v>
      </c>
      <c r="AE63" s="3">
        <v>1014.59690931002</v>
      </c>
      <c r="AF63" s="3">
        <v>6308.2093360999797</v>
      </c>
      <c r="AG63" s="3">
        <v>3875.5518373300001</v>
      </c>
      <c r="AH63" s="3">
        <v>4119.2071691499896</v>
      </c>
      <c r="AI63" s="3">
        <v>11516.3737477502</v>
      </c>
      <c r="AJ63" s="3">
        <v>1.1703782199999899</v>
      </c>
      <c r="AK63" s="3">
        <v>2701.2998644999602</v>
      </c>
      <c r="AL63" s="3">
        <v>2072.2297130499801</v>
      </c>
      <c r="AM63" s="3">
        <v>4150.2628206199997</v>
      </c>
      <c r="AN63" s="3">
        <v>163.50353352999801</v>
      </c>
      <c r="AO63" s="3">
        <v>219.675597369999</v>
      </c>
      <c r="AP63" s="3">
        <v>300.07659484999999</v>
      </c>
      <c r="AQ63" s="3">
        <v>563.83103849000304</v>
      </c>
      <c r="AR63" s="3">
        <v>1520.36922665</v>
      </c>
      <c r="AS63" s="3">
        <v>3.8987878299999101</v>
      </c>
      <c r="AT63" s="3">
        <v>1.39722824999999</v>
      </c>
      <c r="AU63" s="3">
        <v>6505.2067875700204</v>
      </c>
      <c r="AV63" s="3">
        <v>130.626618049999</v>
      </c>
      <c r="AW63" s="3">
        <v>3.2236485199999199</v>
      </c>
      <c r="AX63" s="3">
        <v>10.470673570000001</v>
      </c>
      <c r="AY63" s="3">
        <v>319.87946474999899</v>
      </c>
      <c r="AZ63" s="3">
        <v>2210.3933896400099</v>
      </c>
      <c r="BA63" s="3">
        <v>110.99049886</v>
      </c>
      <c r="BB63" s="3">
        <v>250.85787841000001</v>
      </c>
      <c r="BC63" s="3">
        <v>100.35626563</v>
      </c>
      <c r="BD63" s="3">
        <v>141.51498678999999</v>
      </c>
      <c r="BE63" s="3">
        <v>297.75137987000602</v>
      </c>
      <c r="BF63" s="3">
        <v>0.16151786999999199</v>
      </c>
      <c r="BG63" s="3">
        <v>334.668015239998</v>
      </c>
      <c r="BH63" s="3">
        <v>2224.5148242299701</v>
      </c>
      <c r="BI63" s="3">
        <v>5.9713359300000102</v>
      </c>
      <c r="BJ63" s="3">
        <v>43.735326750001398</v>
      </c>
      <c r="BK63" s="3">
        <v>2542.6014653299999</v>
      </c>
      <c r="BL63" s="3">
        <v>7010.5835860899597</v>
      </c>
      <c r="BM63" s="3">
        <v>51.943557710001002</v>
      </c>
      <c r="BN63" s="3">
        <v>0.38340694999997099</v>
      </c>
      <c r="BO63" s="3">
        <v>0.92533264000003501</v>
      </c>
      <c r="BP63" s="3">
        <v>912.82903676000899</v>
      </c>
      <c r="BQ63" s="3">
        <v>10.0342872700007</v>
      </c>
      <c r="BR63" s="3">
        <v>9053.2223369699605</v>
      </c>
      <c r="BS63" s="3">
        <v>1616.4066362199801</v>
      </c>
      <c r="BT63" s="3">
        <v>29.696692200000999</v>
      </c>
      <c r="BU63" s="3">
        <v>8424.3510184299994</v>
      </c>
      <c r="BV63" s="3">
        <v>0.86297972000002499</v>
      </c>
      <c r="BW63" s="3">
        <v>136.037853600001</v>
      </c>
      <c r="BX63" s="3">
        <v>241.03300598000001</v>
      </c>
      <c r="BY63" s="3">
        <v>2077.6191956499902</v>
      </c>
      <c r="BZ63" s="3">
        <v>1168.94536954001</v>
      </c>
      <c r="CA63" s="3">
        <v>3.6414960299999302</v>
      </c>
      <c r="CB63" s="3">
        <v>372.17551578000399</v>
      </c>
      <c r="CC63" s="3">
        <v>3323.4550508899702</v>
      </c>
      <c r="CD63" s="3">
        <v>3585.4648781600099</v>
      </c>
      <c r="CE63" s="3">
        <v>2.1403476700000001</v>
      </c>
      <c r="CF63" s="3">
        <v>1507.75993376001</v>
      </c>
      <c r="CG63" s="3">
        <v>579.12548667000704</v>
      </c>
      <c r="CH63" s="3">
        <v>4302.2278853199396</v>
      </c>
      <c r="CI63" s="3">
        <v>267.65338086999901</v>
      </c>
      <c r="CJ63" s="3">
        <v>2867.39582488</v>
      </c>
      <c r="CK63" s="3">
        <v>1380.0815839299901</v>
      </c>
      <c r="CL63" s="3">
        <v>268.15080445999899</v>
      </c>
      <c r="CM63" s="3">
        <v>10912.21852636</v>
      </c>
      <c r="CN63" s="3">
        <v>1589.5436386599999</v>
      </c>
      <c r="CO63" s="3">
        <v>4560.1093734199703</v>
      </c>
      <c r="CP63" s="3">
        <v>8.7210476199998297</v>
      </c>
      <c r="CQ63" s="3">
        <v>1336.5100249900099</v>
      </c>
      <c r="CR63" s="3">
        <v>39001.708232380202</v>
      </c>
      <c r="CS63" s="3">
        <v>5680.33824008994</v>
      </c>
      <c r="CT63" s="3">
        <v>151.93790268999999</v>
      </c>
      <c r="CU63" s="3">
        <v>1.4627881900000299</v>
      </c>
      <c r="CV63" s="3">
        <v>232.77640914000199</v>
      </c>
      <c r="CW63" s="3">
        <v>4886.1501010600005</v>
      </c>
      <c r="CX63" s="3">
        <v>23.392439300000898</v>
      </c>
      <c r="CY63" s="3">
        <v>3169.35587367998</v>
      </c>
      <c r="CZ63" s="3">
        <v>160.232418209999</v>
      </c>
      <c r="DA63" s="3">
        <v>1044.96915532001</v>
      </c>
      <c r="DB63" s="3">
        <v>97.796265839996906</v>
      </c>
      <c r="DC63" s="3">
        <v>2622.48401370999</v>
      </c>
      <c r="DD63" s="3">
        <v>504.68305618000301</v>
      </c>
      <c r="DE63" s="3">
        <v>935.30780977000995</v>
      </c>
      <c r="DF63" s="3">
        <v>609.53681204000202</v>
      </c>
      <c r="DG63" s="3">
        <v>20678.752812909999</v>
      </c>
      <c r="DH63" s="3">
        <v>1.00533041000006</v>
      </c>
      <c r="DI63" s="3">
        <v>2563.7274334799799</v>
      </c>
      <c r="DJ63" s="3">
        <v>814.83174433001204</v>
      </c>
      <c r="DK63" s="3">
        <v>0.230985739999992</v>
      </c>
      <c r="DL63" s="3">
        <v>810.44043473001602</v>
      </c>
      <c r="DM63" s="3">
        <v>263.09815961000101</v>
      </c>
      <c r="DN63" s="3">
        <v>75.283089239999001</v>
      </c>
      <c r="DO63" s="3">
        <v>119.035009969999</v>
      </c>
      <c r="DP63" s="4">
        <v>1736.36496664999</v>
      </c>
      <c r="DQ63" s="11">
        <v>29057.389316809898</v>
      </c>
      <c r="DR63" s="11">
        <v>6427.23681640625</v>
      </c>
      <c r="DS63" s="11">
        <f t="shared" si="8"/>
        <v>275118.74917275622</v>
      </c>
      <c r="DT63" s="19">
        <v>43872.648314309896</v>
      </c>
      <c r="DU63">
        <v>72342.689587219837</v>
      </c>
      <c r="DV63">
        <v>35973.883752430229</v>
      </c>
      <c r="DW63">
        <v>80207.040584950024</v>
      </c>
      <c r="DX63">
        <v>36295.250117439922</v>
      </c>
      <c r="DY63">
        <f t="shared" si="9"/>
        <v>2594.4317228321397</v>
      </c>
      <c r="DZ63" s="20">
        <f t="shared" si="10"/>
        <v>3832.8050935741094</v>
      </c>
      <c r="EA63" s="19">
        <f t="shared" si="3"/>
        <v>46467.080037142034</v>
      </c>
      <c r="EB63">
        <f t="shared" si="4"/>
        <v>72342.689587219837</v>
      </c>
      <c r="EC63">
        <f t="shared" si="5"/>
        <v>39806.688846004341</v>
      </c>
      <c r="ED63">
        <f t="shared" si="6"/>
        <v>80207.040584950024</v>
      </c>
      <c r="EE63" s="20">
        <f t="shared" si="7"/>
        <v>36295.250117439922</v>
      </c>
    </row>
    <row r="64" spans="1:135" x14ac:dyDescent="0.25">
      <c r="A64" s="2" t="s">
        <v>184</v>
      </c>
      <c r="B64" s="3">
        <v>31.1496217800008</v>
      </c>
      <c r="C64" s="3">
        <v>11.006749120000601</v>
      </c>
      <c r="D64" s="3">
        <v>274.93182892999999</v>
      </c>
      <c r="E64" s="3">
        <v>1.0977776300000199</v>
      </c>
      <c r="F64" s="3">
        <v>51.143925350001297</v>
      </c>
      <c r="G64" s="3">
        <v>28.829931480000798</v>
      </c>
      <c r="H64" s="3">
        <v>14.943808770000601</v>
      </c>
      <c r="I64" s="3">
        <v>20.819098920001299</v>
      </c>
      <c r="J64" s="3">
        <v>2.6231122299999701</v>
      </c>
      <c r="K64" s="3">
        <v>7.7507442699998599</v>
      </c>
      <c r="L64" s="3">
        <v>4.16989337999994</v>
      </c>
      <c r="M64" s="3">
        <v>3.3335293799999599</v>
      </c>
      <c r="N64" s="3">
        <v>3.3789994399999701</v>
      </c>
      <c r="O64" s="3">
        <v>20.7055729300012</v>
      </c>
      <c r="P64" s="3">
        <v>4.8802045199998298</v>
      </c>
      <c r="Q64" s="3">
        <v>0.45780555999997502</v>
      </c>
      <c r="R64" s="3">
        <v>0.57765455000001698</v>
      </c>
      <c r="S64" s="3">
        <v>230.73071243999999</v>
      </c>
      <c r="T64" s="3">
        <v>520.61966360000304</v>
      </c>
      <c r="U64" s="3">
        <v>11.1188222900004</v>
      </c>
      <c r="V64" s="3">
        <v>310.660408090001</v>
      </c>
      <c r="W64" s="3">
        <v>0.35946117999998101</v>
      </c>
      <c r="X64" s="3">
        <v>609.11555484000598</v>
      </c>
      <c r="Y64" s="3">
        <v>58.287469410002302</v>
      </c>
      <c r="Z64" s="3">
        <v>0.85199827000003503</v>
      </c>
      <c r="AA64" s="3">
        <v>156.78598138999899</v>
      </c>
      <c r="AB64" s="3">
        <v>0.77453371000007798</v>
      </c>
      <c r="AC64" s="3">
        <v>202.08176238000101</v>
      </c>
      <c r="AD64" s="3">
        <v>519.13573929000495</v>
      </c>
      <c r="AE64" s="3">
        <v>60.051047600002597</v>
      </c>
      <c r="AF64" s="3">
        <v>621.97526482000205</v>
      </c>
      <c r="AG64" s="3">
        <v>32.829299500000502</v>
      </c>
      <c r="AH64" s="3">
        <v>387.38680043001199</v>
      </c>
      <c r="AI64" s="3">
        <v>1330.6052033200001</v>
      </c>
      <c r="AJ64" s="3">
        <v>0.77298725000007795</v>
      </c>
      <c r="AK64" s="3">
        <v>16.9026665000004</v>
      </c>
      <c r="AL64" s="3">
        <v>6.3368566799997899</v>
      </c>
      <c r="AM64" s="3">
        <v>5.3413256199999397</v>
      </c>
      <c r="AN64" s="3">
        <v>27.021892680000299</v>
      </c>
      <c r="AO64" s="3">
        <v>64.218205060001395</v>
      </c>
      <c r="AP64" s="3">
        <v>27.935750050001001</v>
      </c>
      <c r="AQ64" s="3">
        <v>29.374934510001101</v>
      </c>
      <c r="AR64" s="3">
        <v>249.39899771999899</v>
      </c>
      <c r="AS64" s="3">
        <v>2.7763506499999</v>
      </c>
      <c r="AT64" s="3">
        <v>0.19039061999999701</v>
      </c>
      <c r="AU64" s="3">
        <v>93.989412269997999</v>
      </c>
      <c r="AV64" s="3">
        <v>15.9999469500011</v>
      </c>
      <c r="AW64" s="3">
        <v>1.2794970399999701</v>
      </c>
      <c r="AX64" s="3">
        <v>14.976268710000801</v>
      </c>
      <c r="AY64" s="3">
        <v>25.170284089999999</v>
      </c>
      <c r="AZ64" s="3">
        <v>118.65539239999799</v>
      </c>
      <c r="BA64" s="3">
        <v>11.882135130000099</v>
      </c>
      <c r="BB64" s="3">
        <v>45.5936408700017</v>
      </c>
      <c r="BC64" s="3">
        <v>151.441406180001</v>
      </c>
      <c r="BD64" s="3">
        <v>120.51201698000099</v>
      </c>
      <c r="BE64" s="3">
        <v>78.2021379599976</v>
      </c>
      <c r="BF64" s="3">
        <v>0.273397349999977</v>
      </c>
      <c r="BG64" s="3">
        <v>260.68082750999997</v>
      </c>
      <c r="BH64" s="3">
        <v>222.724769449999</v>
      </c>
      <c r="BI64" s="3">
        <v>200.89036418000001</v>
      </c>
      <c r="BJ64" s="3">
        <v>4.5024099799999702</v>
      </c>
      <c r="BK64" s="3">
        <v>413.16001760000398</v>
      </c>
      <c r="BL64" s="3">
        <v>62.870204860001003</v>
      </c>
      <c r="BM64" s="3">
        <v>86.2953763599984</v>
      </c>
      <c r="BN64" s="3">
        <v>4.21100200000043E-2</v>
      </c>
      <c r="BO64" s="3">
        <v>0.15961995999999201</v>
      </c>
      <c r="BP64" s="3">
        <v>182.522200959999</v>
      </c>
      <c r="BQ64" s="3">
        <v>1.5713943500000001</v>
      </c>
      <c r="BR64" s="3">
        <v>297.63126373999899</v>
      </c>
      <c r="BS64" s="3">
        <v>70.665793790000706</v>
      </c>
      <c r="BT64" s="3">
        <v>44.795325480002603</v>
      </c>
      <c r="BU64" s="3">
        <v>1432.7349670599999</v>
      </c>
      <c r="BV64" s="3">
        <v>0.39101131999997801</v>
      </c>
      <c r="BW64" s="3">
        <v>0.91269992000000699</v>
      </c>
      <c r="BX64" s="3">
        <v>27.250405660000599</v>
      </c>
      <c r="BY64" s="3">
        <v>379.23525461000401</v>
      </c>
      <c r="BZ64" s="3">
        <v>16.621775980000699</v>
      </c>
      <c r="CA64" s="3">
        <v>0.57947584999998003</v>
      </c>
      <c r="CB64" s="3">
        <v>10.596247980000999</v>
      </c>
      <c r="CC64" s="3">
        <v>2873.5010838899698</v>
      </c>
      <c r="CD64" s="3">
        <v>182.59263268999999</v>
      </c>
      <c r="CE64" s="3">
        <v>0.120517179999997</v>
      </c>
      <c r="CF64" s="3">
        <v>61.301782900001299</v>
      </c>
      <c r="CG64" s="3">
        <v>18.0338379100004</v>
      </c>
      <c r="CH64" s="3">
        <v>117.867932449997</v>
      </c>
      <c r="CI64" s="3">
        <v>32.5237116200015</v>
      </c>
      <c r="CJ64" s="3">
        <v>205.20108809000101</v>
      </c>
      <c r="CK64" s="3">
        <v>93.4224625599999</v>
      </c>
      <c r="CL64" s="3">
        <v>3.8674931999999398</v>
      </c>
      <c r="CM64" s="3">
        <v>29.823823780000499</v>
      </c>
      <c r="CN64" s="3">
        <v>25.439494970000599</v>
      </c>
      <c r="CO64" s="3">
        <v>24.916570340000298</v>
      </c>
      <c r="CP64" s="3">
        <v>0.13360059999999599</v>
      </c>
      <c r="CQ64" s="3">
        <v>2.3356297999999498</v>
      </c>
      <c r="CR64" s="3">
        <v>7.8218975199998599</v>
      </c>
      <c r="CS64" s="3">
        <v>1597.8502616599701</v>
      </c>
      <c r="CT64" s="3">
        <v>29.719806740000902</v>
      </c>
      <c r="CU64" s="3">
        <v>164.140480120002</v>
      </c>
      <c r="CV64" s="3">
        <v>1086.89445334995</v>
      </c>
      <c r="CW64" s="3">
        <v>2209.40347703001</v>
      </c>
      <c r="CX64" s="3">
        <v>0.56615429000003403</v>
      </c>
      <c r="CY64" s="3">
        <v>3417.3693209999601</v>
      </c>
      <c r="CZ64" s="3">
        <v>13.8559888700008</v>
      </c>
      <c r="DA64" s="3">
        <v>32.354980730000797</v>
      </c>
      <c r="DB64" s="3">
        <v>17.312552270001198</v>
      </c>
      <c r="DC64" s="3">
        <v>31.409009050000801</v>
      </c>
      <c r="DD64" s="3">
        <v>0.58286207000002899</v>
      </c>
      <c r="DE64" s="3">
        <v>382.11112887000098</v>
      </c>
      <c r="DF64" s="3">
        <v>44.497971090001002</v>
      </c>
      <c r="DG64" s="3">
        <v>609.24351489000196</v>
      </c>
      <c r="DH64" s="3">
        <v>0.96253438999997398</v>
      </c>
      <c r="DI64" s="3">
        <v>125.490467119998</v>
      </c>
      <c r="DJ64" s="3">
        <v>204.05086592999999</v>
      </c>
      <c r="DK64" s="3">
        <v>1.06080222000004</v>
      </c>
      <c r="DL64" s="3">
        <v>70.161798110000703</v>
      </c>
      <c r="DM64" s="3">
        <v>20.6170852300008</v>
      </c>
      <c r="DN64" s="3">
        <v>189.53079590000101</v>
      </c>
      <c r="DO64" s="3">
        <v>59.852293440002299</v>
      </c>
      <c r="DP64" s="4">
        <v>16.941196810000399</v>
      </c>
      <c r="DQ64" s="11">
        <v>43.371384700001002</v>
      </c>
      <c r="DR64" s="11">
        <v>7994.12548828125</v>
      </c>
      <c r="DS64" s="11">
        <f t="shared" si="8"/>
        <v>32402.629624351179</v>
      </c>
      <c r="DT64" s="19">
        <v>5866.1997115199711</v>
      </c>
      <c r="DU64">
        <v>4439.0502929300155</v>
      </c>
      <c r="DV64">
        <v>3279.614341480029</v>
      </c>
      <c r="DW64">
        <v>6803.1085762099356</v>
      </c>
      <c r="DX64">
        <v>4020.5312139299808</v>
      </c>
      <c r="DY64">
        <f t="shared" si="9"/>
        <v>5933.5909196760349</v>
      </c>
      <c r="DZ64" s="20">
        <f t="shared" si="10"/>
        <v>2060.534568605216</v>
      </c>
      <c r="EA64" s="19">
        <f t="shared" si="3"/>
        <v>11799.790631196007</v>
      </c>
      <c r="EB64">
        <f t="shared" si="4"/>
        <v>4439.0502929300155</v>
      </c>
      <c r="EC64">
        <f t="shared" si="5"/>
        <v>5340.148910085245</v>
      </c>
      <c r="ED64">
        <f t="shared" si="6"/>
        <v>6803.1085762099356</v>
      </c>
      <c r="EE64" s="20">
        <f t="shared" si="7"/>
        <v>4020.5312139299808</v>
      </c>
    </row>
    <row r="65" spans="1:135" x14ac:dyDescent="0.25">
      <c r="A65" s="2" t="s">
        <v>185</v>
      </c>
      <c r="B65" s="3">
        <v>175.22262316000001</v>
      </c>
      <c r="C65" s="3">
        <v>69.014944520000398</v>
      </c>
      <c r="D65" s="3">
        <v>528.65364037000199</v>
      </c>
      <c r="E65" s="3">
        <v>4.3320808499996701</v>
      </c>
      <c r="F65" s="3">
        <v>34.905622250000903</v>
      </c>
      <c r="G65" s="3">
        <v>239.62109096</v>
      </c>
      <c r="H65" s="3">
        <v>2.78256575999997</v>
      </c>
      <c r="I65" s="3">
        <v>2.0419612299999801</v>
      </c>
      <c r="J65" s="3">
        <v>2.1085911800000101</v>
      </c>
      <c r="K65" s="3">
        <v>2.38449734999993</v>
      </c>
      <c r="L65" s="3">
        <v>14.6049267500004</v>
      </c>
      <c r="M65" s="3">
        <v>2.9528213499999501</v>
      </c>
      <c r="N65" s="3">
        <v>1.9147664500000201</v>
      </c>
      <c r="O65" s="3">
        <v>9.9780222699999701</v>
      </c>
      <c r="P65" s="3">
        <v>2.5208176499999402</v>
      </c>
      <c r="Q65" s="3">
        <v>4.6609443099997501</v>
      </c>
      <c r="R65" s="3">
        <v>0.71650345000000304</v>
      </c>
      <c r="S65" s="3">
        <v>249.25009435999999</v>
      </c>
      <c r="T65" s="3">
        <v>1070.5039264700099</v>
      </c>
      <c r="U65" s="3">
        <v>310.13999823000597</v>
      </c>
      <c r="V65" s="3">
        <v>97.147316729999204</v>
      </c>
      <c r="W65" s="3">
        <v>4.0146372499998799</v>
      </c>
      <c r="X65" s="3">
        <v>1051.99887025001</v>
      </c>
      <c r="Y65" s="3">
        <v>273.11326989000298</v>
      </c>
      <c r="Z65" s="3">
        <v>141.05180144999801</v>
      </c>
      <c r="AA65" s="3">
        <v>220.67310640000099</v>
      </c>
      <c r="AB65" s="3">
        <v>8.0567340000001902E-2</v>
      </c>
      <c r="AC65" s="3">
        <v>9.9263514200000404</v>
      </c>
      <c r="AD65" s="3">
        <v>362.19639940000502</v>
      </c>
      <c r="AE65" s="3">
        <v>180.86504880000101</v>
      </c>
      <c r="AF65" s="3">
        <v>225.22349831000099</v>
      </c>
      <c r="AG65" s="3">
        <v>240.7589582</v>
      </c>
      <c r="AH65" s="3">
        <v>2601.1318935699701</v>
      </c>
      <c r="AI65" s="3">
        <v>365.15711950000002</v>
      </c>
      <c r="AJ65" s="3">
        <v>8.2970709999997394E-2</v>
      </c>
      <c r="AK65" s="3">
        <v>173.242717999999</v>
      </c>
      <c r="AL65" s="3">
        <v>170.17608046000001</v>
      </c>
      <c r="AM65" s="3">
        <v>60.654641300000698</v>
      </c>
      <c r="AN65" s="3">
        <v>50.468334080000801</v>
      </c>
      <c r="AO65" s="3">
        <v>1.13074973000001</v>
      </c>
      <c r="AP65" s="3">
        <v>41.970322710001099</v>
      </c>
      <c r="AQ65" s="3">
        <v>8.8355664699999696</v>
      </c>
      <c r="AR65" s="3">
        <v>337.67684268000198</v>
      </c>
      <c r="AS65" s="3">
        <v>0.17116964999999201</v>
      </c>
      <c r="AT65" s="3">
        <v>9.0564360000000399E-2</v>
      </c>
      <c r="AU65" s="3">
        <v>993.17396526001301</v>
      </c>
      <c r="AV65" s="3">
        <v>36.1642737200008</v>
      </c>
      <c r="AW65" s="3">
        <v>7.9784874699997701</v>
      </c>
      <c r="AX65" s="3">
        <v>2.79465611999992</v>
      </c>
      <c r="AY65" s="3">
        <v>9.9382797699999408</v>
      </c>
      <c r="AZ65" s="3">
        <v>162.410481029999</v>
      </c>
      <c r="BA65" s="3">
        <v>31.682979040000799</v>
      </c>
      <c r="BB65" s="3">
        <v>76.191514149997005</v>
      </c>
      <c r="BC65" s="3">
        <v>56.498518070001097</v>
      </c>
      <c r="BD65" s="3">
        <v>7.7031350299997898</v>
      </c>
      <c r="BE65" s="3">
        <v>20.731370690001299</v>
      </c>
      <c r="BF65" s="3">
        <v>5.3578592999997197</v>
      </c>
      <c r="BG65" s="3">
        <v>98.585962709997702</v>
      </c>
      <c r="BH65" s="3">
        <v>236.62427066000001</v>
      </c>
      <c r="BI65" s="3">
        <v>68.794856329997202</v>
      </c>
      <c r="BJ65" s="3">
        <v>13.298815630000201</v>
      </c>
      <c r="BK65" s="3">
        <v>332.620961579999</v>
      </c>
      <c r="BL65" s="3">
        <v>676.06204949000505</v>
      </c>
      <c r="BM65" s="3">
        <v>83.479764540000502</v>
      </c>
      <c r="BN65" s="3">
        <v>0.20724869999999601</v>
      </c>
      <c r="BO65" s="3">
        <v>0.58400332000006105</v>
      </c>
      <c r="BP65" s="3">
        <v>94.353405739998905</v>
      </c>
      <c r="BQ65" s="3">
        <v>10.427863860000199</v>
      </c>
      <c r="BR65" s="3">
        <v>497.50149095000199</v>
      </c>
      <c r="BS65" s="3">
        <v>216.49280475</v>
      </c>
      <c r="BT65" s="3">
        <v>38.201754670000902</v>
      </c>
      <c r="BU65" s="3">
        <v>331.58838705000102</v>
      </c>
      <c r="BV65" s="3">
        <v>9.0017190000001093E-2</v>
      </c>
      <c r="BW65" s="3">
        <v>75.568016600000206</v>
      </c>
      <c r="BX65" s="3">
        <v>74.9538958400002</v>
      </c>
      <c r="BY65" s="3">
        <v>143.611774539999</v>
      </c>
      <c r="BZ65" s="3">
        <v>140.655640589999</v>
      </c>
      <c r="CA65" s="3">
        <v>1.8157474999999901</v>
      </c>
      <c r="CB65" s="3">
        <v>69.277530510000304</v>
      </c>
      <c r="CC65" s="3">
        <v>181.445027280001</v>
      </c>
      <c r="CD65" s="3">
        <v>224.99224552999999</v>
      </c>
      <c r="CE65" s="3">
        <v>0.99337261000000299</v>
      </c>
      <c r="CF65" s="3">
        <v>262.65103566999898</v>
      </c>
      <c r="CG65" s="3">
        <v>95.306233489999002</v>
      </c>
      <c r="CH65" s="3">
        <v>280.69754401999899</v>
      </c>
      <c r="CI65" s="3">
        <v>15.5469585200004</v>
      </c>
      <c r="CJ65" s="3">
        <v>164.52097766</v>
      </c>
      <c r="CK65" s="3">
        <v>64.803777460000802</v>
      </c>
      <c r="CL65" s="3">
        <v>155.32509307999899</v>
      </c>
      <c r="CM65" s="3">
        <v>1230.8065897499901</v>
      </c>
      <c r="CN65" s="3">
        <v>121.960216389999</v>
      </c>
      <c r="CO65" s="3">
        <v>27.017745150000799</v>
      </c>
      <c r="CP65" s="3">
        <v>83.602766739996497</v>
      </c>
      <c r="CQ65" s="3">
        <v>88.648944220000104</v>
      </c>
      <c r="CR65" s="3">
        <v>223.19096793999799</v>
      </c>
      <c r="CS65" s="3">
        <v>406.02828620000298</v>
      </c>
      <c r="CT65" s="3">
        <v>15.026632520000501</v>
      </c>
      <c r="CU65" s="3">
        <v>2.7505000799999202</v>
      </c>
      <c r="CV65" s="3">
        <v>302.39549238000598</v>
      </c>
      <c r="CW65" s="3">
        <v>899.68664709001405</v>
      </c>
      <c r="CX65" s="3">
        <v>1.0354480300000299</v>
      </c>
      <c r="CY65" s="3">
        <v>291.279468750001</v>
      </c>
      <c r="CZ65" s="3">
        <v>26.9651876800006</v>
      </c>
      <c r="DA65" s="3">
        <v>49.025028420000702</v>
      </c>
      <c r="DB65" s="3">
        <v>9.5513656499997808</v>
      </c>
      <c r="DC65" s="3">
        <v>129.145923049999</v>
      </c>
      <c r="DD65" s="3">
        <v>25.2673486300008</v>
      </c>
      <c r="DE65" s="3">
        <v>1211.67837195999</v>
      </c>
      <c r="DF65" s="3">
        <v>147.26917572999901</v>
      </c>
      <c r="DG65" s="3">
        <v>347.131547030001</v>
      </c>
      <c r="DH65" s="3">
        <v>7.7305670000002297E-2</v>
      </c>
      <c r="DI65" s="3">
        <v>54.157594810000703</v>
      </c>
      <c r="DJ65" s="3">
        <v>94.808618729998301</v>
      </c>
      <c r="DK65" s="3">
        <v>7.8022190000003294E-2</v>
      </c>
      <c r="DL65" s="3">
        <v>26.253197540000698</v>
      </c>
      <c r="DM65" s="3">
        <v>97.075619639999502</v>
      </c>
      <c r="DN65" s="3">
        <v>61.355840210000899</v>
      </c>
      <c r="DO65" s="3">
        <v>209.28289845999899</v>
      </c>
      <c r="DP65" s="4">
        <v>46.702728970001097</v>
      </c>
      <c r="DQ65" s="11">
        <v>1279.00003163</v>
      </c>
      <c r="DR65" s="11">
        <v>12838.6455078125</v>
      </c>
      <c r="DS65" s="11">
        <f t="shared" si="8"/>
        <v>35754.754304352537</v>
      </c>
      <c r="DT65" s="19">
        <v>2853.6156543500156</v>
      </c>
      <c r="DU65">
        <v>3214.7408821300064</v>
      </c>
      <c r="DV65">
        <v>7507.6452397899839</v>
      </c>
      <c r="DW65">
        <v>5299.5741607199998</v>
      </c>
      <c r="DX65">
        <v>4040.5328595500159</v>
      </c>
      <c r="DY65">
        <f t="shared" si="9"/>
        <v>6902.6040889172336</v>
      </c>
      <c r="DZ65" s="20">
        <f t="shared" si="10"/>
        <v>5936.0414188952664</v>
      </c>
      <c r="EA65" s="19">
        <f t="shared" si="3"/>
        <v>9756.2197432672492</v>
      </c>
      <c r="EB65">
        <f t="shared" si="4"/>
        <v>3214.7408821300064</v>
      </c>
      <c r="EC65">
        <f t="shared" si="5"/>
        <v>13443.68665868525</v>
      </c>
      <c r="ED65">
        <f t="shared" si="6"/>
        <v>5299.5741607199998</v>
      </c>
      <c r="EE65" s="20">
        <f t="shared" si="7"/>
        <v>4040.5328595500159</v>
      </c>
    </row>
    <row r="66" spans="1:135" x14ac:dyDescent="0.25">
      <c r="A66" s="2" t="s">
        <v>186</v>
      </c>
      <c r="B66" s="3">
        <v>1.0116136600000301</v>
      </c>
      <c r="C66" s="3">
        <v>10.413092099999901</v>
      </c>
      <c r="D66" s="3">
        <v>240.98265504</v>
      </c>
      <c r="E66" s="3">
        <v>4.8713190000005402E-2</v>
      </c>
      <c r="F66" s="3">
        <v>7.6832370699997297</v>
      </c>
      <c r="G66" s="3">
        <v>138.88117741000099</v>
      </c>
      <c r="H66" s="3">
        <v>38.9468677900011</v>
      </c>
      <c r="I66" s="3">
        <v>36.0787583000021</v>
      </c>
      <c r="J66" s="3">
        <v>6.6553899999998601E-3</v>
      </c>
      <c r="K66" s="3">
        <v>0.46296735999997302</v>
      </c>
      <c r="L66" s="3">
        <v>743.19073672002003</v>
      </c>
      <c r="M66" s="3">
        <v>3.01668918999993</v>
      </c>
      <c r="N66" s="3">
        <v>1.7000250000000099E-2</v>
      </c>
      <c r="O66" s="3">
        <v>16.912173730001602</v>
      </c>
      <c r="P66" s="3">
        <v>6.1075249999998604</v>
      </c>
      <c r="Q66" s="3">
        <v>2.5070040000002299E-2</v>
      </c>
      <c r="R66" s="3">
        <v>5.3943528599996604</v>
      </c>
      <c r="S66" s="3">
        <v>48.7253283100018</v>
      </c>
      <c r="T66" s="3">
        <v>870.17094947001306</v>
      </c>
      <c r="U66" s="3">
        <v>79.010312890001501</v>
      </c>
      <c r="V66" s="3">
        <v>79.545597209998206</v>
      </c>
      <c r="W66" s="3">
        <v>9.0603160000001501E-2</v>
      </c>
      <c r="X66" s="3">
        <v>864.80507943001396</v>
      </c>
      <c r="Y66" s="3">
        <v>117.209731049995</v>
      </c>
      <c r="Z66" s="3">
        <v>5.93791384999966</v>
      </c>
      <c r="AA66" s="3">
        <v>31.158999910000698</v>
      </c>
      <c r="AB66" s="3">
        <v>8.6574099999999807E-2</v>
      </c>
      <c r="AC66" s="3">
        <v>1.31284512000002</v>
      </c>
      <c r="AD66" s="3">
        <v>134.14749913999901</v>
      </c>
      <c r="AE66" s="3">
        <v>5.8314055699997596</v>
      </c>
      <c r="AF66" s="3">
        <v>31.866200140000998</v>
      </c>
      <c r="AG66" s="3">
        <v>340.70418667000598</v>
      </c>
      <c r="AH66" s="3">
        <v>25.6493369600013</v>
      </c>
      <c r="AI66" s="3">
        <v>44.683316940001099</v>
      </c>
      <c r="AJ66" s="3">
        <v>6.2177420000004299E-2</v>
      </c>
      <c r="AK66" s="3">
        <v>142.18499322999801</v>
      </c>
      <c r="AL66" s="3">
        <v>932.97208394001098</v>
      </c>
      <c r="AM66" s="3">
        <v>15.5437642100008</v>
      </c>
      <c r="AN66" s="3">
        <v>0.119816270000003</v>
      </c>
      <c r="AO66" s="3">
        <v>8.0064545299997505</v>
      </c>
      <c r="AP66" s="3">
        <v>35.461701990001998</v>
      </c>
      <c r="AQ66" s="3">
        <v>201.803474999999</v>
      </c>
      <c r="AR66" s="3">
        <v>14.9764437200004</v>
      </c>
      <c r="AS66" s="3">
        <v>6.2109899999998304E-3</v>
      </c>
      <c r="AT66" s="3">
        <v>0.16002388999999501</v>
      </c>
      <c r="AU66" s="3">
        <v>537.96879322001803</v>
      </c>
      <c r="AV66" s="3">
        <v>320.63491682000802</v>
      </c>
      <c r="AW66" s="3">
        <v>55.343616290002302</v>
      </c>
      <c r="AX66" s="3">
        <v>1.9387075599999899</v>
      </c>
      <c r="AY66" s="3">
        <v>41.000045760002401</v>
      </c>
      <c r="AZ66" s="3">
        <v>576.76049265003599</v>
      </c>
      <c r="BA66" s="3">
        <v>0.190251489999992</v>
      </c>
      <c r="BB66" s="3">
        <v>59.726844220002299</v>
      </c>
      <c r="BC66" s="3">
        <v>2.3637333799998701</v>
      </c>
      <c r="BD66" s="3">
        <v>313.51330299000603</v>
      </c>
      <c r="BE66" s="3">
        <v>256.94795545000102</v>
      </c>
      <c r="BF66" s="3">
        <v>1.6413311899999801</v>
      </c>
      <c r="BG66" s="3">
        <v>38.615278170001602</v>
      </c>
      <c r="BH66" s="3">
        <v>138.688480720001</v>
      </c>
      <c r="BI66" s="3">
        <v>62.000608530002403</v>
      </c>
      <c r="BJ66" s="3">
        <v>2.4315120000002501E-2</v>
      </c>
      <c r="BK66" s="3">
        <v>159.49108573999899</v>
      </c>
      <c r="BL66" s="3">
        <v>339.97226085000801</v>
      </c>
      <c r="BM66" s="3">
        <v>1.5886360400000199</v>
      </c>
      <c r="BN66" s="3">
        <v>1.09273999999996E-2</v>
      </c>
      <c r="BO66" s="3">
        <v>1.56210168999997</v>
      </c>
      <c r="BP66" s="3">
        <v>0.66948953000003297</v>
      </c>
      <c r="BQ66" s="3">
        <v>0.36012278999998099</v>
      </c>
      <c r="BR66" s="3">
        <v>166.42873297999901</v>
      </c>
      <c r="BS66" s="3">
        <v>1.1607841300000099</v>
      </c>
      <c r="BT66" s="3">
        <v>0.33830299999997998</v>
      </c>
      <c r="BU66" s="3">
        <v>335.07863281999897</v>
      </c>
      <c r="BV66" s="3">
        <v>0.154999839999996</v>
      </c>
      <c r="BW66" s="3">
        <v>39.9783314600026</v>
      </c>
      <c r="BX66" s="3">
        <v>12.4184197900007</v>
      </c>
      <c r="BY66" s="3">
        <v>78.004146669995706</v>
      </c>
      <c r="BZ66" s="3">
        <v>22.174975330001001</v>
      </c>
      <c r="CA66" s="3">
        <v>0.100421199999997</v>
      </c>
      <c r="CB66" s="3">
        <v>11.336091100000999</v>
      </c>
      <c r="CC66" s="3">
        <v>525.39776676000497</v>
      </c>
      <c r="CD66" s="3">
        <v>37.3127105600012</v>
      </c>
      <c r="CE66" s="3">
        <v>4.9342299999998096E-3</v>
      </c>
      <c r="CF66" s="3">
        <v>153.95928828999899</v>
      </c>
      <c r="CG66" s="3">
        <v>15.6161652000006</v>
      </c>
      <c r="CH66" s="3">
        <v>86.766377519997803</v>
      </c>
      <c r="CI66" s="3">
        <v>0.56634447000004395</v>
      </c>
      <c r="CJ66" s="3">
        <v>26.621106420000501</v>
      </c>
      <c r="CK66" s="3">
        <v>15.892193900000599</v>
      </c>
      <c r="CL66" s="3">
        <v>24.463250740000898</v>
      </c>
      <c r="CM66" s="3">
        <v>613.19781254001805</v>
      </c>
      <c r="CN66" s="3">
        <v>9.2521391600002403</v>
      </c>
      <c r="CO66" s="3">
        <v>23.021221210001301</v>
      </c>
      <c r="CP66" s="3">
        <v>2.4557300000000899E-2</v>
      </c>
      <c r="CQ66" s="3">
        <v>0.38041525999998099</v>
      </c>
      <c r="CR66" s="3">
        <v>968.56664599002397</v>
      </c>
      <c r="CS66" s="3">
        <v>1071.42260943988</v>
      </c>
      <c r="CT66" s="3">
        <v>0.57598249999999795</v>
      </c>
      <c r="CU66" s="3">
        <v>0.36851146999998802</v>
      </c>
      <c r="CV66" s="3">
        <v>13.9000967200011</v>
      </c>
      <c r="CW66" s="3">
        <v>161.54374243999999</v>
      </c>
      <c r="CX66" s="3">
        <v>2.9370950299999299</v>
      </c>
      <c r="CY66" s="3">
        <v>1.34550265999999</v>
      </c>
      <c r="CZ66" s="3">
        <v>12.319359430000601</v>
      </c>
      <c r="DA66" s="3">
        <v>34.6671074600008</v>
      </c>
      <c r="DB66" s="3">
        <v>308.94923401</v>
      </c>
      <c r="DC66" s="3">
        <v>0.58460927000003104</v>
      </c>
      <c r="DD66" s="3">
        <v>85.909196549996395</v>
      </c>
      <c r="DE66" s="3">
        <v>10.230247320000601</v>
      </c>
      <c r="DF66" s="3">
        <v>186.32911082000101</v>
      </c>
      <c r="DG66" s="3">
        <v>380.72875610000199</v>
      </c>
      <c r="DH66" s="3">
        <v>9.0624439999999404E-2</v>
      </c>
      <c r="DI66" s="3">
        <v>76.658407869995699</v>
      </c>
      <c r="DJ66" s="3">
        <v>0.68451102000002795</v>
      </c>
      <c r="DK66" s="3">
        <v>7.5164650000000402E-2</v>
      </c>
      <c r="DL66" s="3">
        <v>36.338285030001003</v>
      </c>
      <c r="DM66" s="3">
        <v>4.5252739699998799</v>
      </c>
      <c r="DN66" s="3">
        <v>0.586127880000055</v>
      </c>
      <c r="DO66" s="3">
        <v>5.6681964599996704</v>
      </c>
      <c r="DP66" s="4">
        <v>9.9866010600000497</v>
      </c>
      <c r="DQ66" s="11">
        <v>3878.4627543699698</v>
      </c>
      <c r="DR66" s="11">
        <v>12791.5</v>
      </c>
      <c r="DS66" s="11">
        <f t="shared" ref="DS66:DS97" si="11">SUM(B66:DR66)</f>
        <v>30437.029483650051</v>
      </c>
      <c r="DT66" s="19">
        <v>4089.4631516199711</v>
      </c>
      <c r="DU66">
        <v>2240.1917924700242</v>
      </c>
      <c r="DV66">
        <v>2697.3642625800467</v>
      </c>
      <c r="DW66">
        <v>5365.0188788599626</v>
      </c>
      <c r="DX66">
        <v>3253.491398120048</v>
      </c>
      <c r="DY66">
        <f t="shared" ref="DY66:DY97" si="12">DR66*VLOOKUP(A66,split_fy,2,0)</f>
        <v>9494.4129111181264</v>
      </c>
      <c r="DZ66" s="20">
        <f t="shared" ref="DZ66:DZ97" si="13">DR66*VLOOKUP(A66,split_fy,3,0)</f>
        <v>3297.0870888818749</v>
      </c>
      <c r="EA66" s="19">
        <f t="shared" si="3"/>
        <v>13583.876062738098</v>
      </c>
      <c r="EB66">
        <f t="shared" si="4"/>
        <v>2240.1917924700242</v>
      </c>
      <c r="EC66">
        <f t="shared" si="5"/>
        <v>5994.4513514619211</v>
      </c>
      <c r="ED66">
        <f t="shared" si="6"/>
        <v>5365.0188788599626</v>
      </c>
      <c r="EE66" s="20">
        <f t="shared" si="7"/>
        <v>3253.491398120048</v>
      </c>
    </row>
    <row r="67" spans="1:135" x14ac:dyDescent="0.25">
      <c r="A67" s="2" t="s">
        <v>187</v>
      </c>
      <c r="B67" s="3">
        <v>204.76324270999999</v>
      </c>
      <c r="C67" s="3">
        <v>786.67204101999903</v>
      </c>
      <c r="D67" s="3">
        <v>1270.1521210999999</v>
      </c>
      <c r="E67" s="3">
        <v>0.53803571000001205</v>
      </c>
      <c r="F67" s="3">
        <v>557.262128250003</v>
      </c>
      <c r="G67" s="3">
        <v>707.49952781000695</v>
      </c>
      <c r="H67" s="3">
        <v>26.391617390000601</v>
      </c>
      <c r="I67" s="3">
        <v>26.234993160000801</v>
      </c>
      <c r="J67" s="3">
        <v>8.9382295800001099</v>
      </c>
      <c r="K67" s="3">
        <v>8.5448463199999392</v>
      </c>
      <c r="L67" s="3">
        <v>71.067368530000905</v>
      </c>
      <c r="M67" s="3">
        <v>4.72847697999988</v>
      </c>
      <c r="N67" s="3">
        <v>9.8089712700001002</v>
      </c>
      <c r="O67" s="3">
        <v>43.185661280000502</v>
      </c>
      <c r="P67" s="3">
        <v>12.5198399100006</v>
      </c>
      <c r="Q67" s="3">
        <v>29.298414050000599</v>
      </c>
      <c r="R67" s="3">
        <v>2.1963320300000002</v>
      </c>
      <c r="S67" s="3">
        <v>80.485546009999695</v>
      </c>
      <c r="T67" s="3">
        <v>2712.5438642899999</v>
      </c>
      <c r="U67" s="3">
        <v>169.95015445999999</v>
      </c>
      <c r="V67" s="3">
        <v>696.57861216000401</v>
      </c>
      <c r="W67" s="3">
        <v>2.0206802199999601</v>
      </c>
      <c r="X67" s="3">
        <v>3019.8818184199999</v>
      </c>
      <c r="Y67" s="3">
        <v>123.782838389997</v>
      </c>
      <c r="Z67" s="3">
        <v>505.49700927000498</v>
      </c>
      <c r="AA67" s="3">
        <v>1121.38721766001</v>
      </c>
      <c r="AB67" s="3">
        <v>0.27485527999998599</v>
      </c>
      <c r="AC67" s="3">
        <v>16.215743370000599</v>
      </c>
      <c r="AD67" s="3">
        <v>1035.06863129</v>
      </c>
      <c r="AE67" s="3">
        <v>11332.6462710301</v>
      </c>
      <c r="AF67" s="3">
        <v>308.50831050999898</v>
      </c>
      <c r="AG67" s="3">
        <v>714.35936520000803</v>
      </c>
      <c r="AH67" s="3">
        <v>749.30966321001699</v>
      </c>
      <c r="AI67" s="3">
        <v>850.88194987001202</v>
      </c>
      <c r="AJ67" s="3">
        <v>0.29130964999998898</v>
      </c>
      <c r="AK67" s="3">
        <v>594.21945185000197</v>
      </c>
      <c r="AL67" s="3">
        <v>234.72204090000099</v>
      </c>
      <c r="AM67" s="3">
        <v>144.342564030001</v>
      </c>
      <c r="AN67" s="3">
        <v>17.7376583500008</v>
      </c>
      <c r="AO67" s="3">
        <v>68.230228380000398</v>
      </c>
      <c r="AP67" s="3">
        <v>37.514181760000596</v>
      </c>
      <c r="AQ67" s="3">
        <v>92.057856099998105</v>
      </c>
      <c r="AR67" s="3">
        <v>715.61587975000498</v>
      </c>
      <c r="AS67" s="3">
        <v>247.63362335000099</v>
      </c>
      <c r="AT67" s="3">
        <v>1.04353205000006</v>
      </c>
      <c r="AU67" s="3">
        <v>1462.2021439499899</v>
      </c>
      <c r="AV67" s="3">
        <v>42.347722470001102</v>
      </c>
      <c r="AW67" s="3">
        <v>51.191305370000897</v>
      </c>
      <c r="AX67" s="3">
        <v>3.2075520599999301</v>
      </c>
      <c r="AY67" s="3">
        <v>10.025809130000701</v>
      </c>
      <c r="AZ67" s="3">
        <v>265.250610670002</v>
      </c>
      <c r="BA67" s="3">
        <v>34.677298350000498</v>
      </c>
      <c r="BB67" s="3">
        <v>363.61990656000103</v>
      </c>
      <c r="BC67" s="3">
        <v>145.44837321</v>
      </c>
      <c r="BD67" s="3">
        <v>29.4463927500009</v>
      </c>
      <c r="BE67" s="3">
        <v>98.5195888199992</v>
      </c>
      <c r="BF67" s="3">
        <v>2.15967013999997</v>
      </c>
      <c r="BG67" s="3">
        <v>174.84057576999899</v>
      </c>
      <c r="BH67" s="3">
        <v>580.69972525001106</v>
      </c>
      <c r="BI67" s="3">
        <v>95.377220229996993</v>
      </c>
      <c r="BJ67" s="3">
        <v>84.100038220001196</v>
      </c>
      <c r="BK67" s="3">
        <v>1512.81580588</v>
      </c>
      <c r="BL67" s="3">
        <v>1550.30765933</v>
      </c>
      <c r="BM67" s="3">
        <v>178.75476796000001</v>
      </c>
      <c r="BN67" s="3">
        <v>0.36234174999997698</v>
      </c>
      <c r="BO67" s="3">
        <v>0.79785164000005204</v>
      </c>
      <c r="BP67" s="3">
        <v>62.271383490000801</v>
      </c>
      <c r="BQ67" s="3">
        <v>141.45959309000099</v>
      </c>
      <c r="BR67" s="3">
        <v>1634.4073302099901</v>
      </c>
      <c r="BS67" s="3">
        <v>633.85894346000896</v>
      </c>
      <c r="BT67" s="3">
        <v>6.2282123199997699</v>
      </c>
      <c r="BU67" s="3">
        <v>1951.5842288900201</v>
      </c>
      <c r="BV67" s="3">
        <v>0.74038421000004695</v>
      </c>
      <c r="BW67" s="3">
        <v>74.933822100000597</v>
      </c>
      <c r="BX67" s="3">
        <v>330.57007911000301</v>
      </c>
      <c r="BY67" s="3">
        <v>196.61089379000001</v>
      </c>
      <c r="BZ67" s="3">
        <v>75.611257590000605</v>
      </c>
      <c r="CA67" s="3">
        <v>2.2245615799999401</v>
      </c>
      <c r="CB67" s="3">
        <v>45.430579700001097</v>
      </c>
      <c r="CC67" s="3">
        <v>424.91924638000103</v>
      </c>
      <c r="CD67" s="3">
        <v>269.45976227000102</v>
      </c>
      <c r="CE67" s="3">
        <v>100.681816029998</v>
      </c>
      <c r="CF67" s="3">
        <v>535.03511953000304</v>
      </c>
      <c r="CG67" s="3">
        <v>127.479814039999</v>
      </c>
      <c r="CH67" s="3">
        <v>843.70278590000703</v>
      </c>
      <c r="CI67" s="3">
        <v>31.0713146600004</v>
      </c>
      <c r="CJ67" s="3">
        <v>540.14836375000198</v>
      </c>
      <c r="CK67" s="3">
        <v>130.47081852999801</v>
      </c>
      <c r="CL67" s="3">
        <v>368.56346752000002</v>
      </c>
      <c r="CM67" s="3">
        <v>1225.89723290999</v>
      </c>
      <c r="CN67" s="3">
        <v>201.31526258</v>
      </c>
      <c r="CO67" s="3">
        <v>386.25172171999998</v>
      </c>
      <c r="CP67" s="3">
        <v>250.375416510001</v>
      </c>
      <c r="CQ67" s="3">
        <v>450.049497900002</v>
      </c>
      <c r="CR67" s="3">
        <v>272.220871030002</v>
      </c>
      <c r="CS67" s="3">
        <v>513.07440204000898</v>
      </c>
      <c r="CT67" s="3">
        <v>18.2608061300005</v>
      </c>
      <c r="CU67" s="3">
        <v>1.02352627000003</v>
      </c>
      <c r="CV67" s="3">
        <v>1326.1458349499801</v>
      </c>
      <c r="CW67" s="3">
        <v>2767.14971207997</v>
      </c>
      <c r="CX67" s="3">
        <v>13.6583293100005</v>
      </c>
      <c r="CY67" s="3">
        <v>816.55652650001502</v>
      </c>
      <c r="CZ67" s="3">
        <v>144.102391369999</v>
      </c>
      <c r="DA67" s="3">
        <v>64.357810690000903</v>
      </c>
      <c r="DB67" s="3">
        <v>3.4091400599998898</v>
      </c>
      <c r="DC67" s="3">
        <v>244.21389951</v>
      </c>
      <c r="DD67" s="3">
        <v>33.763470390000897</v>
      </c>
      <c r="DE67" s="3">
        <v>2075.0097574399902</v>
      </c>
      <c r="DF67" s="3">
        <v>249.06192622999899</v>
      </c>
      <c r="DG67" s="3">
        <v>587.08992715000204</v>
      </c>
      <c r="DH67" s="3">
        <v>0.48614170999997702</v>
      </c>
      <c r="DI67" s="3">
        <v>267.84123272000102</v>
      </c>
      <c r="DJ67" s="3">
        <v>420.57032309000101</v>
      </c>
      <c r="DK67" s="3">
        <v>0.76437230000010503</v>
      </c>
      <c r="DL67" s="3">
        <v>169.98886178999999</v>
      </c>
      <c r="DM67" s="3">
        <v>164.34386569999899</v>
      </c>
      <c r="DN67" s="3">
        <v>207.22894697999999</v>
      </c>
      <c r="DO67" s="3">
        <v>810.03058019001298</v>
      </c>
      <c r="DP67" s="4">
        <v>134.05070586999801</v>
      </c>
      <c r="DQ67" s="11">
        <v>2840.3923862699799</v>
      </c>
      <c r="DR67" s="11">
        <v>28439.30078125</v>
      </c>
      <c r="DS67" s="11">
        <f t="shared" si="11"/>
        <v>89674.204502210167</v>
      </c>
      <c r="DT67" s="19">
        <v>8030.9617420699651</v>
      </c>
      <c r="DU67">
        <v>9837.0601900500515</v>
      </c>
      <c r="DV67">
        <v>21794.942195470121</v>
      </c>
      <c r="DW67">
        <v>12028.020098190013</v>
      </c>
      <c r="DX67">
        <v>9543.9194951800146</v>
      </c>
      <c r="DY67">
        <f t="shared" si="12"/>
        <v>19110.664340922613</v>
      </c>
      <c r="DZ67" s="20">
        <f t="shared" si="13"/>
        <v>9328.6364403273856</v>
      </c>
      <c r="EA67" s="19">
        <f t="shared" ref="EA67:EA130" si="14">DT67+DY67</f>
        <v>27141.626082992578</v>
      </c>
      <c r="EB67">
        <f t="shared" ref="EB67:EB130" si="15">DU67</f>
        <v>9837.0601900500515</v>
      </c>
      <c r="EC67">
        <f t="shared" ref="EC67:EC130" si="16">DV67+DZ67</f>
        <v>31123.578635797508</v>
      </c>
      <c r="ED67">
        <f t="shared" ref="ED67:ED130" si="17">DW67</f>
        <v>12028.020098190013</v>
      </c>
      <c r="EE67" s="20">
        <f t="shared" ref="EE67:EE130" si="18">DX67</f>
        <v>9543.9194951800146</v>
      </c>
    </row>
    <row r="68" spans="1:135" x14ac:dyDescent="0.25">
      <c r="A68" s="2" t="s">
        <v>188</v>
      </c>
      <c r="B68" s="3">
        <v>609.47337782001205</v>
      </c>
      <c r="C68" s="3">
        <v>17135.594489899999</v>
      </c>
      <c r="D68" s="3">
        <v>1739.86929905996</v>
      </c>
      <c r="E68" s="3">
        <v>8.7421319999996902E-2</v>
      </c>
      <c r="F68" s="3">
        <v>820.27018404000898</v>
      </c>
      <c r="G68" s="3">
        <v>1491.6653154400001</v>
      </c>
      <c r="H68" s="3">
        <v>18.254165870000602</v>
      </c>
      <c r="I68" s="3">
        <v>8.1023532699997798</v>
      </c>
      <c r="J68" s="3">
        <v>15.3494358100006</v>
      </c>
      <c r="K68" s="3">
        <v>243.182527149999</v>
      </c>
      <c r="L68" s="3">
        <v>93.031152859999693</v>
      </c>
      <c r="M68" s="3">
        <v>15.857000020000299</v>
      </c>
      <c r="N68" s="3">
        <v>24.319331570001001</v>
      </c>
      <c r="O68" s="3">
        <v>8.5289141699998705</v>
      </c>
      <c r="P68" s="3">
        <v>431.27713727000798</v>
      </c>
      <c r="Q68" s="3">
        <v>413.88805993000301</v>
      </c>
      <c r="R68" s="3">
        <v>2.8660424999999798</v>
      </c>
      <c r="S68" s="3">
        <v>3406.0747209199999</v>
      </c>
      <c r="T68" s="3">
        <v>143501.27585025999</v>
      </c>
      <c r="U68" s="3">
        <v>41.388946180001902</v>
      </c>
      <c r="V68" s="3">
        <v>6439.18912885998</v>
      </c>
      <c r="W68" s="3">
        <v>13.288660410000301</v>
      </c>
      <c r="X68" s="3">
        <v>81135.011138310307</v>
      </c>
      <c r="Y68" s="3">
        <v>100.017457949996</v>
      </c>
      <c r="Z68" s="3">
        <v>20113.56120126</v>
      </c>
      <c r="AA68" s="3">
        <v>9371.7398515200293</v>
      </c>
      <c r="AB68" s="3">
        <v>0.166218859999997</v>
      </c>
      <c r="AC68" s="3">
        <v>218.15415845000001</v>
      </c>
      <c r="AD68" s="3">
        <v>6542.80919437994</v>
      </c>
      <c r="AE68" s="3">
        <v>46500.307117199904</v>
      </c>
      <c r="AF68" s="3">
        <v>18357.246730550101</v>
      </c>
      <c r="AG68" s="3">
        <v>13968.5672207301</v>
      </c>
      <c r="AH68" s="3">
        <v>113076.39142656</v>
      </c>
      <c r="AI68" s="3">
        <v>5140.4664013199499</v>
      </c>
      <c r="AJ68" s="3">
        <v>2.2910700000000901E-2</v>
      </c>
      <c r="AK68" s="3">
        <v>4874.5557279599398</v>
      </c>
      <c r="AL68" s="3">
        <v>2354.2507118999702</v>
      </c>
      <c r="AM68" s="3">
        <v>3595.4734989899998</v>
      </c>
      <c r="AN68" s="3">
        <v>1563.6417988199901</v>
      </c>
      <c r="AO68" s="3">
        <v>768.24634607000996</v>
      </c>
      <c r="AP68" s="3">
        <v>495.46951518000702</v>
      </c>
      <c r="AQ68" s="3">
        <v>3507.8647692099898</v>
      </c>
      <c r="AR68" s="3">
        <v>4580.9591414400102</v>
      </c>
      <c r="AS68" s="3">
        <v>19.298916830001101</v>
      </c>
      <c r="AT68" s="3">
        <v>0.38242534999998501</v>
      </c>
      <c r="AU68" s="3">
        <v>26300.16274132</v>
      </c>
      <c r="AV68" s="3">
        <v>11105.315687730201</v>
      </c>
      <c r="AW68" s="3">
        <v>69.129422579995904</v>
      </c>
      <c r="AX68" s="3">
        <v>711.51255976001698</v>
      </c>
      <c r="AY68" s="3">
        <v>3480.6303252999601</v>
      </c>
      <c r="AZ68" s="3">
        <v>13413.7785010401</v>
      </c>
      <c r="BA68" s="3">
        <v>439.46451863000402</v>
      </c>
      <c r="BB68" s="3">
        <v>236.20668590999799</v>
      </c>
      <c r="BC68" s="3">
        <v>2276.6049101499498</v>
      </c>
      <c r="BD68" s="3">
        <v>74596.172531889402</v>
      </c>
      <c r="BE68" s="3">
        <v>33104.118999200102</v>
      </c>
      <c r="BF68" s="3">
        <v>12.2552200400008</v>
      </c>
      <c r="BG68" s="3">
        <v>1142.1767436500099</v>
      </c>
      <c r="BH68" s="3">
        <v>7075.1493482399501</v>
      </c>
      <c r="BI68" s="3">
        <v>3497.4113898999399</v>
      </c>
      <c r="BJ68" s="3">
        <v>312.90314891000901</v>
      </c>
      <c r="BK68" s="3">
        <v>24243.535402149999</v>
      </c>
      <c r="BL68" s="3">
        <v>14410.5897642701</v>
      </c>
      <c r="BM68" s="3">
        <v>3785.73833963996</v>
      </c>
      <c r="BN68" s="3">
        <v>0.24949903999999201</v>
      </c>
      <c r="BO68" s="3">
        <v>8.3660630000001304E-2</v>
      </c>
      <c r="BP68" s="3">
        <v>1732.01935186999</v>
      </c>
      <c r="BQ68" s="3">
        <v>6.2156220899997301</v>
      </c>
      <c r="BR68" s="3">
        <v>11893.2029363901</v>
      </c>
      <c r="BS68" s="3">
        <v>6029.9678899699002</v>
      </c>
      <c r="BT68" s="3">
        <v>1537.19010042998</v>
      </c>
      <c r="BU68" s="3">
        <v>11915.748287410001</v>
      </c>
      <c r="BV68" s="3">
        <v>5.20223100000042E-2</v>
      </c>
      <c r="BW68" s="3">
        <v>155.04231836999901</v>
      </c>
      <c r="BX68" s="3">
        <v>308.76670508999899</v>
      </c>
      <c r="BY68" s="3">
        <v>13298.3803232503</v>
      </c>
      <c r="BZ68" s="3">
        <v>1182.76545428997</v>
      </c>
      <c r="CA68" s="3">
        <v>2.7099391399999502</v>
      </c>
      <c r="CB68" s="3">
        <v>12.564138330000199</v>
      </c>
      <c r="CC68" s="3">
        <v>6145.7224386500002</v>
      </c>
      <c r="CD68" s="3">
        <v>7558.1547721999696</v>
      </c>
      <c r="CE68" s="3">
        <v>111.44336158999801</v>
      </c>
      <c r="CF68" s="3">
        <v>4653.2740185799203</v>
      </c>
      <c r="CG68" s="3">
        <v>6053.2598039199802</v>
      </c>
      <c r="CH68" s="3">
        <v>716.89387557001601</v>
      </c>
      <c r="CI68" s="3">
        <v>1338.8135353299599</v>
      </c>
      <c r="CJ68" s="3">
        <v>3624.6450651099999</v>
      </c>
      <c r="CK68" s="3">
        <v>5595.16445947996</v>
      </c>
      <c r="CL68" s="3">
        <v>1103.9073951600001</v>
      </c>
      <c r="CM68" s="3">
        <v>3765.40989037997</v>
      </c>
      <c r="CN68" s="3">
        <v>5455.4497886099598</v>
      </c>
      <c r="CO68" s="3">
        <v>477.84785977000303</v>
      </c>
      <c r="CP68" s="3">
        <v>12.3252606400007</v>
      </c>
      <c r="CQ68" s="3">
        <v>1740.6780851199801</v>
      </c>
      <c r="CR68" s="3">
        <v>20560.175915029798</v>
      </c>
      <c r="CS68" s="3">
        <v>15534.0264461803</v>
      </c>
      <c r="CT68" s="3">
        <v>712.88468108001098</v>
      </c>
      <c r="CU68" s="3">
        <v>16.680749820000599</v>
      </c>
      <c r="CV68" s="3">
        <v>15310.1498007301</v>
      </c>
      <c r="CW68" s="3">
        <v>23021.2173230398</v>
      </c>
      <c r="CX68" s="3">
        <v>36.7165013500017</v>
      </c>
      <c r="CY68" s="3">
        <v>16236.836344580101</v>
      </c>
      <c r="CZ68" s="3">
        <v>693.06339333000699</v>
      </c>
      <c r="DA68" s="3">
        <v>1541.6410415499599</v>
      </c>
      <c r="DB68" s="3">
        <v>797.588163500017</v>
      </c>
      <c r="DC68" s="3">
        <v>3289.5742411799902</v>
      </c>
      <c r="DD68" s="3">
        <v>362.72180886000501</v>
      </c>
      <c r="DE68" s="3">
        <v>786.04693009000903</v>
      </c>
      <c r="DF68" s="3">
        <v>7700.2863861099404</v>
      </c>
      <c r="DG68" s="3">
        <v>10564.42519856</v>
      </c>
      <c r="DH68" s="3">
        <v>9.2542550000001902E-2</v>
      </c>
      <c r="DI68" s="3">
        <v>26421.333517769901</v>
      </c>
      <c r="DJ68" s="3">
        <v>13252.1764851301</v>
      </c>
      <c r="DK68" s="3">
        <v>8.4544049999999593E-2</v>
      </c>
      <c r="DL68" s="3">
        <v>2269.2858901199702</v>
      </c>
      <c r="DM68" s="3">
        <v>1723.79449913998</v>
      </c>
      <c r="DN68" s="3">
        <v>2746.8097435299401</v>
      </c>
      <c r="DO68" s="3">
        <v>59721.573827469598</v>
      </c>
      <c r="DP68" s="4">
        <v>7822.7263961199897</v>
      </c>
      <c r="DQ68" s="11">
        <v>36334.162744799898</v>
      </c>
      <c r="DR68" s="11">
        <v>150446.90625</v>
      </c>
      <c r="DS68" s="11">
        <f t="shared" si="11"/>
        <v>1247301.2228588688</v>
      </c>
      <c r="DT68" s="19">
        <v>102138.08712122974</v>
      </c>
      <c r="DU68">
        <v>106965.43097119029</v>
      </c>
      <c r="DV68">
        <v>429007.64379766019</v>
      </c>
      <c r="DW68">
        <v>269424.07449022954</v>
      </c>
      <c r="DX68">
        <v>189319.08022855944</v>
      </c>
      <c r="DY68">
        <f t="shared" si="12"/>
        <v>85236.839937099357</v>
      </c>
      <c r="DZ68" s="20">
        <f t="shared" si="13"/>
        <v>65210.066312900628</v>
      </c>
      <c r="EA68" s="19">
        <f t="shared" si="14"/>
        <v>187374.92705832911</v>
      </c>
      <c r="EB68">
        <f t="shared" si="15"/>
        <v>106965.43097119029</v>
      </c>
      <c r="EC68">
        <f t="shared" si="16"/>
        <v>494217.71011056082</v>
      </c>
      <c r="ED68">
        <f t="shared" si="17"/>
        <v>269424.07449022954</v>
      </c>
      <c r="EE68" s="20">
        <f t="shared" si="18"/>
        <v>189319.08022855944</v>
      </c>
    </row>
    <row r="69" spans="1:135" x14ac:dyDescent="0.25">
      <c r="A69" s="2" t="s">
        <v>189</v>
      </c>
      <c r="B69" s="3">
        <v>8238.2242893099901</v>
      </c>
      <c r="C69" s="3">
        <v>11162.945884119999</v>
      </c>
      <c r="D69" s="3">
        <v>23093.436301150101</v>
      </c>
      <c r="E69" s="3">
        <v>1.0259782000000599</v>
      </c>
      <c r="F69" s="3">
        <v>2182.9325085999399</v>
      </c>
      <c r="G69" s="3">
        <v>7592.6816046799704</v>
      </c>
      <c r="H69" s="3">
        <v>1341.64489223998</v>
      </c>
      <c r="I69" s="3">
        <v>1085.7056241099599</v>
      </c>
      <c r="J69" s="3">
        <v>734.84950571001195</v>
      </c>
      <c r="K69" s="3">
        <v>722.19120535001798</v>
      </c>
      <c r="L69" s="3">
        <v>6454.1032194499603</v>
      </c>
      <c r="M69" s="3">
        <v>825.59371461001399</v>
      </c>
      <c r="N69" s="3">
        <v>1222.69853320997</v>
      </c>
      <c r="O69" s="3">
        <v>5510.0798332899103</v>
      </c>
      <c r="P69" s="3">
        <v>1114.7977710299699</v>
      </c>
      <c r="Q69" s="3">
        <v>1274.79841891</v>
      </c>
      <c r="R69" s="3">
        <v>991.82204370001602</v>
      </c>
      <c r="S69" s="3">
        <v>7630.3954650199403</v>
      </c>
      <c r="T69" s="3">
        <v>270844.10724749998</v>
      </c>
      <c r="U69" s="3">
        <v>520.34112274000995</v>
      </c>
      <c r="V69" s="3">
        <v>38842.190443350199</v>
      </c>
      <c r="W69" s="3">
        <v>55.721616460003503</v>
      </c>
      <c r="X69" s="3">
        <v>313032.15741493099</v>
      </c>
      <c r="Y69" s="3">
        <v>143.104481069999</v>
      </c>
      <c r="Z69" s="3">
        <v>9709.7435815402496</v>
      </c>
      <c r="AA69" s="3">
        <v>32775.295757259999</v>
      </c>
      <c r="AB69" s="3">
        <v>2.99815487999998</v>
      </c>
      <c r="AC69" s="3">
        <v>16584.510153899999</v>
      </c>
      <c r="AD69" s="3">
        <v>95234.222464169798</v>
      </c>
      <c r="AE69" s="3">
        <v>551755.30479668104</v>
      </c>
      <c r="AF69" s="3">
        <v>39284.3196408898</v>
      </c>
      <c r="AG69" s="3">
        <v>26052.484850950201</v>
      </c>
      <c r="AH69" s="3">
        <v>191891.81872762099</v>
      </c>
      <c r="AI69" s="3">
        <v>79178.359945589895</v>
      </c>
      <c r="AJ69" s="3">
        <v>0.27841096999998799</v>
      </c>
      <c r="AK69" s="3">
        <v>22414.607383370101</v>
      </c>
      <c r="AL69" s="3">
        <v>41901.4186807199</v>
      </c>
      <c r="AM69" s="3">
        <v>9177.0354163400498</v>
      </c>
      <c r="AN69" s="3">
        <v>268.93801105000301</v>
      </c>
      <c r="AO69" s="3">
        <v>333.26918344000597</v>
      </c>
      <c r="AP69" s="3">
        <v>1122.87441745</v>
      </c>
      <c r="AQ69" s="3">
        <v>881.45518516001096</v>
      </c>
      <c r="AR69" s="3">
        <v>15261.165687120099</v>
      </c>
      <c r="AS69" s="3">
        <v>42.394922810001098</v>
      </c>
      <c r="AT69" s="3">
        <v>0.17138350999999399</v>
      </c>
      <c r="AU69" s="3">
        <v>115827.7463367</v>
      </c>
      <c r="AV69" s="3">
        <v>14963.7460747802</v>
      </c>
      <c r="AW69" s="3">
        <v>13260.61605303</v>
      </c>
      <c r="AX69" s="3">
        <v>4.1218771199999003</v>
      </c>
      <c r="AY69" s="3">
        <v>687.19196072002001</v>
      </c>
      <c r="AZ69" s="3">
        <v>21335.638510370001</v>
      </c>
      <c r="BA69" s="3">
        <v>6289.6129675398797</v>
      </c>
      <c r="BB69" s="3">
        <v>33368.450367339901</v>
      </c>
      <c r="BC69" s="3">
        <v>5867.4899376598896</v>
      </c>
      <c r="BD69" s="3">
        <v>63699.033519749602</v>
      </c>
      <c r="BE69" s="3">
        <v>80986.652399040904</v>
      </c>
      <c r="BF69" s="3">
        <v>919.04939146001095</v>
      </c>
      <c r="BG69" s="3">
        <v>8618.7710829203206</v>
      </c>
      <c r="BH69" s="3">
        <v>26952.3035824699</v>
      </c>
      <c r="BI69" s="3">
        <v>10579.1227342601</v>
      </c>
      <c r="BJ69" s="3">
        <v>4435.7097657899803</v>
      </c>
      <c r="BK69" s="3">
        <v>38970.890377299802</v>
      </c>
      <c r="BL69" s="3">
        <v>31087.280115969901</v>
      </c>
      <c r="BM69" s="3">
        <v>3425.0953551399998</v>
      </c>
      <c r="BN69" s="3">
        <v>0.49137995999998901</v>
      </c>
      <c r="BO69" s="3">
        <v>2.0469524299999602</v>
      </c>
      <c r="BP69" s="3">
        <v>18463.0546714997</v>
      </c>
      <c r="BQ69" s="3">
        <v>133.13854977999699</v>
      </c>
      <c r="BR69" s="3">
        <v>104771.161004861</v>
      </c>
      <c r="BS69" s="3">
        <v>11254.297018630101</v>
      </c>
      <c r="BT69" s="3">
        <v>8.5728747899999007</v>
      </c>
      <c r="BU69" s="3">
        <v>187600.07919639899</v>
      </c>
      <c r="BV69" s="3">
        <v>0.625615279999998</v>
      </c>
      <c r="BW69" s="3">
        <v>857.57882518000804</v>
      </c>
      <c r="BX69" s="3">
        <v>1391.14082688999</v>
      </c>
      <c r="BY69" s="3">
        <v>39242.337392820104</v>
      </c>
      <c r="BZ69" s="3">
        <v>4245.92066022996</v>
      </c>
      <c r="CA69" s="3">
        <v>5.7783037399998296</v>
      </c>
      <c r="CB69" s="3">
        <v>535.86906087001501</v>
      </c>
      <c r="CC69" s="3">
        <v>80598.284846279596</v>
      </c>
      <c r="CD69" s="3">
        <v>41995.800891939798</v>
      </c>
      <c r="CE69" s="3">
        <v>13.5493413100001</v>
      </c>
      <c r="CF69" s="3">
        <v>17980.44855125</v>
      </c>
      <c r="CG69" s="3">
        <v>7976.1460887899802</v>
      </c>
      <c r="CH69" s="3">
        <v>7986.2019938499398</v>
      </c>
      <c r="CI69" s="3">
        <v>2331.6666859099601</v>
      </c>
      <c r="CJ69" s="3">
        <v>12590.7360155201</v>
      </c>
      <c r="CK69" s="3">
        <v>10483.164247840101</v>
      </c>
      <c r="CL69" s="3">
        <v>1080.8023556799999</v>
      </c>
      <c r="CM69" s="3">
        <v>41932.656679220003</v>
      </c>
      <c r="CN69" s="3">
        <v>20774.5125886598</v>
      </c>
      <c r="CO69" s="3">
        <v>2051.8829016099698</v>
      </c>
      <c r="CP69" s="3">
        <v>9.82784573999988</v>
      </c>
      <c r="CQ69" s="3">
        <v>4865.6831630700099</v>
      </c>
      <c r="CR69" s="3">
        <v>13318.5227036705</v>
      </c>
      <c r="CS69" s="3">
        <v>83917.207010240294</v>
      </c>
      <c r="CT69" s="3">
        <v>7061.1011869599697</v>
      </c>
      <c r="CU69" s="3">
        <v>12.9084353000005</v>
      </c>
      <c r="CV69" s="3">
        <v>100495.20859861901</v>
      </c>
      <c r="CW69" s="3">
        <v>32888.0913744301</v>
      </c>
      <c r="CX69" s="3">
        <v>99.135797079998497</v>
      </c>
      <c r="CY69" s="3">
        <v>39205.267936159798</v>
      </c>
      <c r="CZ69" s="3">
        <v>15375.740786620099</v>
      </c>
      <c r="DA69" s="3">
        <v>7769.9303782199604</v>
      </c>
      <c r="DB69" s="3">
        <v>168.388394720001</v>
      </c>
      <c r="DC69" s="3">
        <v>13988.268687760001</v>
      </c>
      <c r="DD69" s="3">
        <v>9759.4016674401191</v>
      </c>
      <c r="DE69" s="3">
        <v>4743.32659288997</v>
      </c>
      <c r="DF69" s="3">
        <v>43266.129524390002</v>
      </c>
      <c r="DG69" s="3">
        <v>137554.07722847999</v>
      </c>
      <c r="DH69" s="3">
        <v>0.93916186000006896</v>
      </c>
      <c r="DI69" s="3">
        <v>3390.7106989999802</v>
      </c>
      <c r="DJ69" s="3">
        <v>88437.258035080202</v>
      </c>
      <c r="DK69" s="3">
        <v>0.59625659000000097</v>
      </c>
      <c r="DL69" s="3">
        <v>6708.1707925499604</v>
      </c>
      <c r="DM69" s="3">
        <v>457.04313957000602</v>
      </c>
      <c r="DN69" s="3">
        <v>16454.127199910101</v>
      </c>
      <c r="DO69" s="3">
        <v>4348.7321336299501</v>
      </c>
      <c r="DP69" s="4">
        <v>14745.0520820401</v>
      </c>
      <c r="DQ69" s="11">
        <v>62979.098422060102</v>
      </c>
      <c r="DR69" s="11">
        <v>731095.3125</v>
      </c>
      <c r="DS69" s="11">
        <f t="shared" si="11"/>
        <v>4379191.9415388238</v>
      </c>
      <c r="DT69" s="19">
        <v>193110.4370130898</v>
      </c>
      <c r="DU69">
        <v>680196.36940998002</v>
      </c>
      <c r="DV69">
        <v>1560825.5893619836</v>
      </c>
      <c r="DW69">
        <v>736681.0990356406</v>
      </c>
      <c r="DX69">
        <v>477283.13421812921</v>
      </c>
      <c r="DY69">
        <f t="shared" si="12"/>
        <v>473600.42635070177</v>
      </c>
      <c r="DZ69" s="20">
        <f t="shared" si="13"/>
        <v>257494.88614929828</v>
      </c>
      <c r="EA69" s="19">
        <f t="shared" si="14"/>
        <v>666710.86336379161</v>
      </c>
      <c r="EB69">
        <f t="shared" si="15"/>
        <v>680196.36940998002</v>
      </c>
      <c r="EC69">
        <f t="shared" si="16"/>
        <v>1818320.4755112818</v>
      </c>
      <c r="ED69">
        <f t="shared" si="17"/>
        <v>736681.0990356406</v>
      </c>
      <c r="EE69" s="20">
        <f t="shared" si="18"/>
        <v>477283.13421812921</v>
      </c>
    </row>
    <row r="70" spans="1:135" x14ac:dyDescent="0.25">
      <c r="A70" s="2" t="s">
        <v>190</v>
      </c>
      <c r="B70" s="3">
        <v>398.74470241000103</v>
      </c>
      <c r="C70" s="3">
        <v>941.88634028000297</v>
      </c>
      <c r="D70" s="3">
        <v>1109.54904921</v>
      </c>
      <c r="E70" s="3">
        <v>59.880511900002098</v>
      </c>
      <c r="F70" s="3">
        <v>227.72202619999899</v>
      </c>
      <c r="G70" s="3">
        <v>471.58526448999999</v>
      </c>
      <c r="H70" s="3">
        <v>118.897171269998</v>
      </c>
      <c r="I70" s="3">
        <v>23.891557030001</v>
      </c>
      <c r="J70" s="3">
        <v>13.018234789999999</v>
      </c>
      <c r="K70" s="3">
        <v>172.12414135999899</v>
      </c>
      <c r="L70" s="3">
        <v>119.234595219998</v>
      </c>
      <c r="M70" s="3">
        <v>15.133400190000399</v>
      </c>
      <c r="N70" s="3">
        <v>8.7351979999999703</v>
      </c>
      <c r="O70" s="3">
        <v>51.162010190001098</v>
      </c>
      <c r="P70" s="3">
        <v>200.86169197999899</v>
      </c>
      <c r="Q70" s="3">
        <v>58.242987110001103</v>
      </c>
      <c r="R70" s="3">
        <v>5.6527643899998603</v>
      </c>
      <c r="S70" s="3">
        <v>443.30051615999901</v>
      </c>
      <c r="T70" s="3">
        <v>4320.50281988999</v>
      </c>
      <c r="U70" s="3">
        <v>309.904551080006</v>
      </c>
      <c r="V70" s="3">
        <v>358.85885592999898</v>
      </c>
      <c r="W70" s="3">
        <v>1.48000058</v>
      </c>
      <c r="X70" s="3">
        <v>4437.1200300299797</v>
      </c>
      <c r="Y70" s="3">
        <v>301.17373806000597</v>
      </c>
      <c r="Z70" s="3">
        <v>240.43920367999999</v>
      </c>
      <c r="AA70" s="3">
        <v>2015.0576005599901</v>
      </c>
      <c r="AB70" s="3">
        <v>4.0050312199999798</v>
      </c>
      <c r="AC70" s="3">
        <v>10.0601334799999</v>
      </c>
      <c r="AD70" s="3">
        <v>680.67929062000599</v>
      </c>
      <c r="AE70" s="3">
        <v>5599.2871420899801</v>
      </c>
      <c r="AF70" s="3">
        <v>788.78590691001</v>
      </c>
      <c r="AG70" s="3">
        <v>450.76574797000001</v>
      </c>
      <c r="AH70" s="3">
        <v>327.66844302000402</v>
      </c>
      <c r="AI70" s="3">
        <v>999.95323097000698</v>
      </c>
      <c r="AJ70" s="3">
        <v>17.505835470001099</v>
      </c>
      <c r="AK70" s="3">
        <v>612.96442960000695</v>
      </c>
      <c r="AL70" s="3">
        <v>617.87218068000095</v>
      </c>
      <c r="AM70" s="3">
        <v>138.30344303000001</v>
      </c>
      <c r="AN70" s="3">
        <v>16.2904646700004</v>
      </c>
      <c r="AO70" s="3">
        <v>28.068556700000499</v>
      </c>
      <c r="AP70" s="3">
        <v>49.680445450001002</v>
      </c>
      <c r="AQ70" s="3">
        <v>51.256209380001302</v>
      </c>
      <c r="AR70" s="3">
        <v>2895.9216771899801</v>
      </c>
      <c r="AS70" s="3">
        <v>29.892162080001</v>
      </c>
      <c r="AT70" s="3">
        <v>2.4154003899999901</v>
      </c>
      <c r="AU70" s="3">
        <v>1365.4955266299901</v>
      </c>
      <c r="AV70" s="3">
        <v>25.456157150000902</v>
      </c>
      <c r="AW70" s="3">
        <v>5.2198318599997799</v>
      </c>
      <c r="AX70" s="3">
        <v>58.949311810000601</v>
      </c>
      <c r="AY70" s="3">
        <v>63.758378240001399</v>
      </c>
      <c r="AZ70" s="3">
        <v>847.19830640001305</v>
      </c>
      <c r="BA70" s="3">
        <v>218.53004791000001</v>
      </c>
      <c r="BB70" s="3">
        <v>10.5390384800007</v>
      </c>
      <c r="BC70" s="3">
        <v>96.156719629993702</v>
      </c>
      <c r="BD70" s="3">
        <v>64.3815691300005</v>
      </c>
      <c r="BE70" s="3">
        <v>101.57479848</v>
      </c>
      <c r="BF70" s="3">
        <v>1.6289807399999801</v>
      </c>
      <c r="BG70" s="3">
        <v>137.83863565999999</v>
      </c>
      <c r="BH70" s="3">
        <v>1347.39570889997</v>
      </c>
      <c r="BI70" s="3">
        <v>21.879284400000799</v>
      </c>
      <c r="BJ70" s="3">
        <v>49.084330290001098</v>
      </c>
      <c r="BK70" s="3">
        <v>1311.86774552001</v>
      </c>
      <c r="BL70" s="3">
        <v>1140.02568759001</v>
      </c>
      <c r="BM70" s="3">
        <v>1501.63826978001</v>
      </c>
      <c r="BN70" s="3">
        <v>4.0063214899999497</v>
      </c>
      <c r="BO70" s="3">
        <v>0.89453533000005003</v>
      </c>
      <c r="BP70" s="3">
        <v>97.405805969999605</v>
      </c>
      <c r="BQ70" s="3">
        <v>8.9834466400000608</v>
      </c>
      <c r="BR70" s="3">
        <v>2478.87448811999</v>
      </c>
      <c r="BS70" s="3">
        <v>413.98386342000401</v>
      </c>
      <c r="BT70" s="3">
        <v>12.312898080000499</v>
      </c>
      <c r="BU70" s="3">
        <v>4594.6530883799996</v>
      </c>
      <c r="BV70" s="3">
        <v>2.7324703799999699</v>
      </c>
      <c r="BW70" s="3">
        <v>207.121323219999</v>
      </c>
      <c r="BX70" s="3">
        <v>691.40534254000795</v>
      </c>
      <c r="BY70" s="3">
        <v>595.54491508000501</v>
      </c>
      <c r="BZ70" s="3">
        <v>238.11599744</v>
      </c>
      <c r="CA70" s="3">
        <v>33.131810230001001</v>
      </c>
      <c r="CB70" s="3">
        <v>66.699245550000697</v>
      </c>
      <c r="CC70" s="3">
        <v>429.53577808999898</v>
      </c>
      <c r="CD70" s="3">
        <v>5539.5840710099601</v>
      </c>
      <c r="CE70" s="3">
        <v>15.6540098000002</v>
      </c>
      <c r="CF70" s="3">
        <v>1982.0892037899901</v>
      </c>
      <c r="CG70" s="3">
        <v>480.71473820999898</v>
      </c>
      <c r="CH70" s="3">
        <v>263.78682805000102</v>
      </c>
      <c r="CI70" s="3">
        <v>64.583134400000802</v>
      </c>
      <c r="CJ70" s="3">
        <v>154.173959459999</v>
      </c>
      <c r="CK70" s="3">
        <v>112.822883129999</v>
      </c>
      <c r="CL70" s="3">
        <v>1247.66996335</v>
      </c>
      <c r="CM70" s="3">
        <v>522.73973790000105</v>
      </c>
      <c r="CN70" s="3">
        <v>8425.3734630200197</v>
      </c>
      <c r="CO70" s="3">
        <v>440.36859283000501</v>
      </c>
      <c r="CP70" s="3">
        <v>24.459292570000901</v>
      </c>
      <c r="CQ70" s="3">
        <v>572.09624845000405</v>
      </c>
      <c r="CR70" s="3">
        <v>390.71135903000697</v>
      </c>
      <c r="CS70" s="3">
        <v>650.777889560012</v>
      </c>
      <c r="CT70" s="3">
        <v>1.00080536000003</v>
      </c>
      <c r="CU70" s="3">
        <v>1.6055110499999701</v>
      </c>
      <c r="CV70" s="3">
        <v>337.16445887000702</v>
      </c>
      <c r="CW70" s="3">
        <v>1472.3926105400001</v>
      </c>
      <c r="CX70" s="3">
        <v>25.524787560000799</v>
      </c>
      <c r="CY70" s="3">
        <v>1258.7620578800099</v>
      </c>
      <c r="CZ70" s="3">
        <v>183.86074488000099</v>
      </c>
      <c r="DA70" s="3">
        <v>94.751195189999294</v>
      </c>
      <c r="DB70" s="3">
        <v>1.67730810999999</v>
      </c>
      <c r="DC70" s="3">
        <v>484.72573700999999</v>
      </c>
      <c r="DD70" s="3">
        <v>172.82587049999901</v>
      </c>
      <c r="DE70" s="3">
        <v>909.41462850000903</v>
      </c>
      <c r="DF70" s="3">
        <v>294.38118651000099</v>
      </c>
      <c r="DG70" s="3">
        <v>2416.2536239199799</v>
      </c>
      <c r="DH70" s="3">
        <v>0.459945209999988</v>
      </c>
      <c r="DI70" s="3">
        <v>259.668221009999</v>
      </c>
      <c r="DJ70" s="3">
        <v>2713.7220556699999</v>
      </c>
      <c r="DK70" s="3">
        <v>2.4899449099999398</v>
      </c>
      <c r="DL70" s="3">
        <v>158.95355186999899</v>
      </c>
      <c r="DM70" s="3">
        <v>155.58612179000099</v>
      </c>
      <c r="DN70" s="3">
        <v>293.44782553000198</v>
      </c>
      <c r="DO70" s="3">
        <v>18.1639645300015</v>
      </c>
      <c r="DP70" s="4">
        <v>298.790572050001</v>
      </c>
      <c r="DQ70" s="11">
        <v>5064.6444915000002</v>
      </c>
      <c r="DR70" s="11">
        <v>19431.857421875</v>
      </c>
      <c r="DS70" s="11">
        <f t="shared" si="11"/>
        <v>104929.28436785498</v>
      </c>
      <c r="DT70" s="19">
        <v>14865.01982945998</v>
      </c>
      <c r="DU70">
        <v>19791.392666089974</v>
      </c>
      <c r="DV70">
        <v>20020.378377969973</v>
      </c>
      <c r="DW70">
        <v>10448.368299800028</v>
      </c>
      <c r="DX70">
        <v>20372.267772660034</v>
      </c>
      <c r="DY70">
        <f t="shared" si="12"/>
        <v>10270.949692731365</v>
      </c>
      <c r="DZ70" s="20">
        <f t="shared" si="13"/>
        <v>9160.9077291436352</v>
      </c>
      <c r="EA70" s="19">
        <f t="shared" si="14"/>
        <v>25135.969522191343</v>
      </c>
      <c r="EB70">
        <f t="shared" si="15"/>
        <v>19791.392666089974</v>
      </c>
      <c r="EC70">
        <f t="shared" si="16"/>
        <v>29181.286107113607</v>
      </c>
      <c r="ED70">
        <f t="shared" si="17"/>
        <v>10448.368299800028</v>
      </c>
      <c r="EE70" s="20">
        <f t="shared" si="18"/>
        <v>20372.267772660034</v>
      </c>
    </row>
    <row r="71" spans="1:135" x14ac:dyDescent="0.25">
      <c r="A71" s="2" t="s">
        <v>191</v>
      </c>
      <c r="B71" s="3">
        <v>441.19060062</v>
      </c>
      <c r="C71" s="3">
        <v>17641.6282414501</v>
      </c>
      <c r="D71" s="3">
        <v>195.94351387</v>
      </c>
      <c r="E71" s="3">
        <v>65.458612659995794</v>
      </c>
      <c r="F71" s="3">
        <v>139.04723612000001</v>
      </c>
      <c r="G71" s="3">
        <v>6204.7853088599604</v>
      </c>
      <c r="H71" s="3">
        <v>6262.5770139599299</v>
      </c>
      <c r="I71" s="3">
        <v>3576.8371464099901</v>
      </c>
      <c r="J71" s="3">
        <v>1026.7620244700099</v>
      </c>
      <c r="K71" s="3">
        <v>13379.5293021701</v>
      </c>
      <c r="L71" s="3">
        <v>10548.269079330101</v>
      </c>
      <c r="M71" s="3">
        <v>704.32965581000894</v>
      </c>
      <c r="N71" s="3">
        <v>857.61424271001204</v>
      </c>
      <c r="O71" s="3">
        <v>5989.0821391599802</v>
      </c>
      <c r="P71" s="3">
        <v>367.68321177000001</v>
      </c>
      <c r="Q71" s="3">
        <v>5209.3069714899602</v>
      </c>
      <c r="R71" s="3">
        <v>208.42992909999899</v>
      </c>
      <c r="S71" s="3">
        <v>3192.4638562199998</v>
      </c>
      <c r="T71" s="3">
        <v>44202.555263530397</v>
      </c>
      <c r="U71" s="3">
        <v>23514.877448300002</v>
      </c>
      <c r="V71" s="3">
        <v>6187.9136603999304</v>
      </c>
      <c r="W71" s="3">
        <v>0.75728141000004001</v>
      </c>
      <c r="X71" s="3">
        <v>30611.9296896099</v>
      </c>
      <c r="Y71" s="3">
        <v>8105.6507551599398</v>
      </c>
      <c r="Z71" s="3">
        <v>11931.906458669901</v>
      </c>
      <c r="AA71" s="3">
        <v>8606.7640271900309</v>
      </c>
      <c r="AB71" s="3">
        <v>21.398628910001602</v>
      </c>
      <c r="AC71" s="3">
        <v>80.426538140000105</v>
      </c>
      <c r="AD71" s="3">
        <v>4276.18655691</v>
      </c>
      <c r="AE71" s="3">
        <v>126196.479086319</v>
      </c>
      <c r="AF71" s="3">
        <v>22106.590922059899</v>
      </c>
      <c r="AG71" s="3">
        <v>12152.7898297302</v>
      </c>
      <c r="AH71" s="3">
        <v>1983.28981407996</v>
      </c>
      <c r="AI71" s="3">
        <v>6648.4105756599902</v>
      </c>
      <c r="AJ71" s="3">
        <v>0.37455941999999398</v>
      </c>
      <c r="AK71" s="3">
        <v>1782.6424338899801</v>
      </c>
      <c r="AL71" s="3">
        <v>92.809401119999094</v>
      </c>
      <c r="AM71" s="3">
        <v>2326.1566401499899</v>
      </c>
      <c r="AN71" s="3">
        <v>784.53670941001201</v>
      </c>
      <c r="AO71" s="3">
        <v>804.61013150000701</v>
      </c>
      <c r="AP71" s="3">
        <v>1047.87634458001</v>
      </c>
      <c r="AQ71" s="3">
        <v>311.07291086000498</v>
      </c>
      <c r="AR71" s="3">
        <v>2996.3431812399999</v>
      </c>
      <c r="AS71" s="3">
        <v>8.4766999999996793E-3</v>
      </c>
      <c r="AT71" s="3">
        <v>0.63166849999998198</v>
      </c>
      <c r="AU71" s="3">
        <v>45082.728821589699</v>
      </c>
      <c r="AV71" s="3">
        <v>89.568617119998706</v>
      </c>
      <c r="AW71" s="3">
        <v>796.67224760000897</v>
      </c>
      <c r="AX71" s="3">
        <v>863.68470720000698</v>
      </c>
      <c r="AY71" s="3">
        <v>681.64110936000202</v>
      </c>
      <c r="AZ71" s="3">
        <v>7670.0297619599596</v>
      </c>
      <c r="BA71" s="3">
        <v>1261.6694727599699</v>
      </c>
      <c r="BB71" s="3">
        <v>1252.1463446099699</v>
      </c>
      <c r="BC71" s="3">
        <v>539.85577553004998</v>
      </c>
      <c r="BD71" s="3">
        <v>2779.2026171899402</v>
      </c>
      <c r="BE71" s="3">
        <v>1818.1031977099601</v>
      </c>
      <c r="BF71" s="3">
        <v>1.2484376399999999</v>
      </c>
      <c r="BG71" s="3">
        <v>457.58583571999901</v>
      </c>
      <c r="BH71" s="3">
        <v>2856.5767099999498</v>
      </c>
      <c r="BI71" s="3">
        <v>2055.4198272499498</v>
      </c>
      <c r="BJ71" s="3">
        <v>5.1489899399997299</v>
      </c>
      <c r="BK71" s="3">
        <v>5310.2743033999504</v>
      </c>
      <c r="BL71" s="3">
        <v>13826.3182635501</v>
      </c>
      <c r="BM71" s="3">
        <v>20.454141310000502</v>
      </c>
      <c r="BN71" s="3">
        <v>5.6281176299997702</v>
      </c>
      <c r="BO71" s="3">
        <v>34.158811840000901</v>
      </c>
      <c r="BP71" s="3">
        <v>59.648104490000698</v>
      </c>
      <c r="BQ71" s="3">
        <v>19.190184010000099</v>
      </c>
      <c r="BR71" s="3">
        <v>12880.8999510801</v>
      </c>
      <c r="BS71" s="3">
        <v>2104.73999515993</v>
      </c>
      <c r="BT71" s="3">
        <v>8.1584838699999693</v>
      </c>
      <c r="BU71" s="3">
        <v>11574.77234012</v>
      </c>
      <c r="BV71" s="3">
        <v>59.479809550002102</v>
      </c>
      <c r="BW71" s="3">
        <v>20.277735750000002</v>
      </c>
      <c r="BX71" s="3">
        <v>338.00818940999801</v>
      </c>
      <c r="BY71" s="3">
        <v>647.67540708000899</v>
      </c>
      <c r="BZ71" s="3">
        <v>5312.7827110300204</v>
      </c>
      <c r="CA71" s="3">
        <v>32.091575160001199</v>
      </c>
      <c r="CB71" s="3">
        <v>13929.99205755</v>
      </c>
      <c r="CC71" s="3">
        <v>838.84329484000796</v>
      </c>
      <c r="CD71" s="3">
        <v>2709.39419811998</v>
      </c>
      <c r="CE71" s="3">
        <v>7.5610799999997298E-3</v>
      </c>
      <c r="CF71" s="3">
        <v>335.38200798999901</v>
      </c>
      <c r="CG71" s="3">
        <v>6014.0843109399602</v>
      </c>
      <c r="CH71" s="3">
        <v>5.4587251899998597</v>
      </c>
      <c r="CI71" s="3">
        <v>1698.33050350997</v>
      </c>
      <c r="CJ71" s="3">
        <v>6428.29233078995</v>
      </c>
      <c r="CK71" s="3">
        <v>12.627521150000399</v>
      </c>
      <c r="CL71" s="3">
        <v>1813.9126240199701</v>
      </c>
      <c r="CM71" s="3">
        <v>198.88808863000099</v>
      </c>
      <c r="CN71" s="3">
        <v>18.803042470000499</v>
      </c>
      <c r="CO71" s="3">
        <v>100.82537247</v>
      </c>
      <c r="CP71" s="3">
        <v>33.267436830001401</v>
      </c>
      <c r="CQ71" s="3">
        <v>2605.9054865999701</v>
      </c>
      <c r="CR71" s="3">
        <v>1573.29485738993</v>
      </c>
      <c r="CS71" s="3">
        <v>4696.2650350098802</v>
      </c>
      <c r="CT71" s="3">
        <v>1651.1205523000001</v>
      </c>
      <c r="CU71" s="3">
        <v>9021.3871554899797</v>
      </c>
      <c r="CV71" s="3">
        <v>4743.76794297985</v>
      </c>
      <c r="CW71" s="3">
        <v>35428.361903949903</v>
      </c>
      <c r="CX71" s="3">
        <v>11.344929420000399</v>
      </c>
      <c r="CY71" s="3">
        <v>6277.0660369699899</v>
      </c>
      <c r="CZ71" s="3">
        <v>3193.0615367199898</v>
      </c>
      <c r="DA71" s="3">
        <v>152.92616582999801</v>
      </c>
      <c r="DB71" s="3">
        <v>23.078308520000601</v>
      </c>
      <c r="DC71" s="3">
        <v>4484.2998504099596</v>
      </c>
      <c r="DD71" s="3">
        <v>1167.77774184999</v>
      </c>
      <c r="DE71" s="3">
        <v>4046.6895838999799</v>
      </c>
      <c r="DF71" s="3">
        <v>108.725199379999</v>
      </c>
      <c r="DG71" s="3">
        <v>3717.1643245799801</v>
      </c>
      <c r="DH71" s="3">
        <v>0.41027316999997199</v>
      </c>
      <c r="DI71" s="3">
        <v>3004.2732830199802</v>
      </c>
      <c r="DJ71" s="3">
        <v>16276.6204734903</v>
      </c>
      <c r="DK71" s="3">
        <v>0.29857291999998697</v>
      </c>
      <c r="DL71" s="3">
        <v>6961.4747952499301</v>
      </c>
      <c r="DM71" s="3">
        <v>915.39243379001505</v>
      </c>
      <c r="DN71" s="3">
        <v>7.7515969999998102E-2</v>
      </c>
      <c r="DO71" s="3">
        <v>10.128053950000901</v>
      </c>
      <c r="DP71" s="4">
        <v>1953.62061437999</v>
      </c>
      <c r="DQ71" s="11">
        <v>3932.41843551998</v>
      </c>
      <c r="DR71" s="11">
        <v>224664.15625</v>
      </c>
      <c r="DS71" s="11">
        <f t="shared" si="11"/>
        <v>888010.98406558868</v>
      </c>
      <c r="DT71" s="19">
        <v>68594.781863689932</v>
      </c>
      <c r="DU71">
        <v>144309.49445482998</v>
      </c>
      <c r="DV71">
        <v>270909.83506732935</v>
      </c>
      <c r="DW71">
        <v>91192.43112019921</v>
      </c>
      <c r="DX71">
        <v>88340.28530953986</v>
      </c>
      <c r="DY71">
        <f t="shared" si="12"/>
        <v>176510.00537078397</v>
      </c>
      <c r="DZ71" s="20">
        <f t="shared" si="13"/>
        <v>48154.150879216024</v>
      </c>
      <c r="EA71" s="19">
        <f t="shared" si="14"/>
        <v>245104.78723447392</v>
      </c>
      <c r="EB71">
        <f t="shared" si="15"/>
        <v>144309.49445482998</v>
      </c>
      <c r="EC71">
        <f t="shared" si="16"/>
        <v>319063.98594654538</v>
      </c>
      <c r="ED71">
        <f t="shared" si="17"/>
        <v>91192.43112019921</v>
      </c>
      <c r="EE71" s="20">
        <f t="shared" si="18"/>
        <v>88340.28530953986</v>
      </c>
    </row>
    <row r="72" spans="1:135" x14ac:dyDescent="0.25">
      <c r="A72" s="2" t="s">
        <v>192</v>
      </c>
      <c r="B72" s="3">
        <v>30.4779371600007</v>
      </c>
      <c r="C72" s="3">
        <v>338.80649033000498</v>
      </c>
      <c r="D72" s="3">
        <v>3144.9981886999899</v>
      </c>
      <c r="E72" s="3">
        <v>14.941347630000701</v>
      </c>
      <c r="F72" s="3">
        <v>353.84756881000101</v>
      </c>
      <c r="G72" s="3">
        <v>4998.5977973899498</v>
      </c>
      <c r="H72" s="3">
        <v>25.1939058200002</v>
      </c>
      <c r="I72" s="3">
        <v>12.912435409999899</v>
      </c>
      <c r="J72" s="3">
        <v>0.97944503000002203</v>
      </c>
      <c r="K72" s="3">
        <v>36.3849262600014</v>
      </c>
      <c r="L72" s="3">
        <v>3749.0988595099102</v>
      </c>
      <c r="M72" s="3">
        <v>5.7240622699998598</v>
      </c>
      <c r="N72" s="3">
        <v>52.623935280002101</v>
      </c>
      <c r="O72" s="3">
        <v>5.6712039999997801</v>
      </c>
      <c r="P72" s="3">
        <v>49.811210370000701</v>
      </c>
      <c r="Q72" s="3">
        <v>54.306408200001698</v>
      </c>
      <c r="R72" s="3">
        <v>17.898282420000498</v>
      </c>
      <c r="S72" s="3">
        <v>1340.5910076299899</v>
      </c>
      <c r="T72" s="3">
        <v>18636.9757865598</v>
      </c>
      <c r="U72" s="3">
        <v>1178.1575066499399</v>
      </c>
      <c r="V72" s="3">
        <v>3222.37195650998</v>
      </c>
      <c r="W72" s="3">
        <v>7.02879295999979</v>
      </c>
      <c r="X72" s="3">
        <v>18283.268645549899</v>
      </c>
      <c r="Y72" s="3">
        <v>395.66428157000701</v>
      </c>
      <c r="Z72" s="3">
        <v>3807.37924637994</v>
      </c>
      <c r="AA72" s="3">
        <v>1801.39076865999</v>
      </c>
      <c r="AB72" s="3">
        <v>11.6352469800009</v>
      </c>
      <c r="AC72" s="3">
        <v>6.1447891799997398</v>
      </c>
      <c r="AD72" s="3">
        <v>3416.4870360199702</v>
      </c>
      <c r="AE72" s="3">
        <v>18203.913828950699</v>
      </c>
      <c r="AF72" s="3">
        <v>1569.4098888000001</v>
      </c>
      <c r="AG72" s="3">
        <v>14131.6871678801</v>
      </c>
      <c r="AH72" s="3">
        <v>2414.1766590499301</v>
      </c>
      <c r="AI72" s="3">
        <v>5580.2453026200201</v>
      </c>
      <c r="AJ72" s="3">
        <v>85.504190669996902</v>
      </c>
      <c r="AK72" s="3">
        <v>19290.1560957</v>
      </c>
      <c r="AL72" s="3">
        <v>30.510778560000301</v>
      </c>
      <c r="AM72" s="3">
        <v>762.17342868002095</v>
      </c>
      <c r="AN72" s="3">
        <v>97.203871129998603</v>
      </c>
      <c r="AO72" s="3">
        <v>1535.36544479999</v>
      </c>
      <c r="AP72" s="3">
        <v>422.64971925000202</v>
      </c>
      <c r="AQ72" s="3">
        <v>584.21871112000395</v>
      </c>
      <c r="AR72" s="3">
        <v>17005.91457339</v>
      </c>
      <c r="AS72" s="3">
        <v>1.03149499999997E-2</v>
      </c>
      <c r="AT72" s="3">
        <v>8.5000511900009901</v>
      </c>
      <c r="AU72" s="3">
        <v>24437.609758070099</v>
      </c>
      <c r="AV72" s="3">
        <v>772.25201892001996</v>
      </c>
      <c r="AW72" s="3">
        <v>227.76831476999999</v>
      </c>
      <c r="AX72" s="3">
        <v>75.363604309997797</v>
      </c>
      <c r="AY72" s="3">
        <v>2.8522063899999002</v>
      </c>
      <c r="AZ72" s="3">
        <v>3958.3916776299802</v>
      </c>
      <c r="BA72" s="3">
        <v>399.50331056000198</v>
      </c>
      <c r="BB72" s="3">
        <v>86.564236019998205</v>
      </c>
      <c r="BC72" s="3">
        <v>49.029962320003001</v>
      </c>
      <c r="BD72" s="3">
        <v>1933.8014242699701</v>
      </c>
      <c r="BE72" s="3">
        <v>1447.5795662399801</v>
      </c>
      <c r="BF72" s="3">
        <v>0.110335299999996</v>
      </c>
      <c r="BG72" s="3">
        <v>20.435657240001301</v>
      </c>
      <c r="BH72" s="3">
        <v>1629.6843861899699</v>
      </c>
      <c r="BI72" s="3">
        <v>939.90746009000702</v>
      </c>
      <c r="BJ72" s="3">
        <v>1.6028629999999999E-2</v>
      </c>
      <c r="BK72" s="3">
        <v>437.94737899000103</v>
      </c>
      <c r="BL72" s="3">
        <v>11335.04875041</v>
      </c>
      <c r="BM72" s="3">
        <v>39.882279750000599</v>
      </c>
      <c r="BN72" s="3">
        <v>40.313082140001796</v>
      </c>
      <c r="BO72" s="3">
        <v>0.820595579999994</v>
      </c>
      <c r="BP72" s="3">
        <v>588.33949037000298</v>
      </c>
      <c r="BQ72" s="3">
        <v>39.769641010000797</v>
      </c>
      <c r="BR72" s="3">
        <v>5256.7340339699504</v>
      </c>
      <c r="BS72" s="3">
        <v>592.85580575000699</v>
      </c>
      <c r="BT72" s="3">
        <v>48.424089430001501</v>
      </c>
      <c r="BU72" s="3">
        <v>4750.2590219900003</v>
      </c>
      <c r="BV72" s="3">
        <v>11.109390290000899</v>
      </c>
      <c r="BW72" s="3">
        <v>55.759806580000998</v>
      </c>
      <c r="BX72" s="3">
        <v>127.755176109999</v>
      </c>
      <c r="BY72" s="3">
        <v>2867.1835314099499</v>
      </c>
      <c r="BZ72" s="3">
        <v>459.53324585000098</v>
      </c>
      <c r="CA72" s="3">
        <v>60.861424810002298</v>
      </c>
      <c r="CB72" s="3">
        <v>17.066310790000799</v>
      </c>
      <c r="CC72" s="3">
        <v>2240.00475189999</v>
      </c>
      <c r="CD72" s="3">
        <v>754.50702682001099</v>
      </c>
      <c r="CE72" s="3">
        <v>8.8707999999995506E-3</v>
      </c>
      <c r="CF72" s="3">
        <v>4726.6456433399699</v>
      </c>
      <c r="CG72" s="3">
        <v>427.69958074000198</v>
      </c>
      <c r="CH72" s="3">
        <v>282.07846716999899</v>
      </c>
      <c r="CI72" s="3">
        <v>109.399484169997</v>
      </c>
      <c r="CJ72" s="3">
        <v>787.98271484000099</v>
      </c>
      <c r="CK72" s="3">
        <v>419.11111679000601</v>
      </c>
      <c r="CL72" s="3">
        <v>508.256895760004</v>
      </c>
      <c r="CM72" s="3">
        <v>56.431950840000603</v>
      </c>
      <c r="CN72" s="3">
        <v>125.08571164999999</v>
      </c>
      <c r="CO72" s="3">
        <v>1339.8009935600101</v>
      </c>
      <c r="CP72" s="3">
        <v>1.27052322000003</v>
      </c>
      <c r="CQ72" s="3">
        <v>361.47629087000701</v>
      </c>
      <c r="CR72" s="3">
        <v>5343.5437123799002</v>
      </c>
      <c r="CS72" s="3">
        <v>2079.6078589499598</v>
      </c>
      <c r="CT72" s="3">
        <v>1500.58834053999</v>
      </c>
      <c r="CU72" s="3">
        <v>4.9471060000002599E-2</v>
      </c>
      <c r="CV72" s="3">
        <v>1334.1098073599801</v>
      </c>
      <c r="CW72" s="3">
        <v>1031.7224509300099</v>
      </c>
      <c r="CX72" s="3">
        <v>3.08394693999991</v>
      </c>
      <c r="CY72" s="3">
        <v>21073.518717440202</v>
      </c>
      <c r="CZ72" s="3">
        <v>210.81849825</v>
      </c>
      <c r="DA72" s="3">
        <v>369.592652850001</v>
      </c>
      <c r="DB72" s="3">
        <v>4.2545081499999</v>
      </c>
      <c r="DC72" s="3">
        <v>2304.6456418699299</v>
      </c>
      <c r="DD72" s="3">
        <v>382.95373125000202</v>
      </c>
      <c r="DE72" s="3">
        <v>1649.8785097799901</v>
      </c>
      <c r="DF72" s="3">
        <v>3174.7357319599701</v>
      </c>
      <c r="DG72" s="3">
        <v>4228.1537704699804</v>
      </c>
      <c r="DH72" s="3">
        <v>6.0763837699997696</v>
      </c>
      <c r="DI72" s="3">
        <v>1978.65625977997</v>
      </c>
      <c r="DJ72" s="3">
        <v>6789.3739975599301</v>
      </c>
      <c r="DK72" s="3">
        <v>8.2826346800010704</v>
      </c>
      <c r="DL72" s="3">
        <v>2262.80899774</v>
      </c>
      <c r="DM72" s="3">
        <v>971.03159504000996</v>
      </c>
      <c r="DN72" s="3">
        <v>1783.25602302992</v>
      </c>
      <c r="DO72" s="3">
        <v>3448.2601082198898</v>
      </c>
      <c r="DP72" s="4">
        <v>144.181034339999</v>
      </c>
      <c r="DQ72" s="11">
        <v>3966.6889694699898</v>
      </c>
      <c r="DR72" s="11">
        <v>17676.75</v>
      </c>
      <c r="DS72" s="11">
        <f t="shared" si="11"/>
        <v>305297.92547443963</v>
      </c>
      <c r="DT72" s="19">
        <v>27526.728816660223</v>
      </c>
      <c r="DU72">
        <v>70999.0874862497</v>
      </c>
      <c r="DV72">
        <v>76139.126444630165</v>
      </c>
      <c r="DW72">
        <v>44958.894987269683</v>
      </c>
      <c r="DX72">
        <v>67997.337739629962</v>
      </c>
      <c r="DY72">
        <f t="shared" si="12"/>
        <v>13887.944074024961</v>
      </c>
      <c r="DZ72" s="20">
        <f t="shared" si="13"/>
        <v>3788.805925975038</v>
      </c>
      <c r="EA72" s="19">
        <f t="shared" si="14"/>
        <v>41414.672890685186</v>
      </c>
      <c r="EB72">
        <f t="shared" si="15"/>
        <v>70999.0874862497</v>
      </c>
      <c r="EC72">
        <f t="shared" si="16"/>
        <v>79927.932370605209</v>
      </c>
      <c r="ED72">
        <f t="shared" si="17"/>
        <v>44958.894987269683</v>
      </c>
      <c r="EE72" s="20">
        <f t="shared" si="18"/>
        <v>67997.337739629962</v>
      </c>
    </row>
    <row r="73" spans="1:135" x14ac:dyDescent="0.25">
      <c r="A73" s="2" t="s">
        <v>193</v>
      </c>
      <c r="B73" s="3">
        <v>73.485779500000703</v>
      </c>
      <c r="C73" s="3">
        <v>134.81112083000099</v>
      </c>
      <c r="D73" s="3">
        <v>94.616716119999296</v>
      </c>
      <c r="E73" s="3">
        <v>0.105819199999998</v>
      </c>
      <c r="F73" s="3">
        <v>47.932612880000903</v>
      </c>
      <c r="G73" s="3">
        <v>26.0436531200004</v>
      </c>
      <c r="H73" s="3">
        <v>0.70821424000001498</v>
      </c>
      <c r="I73" s="3">
        <v>0.49999951999998099</v>
      </c>
      <c r="J73" s="3">
        <v>0.28515514999999397</v>
      </c>
      <c r="K73" s="3">
        <v>0.53396635000001103</v>
      </c>
      <c r="L73" s="3">
        <v>1.3156383200000099</v>
      </c>
      <c r="M73" s="3">
        <v>0.58971091999999803</v>
      </c>
      <c r="N73" s="3">
        <v>0.36079841999999002</v>
      </c>
      <c r="O73" s="3">
        <v>1.44718206000002</v>
      </c>
      <c r="P73" s="3">
        <v>0.306324629999986</v>
      </c>
      <c r="Q73" s="3">
        <v>0.36645871999999402</v>
      </c>
      <c r="R73" s="3">
        <v>0.115453159999998</v>
      </c>
      <c r="S73" s="3">
        <v>26.785561420000899</v>
      </c>
      <c r="T73" s="3">
        <v>412.50626454000098</v>
      </c>
      <c r="U73" s="3">
        <v>7.1479494599997899</v>
      </c>
      <c r="V73" s="3">
        <v>20.673424350000499</v>
      </c>
      <c r="W73" s="3">
        <v>0.54848940000000102</v>
      </c>
      <c r="X73" s="3">
        <v>479.233055780001</v>
      </c>
      <c r="Y73" s="3">
        <v>19.838337590000599</v>
      </c>
      <c r="Z73" s="3">
        <v>18.164394990000702</v>
      </c>
      <c r="AA73" s="3">
        <v>92.880323599998405</v>
      </c>
      <c r="AB73" s="3">
        <v>2.8579560000001902E-2</v>
      </c>
      <c r="AC73" s="3">
        <v>0.205724359999997</v>
      </c>
      <c r="AD73" s="3">
        <v>209.423895490001</v>
      </c>
      <c r="AE73" s="3">
        <v>61.817947650000797</v>
      </c>
      <c r="AF73" s="3">
        <v>223.40552912000001</v>
      </c>
      <c r="AG73" s="3">
        <v>86.880259040000595</v>
      </c>
      <c r="AH73" s="3">
        <v>1.7941164699999701</v>
      </c>
      <c r="AI73" s="3">
        <v>32.7032130700007</v>
      </c>
      <c r="AJ73" s="3">
        <v>0.11379461</v>
      </c>
      <c r="AK73" s="3">
        <v>95.263107849999201</v>
      </c>
      <c r="AL73" s="3">
        <v>18.378075430000301</v>
      </c>
      <c r="AM73" s="3">
        <v>18.928090670000302</v>
      </c>
      <c r="AN73" s="3">
        <v>0.31081663999998899</v>
      </c>
      <c r="AO73" s="3">
        <v>0.97633707000003001</v>
      </c>
      <c r="AP73" s="3">
        <v>21.206737880000802</v>
      </c>
      <c r="AQ73" s="3">
        <v>1.79186569999999</v>
      </c>
      <c r="AR73" s="3">
        <v>112.33394570999999</v>
      </c>
      <c r="AS73" s="3">
        <v>8.99800500000007E-2</v>
      </c>
      <c r="AT73" s="3">
        <v>6.4953940000000696E-2</v>
      </c>
      <c r="AU73" s="3">
        <v>94.428149410000103</v>
      </c>
      <c r="AV73" s="3">
        <v>12.7461964800007</v>
      </c>
      <c r="AW73" s="3">
        <v>0.38391669999998002</v>
      </c>
      <c r="AX73" s="3">
        <v>0.28503853999998002</v>
      </c>
      <c r="AY73" s="3">
        <v>2.7524267299998799</v>
      </c>
      <c r="AZ73" s="3">
        <v>89.590622489997997</v>
      </c>
      <c r="BA73" s="3">
        <v>16.0685210600004</v>
      </c>
      <c r="BB73" s="3">
        <v>4.2085263499998202</v>
      </c>
      <c r="BC73" s="3">
        <v>0.58996141999998197</v>
      </c>
      <c r="BD73" s="3">
        <v>2.5351836399999499</v>
      </c>
      <c r="BE73" s="3">
        <v>19.184629990001</v>
      </c>
      <c r="BF73" s="3">
        <v>0.50045766999998098</v>
      </c>
      <c r="BG73" s="3">
        <v>3.0831424799999501</v>
      </c>
      <c r="BH73" s="3">
        <v>66.472598690000495</v>
      </c>
      <c r="BI73" s="3">
        <v>3.73504159999995</v>
      </c>
      <c r="BJ73" s="3">
        <v>1.21112441999999</v>
      </c>
      <c r="BK73" s="3">
        <v>170.06177678999799</v>
      </c>
      <c r="BL73" s="3">
        <v>113.42943351999899</v>
      </c>
      <c r="BM73" s="3">
        <v>16.685369870000201</v>
      </c>
      <c r="BN73" s="3">
        <v>4.1304370000003802E-2</v>
      </c>
      <c r="BO73" s="3">
        <v>1.9638850000000801E-2</v>
      </c>
      <c r="BP73" s="3">
        <v>0.89501101000003302</v>
      </c>
      <c r="BQ73" s="3">
        <v>0.24493111999999601</v>
      </c>
      <c r="BR73" s="3">
        <v>54.890644190001197</v>
      </c>
      <c r="BS73" s="3">
        <v>103.94692260999599</v>
      </c>
      <c r="BT73" s="3">
        <v>0.27793294999999302</v>
      </c>
      <c r="BU73" s="3">
        <v>91.318353359999705</v>
      </c>
      <c r="BV73" s="3">
        <v>0.33799116999999601</v>
      </c>
      <c r="BW73" s="3">
        <v>0.58391182999999203</v>
      </c>
      <c r="BX73" s="3">
        <v>13.1046433300004</v>
      </c>
      <c r="BY73" s="3">
        <v>26.843008310000801</v>
      </c>
      <c r="BZ73" s="3">
        <v>61.9587370500006</v>
      </c>
      <c r="CA73" s="3">
        <v>8.2907029999998494E-2</v>
      </c>
      <c r="CB73" s="3">
        <v>3.9987901099999501</v>
      </c>
      <c r="CC73" s="3">
        <v>40.993299600000398</v>
      </c>
      <c r="CD73" s="3">
        <v>26.416191730000499</v>
      </c>
      <c r="CE73" s="3">
        <v>0.15265197999999999</v>
      </c>
      <c r="CF73" s="3">
        <v>16.471572080000399</v>
      </c>
      <c r="CG73" s="3">
        <v>13.8800791900004</v>
      </c>
      <c r="CH73" s="3">
        <v>16.143044650000299</v>
      </c>
      <c r="CI73" s="3">
        <v>2.13462608999999</v>
      </c>
      <c r="CJ73" s="3">
        <v>13.531842110000399</v>
      </c>
      <c r="CK73" s="3">
        <v>1.4003766500000101</v>
      </c>
      <c r="CL73" s="3">
        <v>42.374638330000998</v>
      </c>
      <c r="CM73" s="3">
        <v>160.90154999999999</v>
      </c>
      <c r="CN73" s="3">
        <v>26.077630110000701</v>
      </c>
      <c r="CO73" s="3">
        <v>36.043754900000998</v>
      </c>
      <c r="CP73" s="3">
        <v>0.51316416999999104</v>
      </c>
      <c r="CQ73" s="3">
        <v>42.977805860000899</v>
      </c>
      <c r="CR73" s="3">
        <v>3.8113056199999602</v>
      </c>
      <c r="CS73" s="3">
        <v>45.853807970000901</v>
      </c>
      <c r="CT73" s="3">
        <v>1.03581388000004</v>
      </c>
      <c r="CU73" s="3">
        <v>5.7978810000004502E-2</v>
      </c>
      <c r="CV73" s="3">
        <v>12.6608459300008</v>
      </c>
      <c r="CW73" s="3">
        <v>71.288915050000398</v>
      </c>
      <c r="CX73" s="3">
        <v>6.5395590199998104</v>
      </c>
      <c r="CY73" s="3">
        <v>226.447655760001</v>
      </c>
      <c r="CZ73" s="3">
        <v>7.8831542599998103</v>
      </c>
      <c r="DA73" s="3">
        <v>23.726041370000502</v>
      </c>
      <c r="DB73" s="3">
        <v>1.05263478000005</v>
      </c>
      <c r="DC73" s="3">
        <v>15.1760123300001</v>
      </c>
      <c r="DD73" s="3">
        <v>24.080458690000501</v>
      </c>
      <c r="DE73" s="3">
        <v>122.056929529999</v>
      </c>
      <c r="DF73" s="3">
        <v>49.837058630001103</v>
      </c>
      <c r="DG73" s="3">
        <v>107.665144249999</v>
      </c>
      <c r="DH73" s="3">
        <v>2.0900850000000599E-2</v>
      </c>
      <c r="DI73" s="3">
        <v>15.0924049800003</v>
      </c>
      <c r="DJ73" s="3">
        <v>19.259835980000201</v>
      </c>
      <c r="DK73" s="3">
        <v>4.5318180000005703E-2</v>
      </c>
      <c r="DL73" s="3">
        <v>6.0356038699998402</v>
      </c>
      <c r="DM73" s="3">
        <v>14.93634061</v>
      </c>
      <c r="DN73" s="3">
        <v>24.4056860900006</v>
      </c>
      <c r="DO73" s="3">
        <v>7.7704179599998104</v>
      </c>
      <c r="DP73" s="4">
        <v>40.7390518500005</v>
      </c>
      <c r="DQ73" s="11">
        <v>171.17214523999999</v>
      </c>
      <c r="DR73" s="11">
        <v>1142.5927734375</v>
      </c>
      <c r="DS73" s="11">
        <f t="shared" si="11"/>
        <v>5924.7722420975151</v>
      </c>
      <c r="DT73" s="19">
        <v>673.26648645000375</v>
      </c>
      <c r="DU73">
        <v>1036.5843348099966</v>
      </c>
      <c r="DV73">
        <v>1260.113713420006</v>
      </c>
      <c r="DW73">
        <v>947.9587939100054</v>
      </c>
      <c r="DX73">
        <v>864.25614007000354</v>
      </c>
      <c r="DY73">
        <f t="shared" si="12"/>
        <v>511.81474861773324</v>
      </c>
      <c r="DZ73" s="20">
        <f t="shared" si="13"/>
        <v>630.77802481976687</v>
      </c>
      <c r="EA73" s="19">
        <f t="shared" si="14"/>
        <v>1185.081235067737</v>
      </c>
      <c r="EB73">
        <f t="shared" si="15"/>
        <v>1036.5843348099966</v>
      </c>
      <c r="EC73">
        <f t="shared" si="16"/>
        <v>1890.8917382397728</v>
      </c>
      <c r="ED73">
        <f t="shared" si="17"/>
        <v>947.9587939100054</v>
      </c>
      <c r="EE73" s="20">
        <f t="shared" si="18"/>
        <v>864.25614007000354</v>
      </c>
    </row>
    <row r="74" spans="1:135" x14ac:dyDescent="0.25">
      <c r="A74" s="2" t="s">
        <v>194</v>
      </c>
      <c r="B74" s="3">
        <v>119.029921199999</v>
      </c>
      <c r="C74" s="3">
        <v>2146.8430910799998</v>
      </c>
      <c r="D74" s="3">
        <v>644.80324802000598</v>
      </c>
      <c r="E74" s="3">
        <v>0.620124969999999</v>
      </c>
      <c r="F74" s="3">
        <v>91.618065079999695</v>
      </c>
      <c r="G74" s="3">
        <v>355.39299280000102</v>
      </c>
      <c r="H74" s="3">
        <v>20.410716560000701</v>
      </c>
      <c r="I74" s="3">
        <v>11.293714340000101</v>
      </c>
      <c r="J74" s="3">
        <v>16.3390563200001</v>
      </c>
      <c r="K74" s="3">
        <v>2.88602881999998</v>
      </c>
      <c r="L74" s="3">
        <v>67.574048370000796</v>
      </c>
      <c r="M74" s="3">
        <v>5.67707509999991</v>
      </c>
      <c r="N74" s="3">
        <v>44.733288360001403</v>
      </c>
      <c r="O74" s="3">
        <v>23.763262680000501</v>
      </c>
      <c r="P74" s="3">
        <v>24.634798750001501</v>
      </c>
      <c r="Q74" s="3">
        <v>2.26974943999998</v>
      </c>
      <c r="R74" s="3">
        <v>15.5822271600005</v>
      </c>
      <c r="S74" s="3">
        <v>1951.0583019800099</v>
      </c>
      <c r="T74" s="3">
        <v>9187.2369422299198</v>
      </c>
      <c r="U74" s="3">
        <v>217.14893312999899</v>
      </c>
      <c r="V74" s="3">
        <v>1050.2114616599999</v>
      </c>
      <c r="W74" s="3">
        <v>5.5654409299999097</v>
      </c>
      <c r="X74" s="3">
        <v>1909.62105339</v>
      </c>
      <c r="Y74" s="3">
        <v>201.05135223000099</v>
      </c>
      <c r="Z74" s="3">
        <v>233.61000780999899</v>
      </c>
      <c r="AA74" s="3">
        <v>1866.98634228999</v>
      </c>
      <c r="AB74" s="3">
        <v>0.87165982000004505</v>
      </c>
      <c r="AC74" s="3">
        <v>8.9189256499998795</v>
      </c>
      <c r="AD74" s="3">
        <v>1041.72445464001</v>
      </c>
      <c r="AE74" s="3">
        <v>15908.4844378701</v>
      </c>
      <c r="AF74" s="3">
        <v>1495.56567803999</v>
      </c>
      <c r="AG74" s="3">
        <v>1340.1809071099999</v>
      </c>
      <c r="AH74" s="3">
        <v>10385.6642209901</v>
      </c>
      <c r="AI74" s="3">
        <v>686.191982450007</v>
      </c>
      <c r="AJ74" s="3">
        <v>0.42925613999997803</v>
      </c>
      <c r="AK74" s="3">
        <v>1379.94835463</v>
      </c>
      <c r="AL74" s="3">
        <v>450.035526270003</v>
      </c>
      <c r="AM74" s="3">
        <v>579.08905498000399</v>
      </c>
      <c r="AN74" s="3">
        <v>1095.4845764700101</v>
      </c>
      <c r="AO74" s="3">
        <v>326.12012715999902</v>
      </c>
      <c r="AP74" s="3">
        <v>216.50772787000099</v>
      </c>
      <c r="AQ74" s="3">
        <v>374.86409121000099</v>
      </c>
      <c r="AR74" s="3">
        <v>728.01424055000302</v>
      </c>
      <c r="AS74" s="3">
        <v>0.38705693999998397</v>
      </c>
      <c r="AT74" s="3">
        <v>0.14652109999999699</v>
      </c>
      <c r="AU74" s="3">
        <v>7310.9222232699904</v>
      </c>
      <c r="AV74" s="3">
        <v>119.13753851000099</v>
      </c>
      <c r="AW74" s="3">
        <v>28.427522030000599</v>
      </c>
      <c r="AX74" s="3">
        <v>8.7344272299999304</v>
      </c>
      <c r="AY74" s="3">
        <v>14.5411980300015</v>
      </c>
      <c r="AZ74" s="3">
        <v>2942.3183071199801</v>
      </c>
      <c r="BA74" s="3">
        <v>106.670649169999</v>
      </c>
      <c r="BB74" s="3">
        <v>899.96744052002498</v>
      </c>
      <c r="BC74" s="3">
        <v>189.224256049997</v>
      </c>
      <c r="BD74" s="3">
        <v>49.839257670000798</v>
      </c>
      <c r="BE74" s="3">
        <v>647.81620144001795</v>
      </c>
      <c r="BF74" s="3">
        <v>6.9887229999999495E-2</v>
      </c>
      <c r="BG74" s="3">
        <v>58.952033040001297</v>
      </c>
      <c r="BH74" s="3">
        <v>1049.95773308001</v>
      </c>
      <c r="BI74" s="3">
        <v>271.42790089000101</v>
      </c>
      <c r="BJ74" s="3">
        <v>57.661337430000302</v>
      </c>
      <c r="BK74" s="3">
        <v>3117.66532263002</v>
      </c>
      <c r="BL74" s="3">
        <v>1984.51879877999</v>
      </c>
      <c r="BM74" s="3">
        <v>710.49685522000402</v>
      </c>
      <c r="BN74" s="3">
        <v>0.18232705999999399</v>
      </c>
      <c r="BO74" s="3">
        <v>2.1962640399998699</v>
      </c>
      <c r="BP74" s="3">
        <v>66.139598790000306</v>
      </c>
      <c r="BQ74" s="3">
        <v>2.25186554999999</v>
      </c>
      <c r="BR74" s="3">
        <v>2877.1052122199999</v>
      </c>
      <c r="BS74" s="3">
        <v>1680.7498504299699</v>
      </c>
      <c r="BT74" s="3">
        <v>4.8374297699998001</v>
      </c>
      <c r="BU74" s="3">
        <v>2464.55455041</v>
      </c>
      <c r="BV74" s="3">
        <v>0.247368229999994</v>
      </c>
      <c r="BW74" s="3">
        <v>61.915683560001099</v>
      </c>
      <c r="BX74" s="3">
        <v>25.786391860000901</v>
      </c>
      <c r="BY74" s="3">
        <v>456.58188459000399</v>
      </c>
      <c r="BZ74" s="3">
        <v>171.34605358000101</v>
      </c>
      <c r="CA74" s="3">
        <v>0.85540067000006004</v>
      </c>
      <c r="CB74" s="3">
        <v>96.348770499998807</v>
      </c>
      <c r="CC74" s="3">
        <v>1776.97520378998</v>
      </c>
      <c r="CD74" s="3">
        <v>495.73771248000298</v>
      </c>
      <c r="CE74" s="3">
        <v>0.83028033999998996</v>
      </c>
      <c r="CF74" s="3">
        <v>566.68396705000202</v>
      </c>
      <c r="CG74" s="3">
        <v>381.18721620000298</v>
      </c>
      <c r="CH74" s="3">
        <v>452.75134694000201</v>
      </c>
      <c r="CI74" s="3">
        <v>122.868478849998</v>
      </c>
      <c r="CJ74" s="3">
        <v>1147.21424642999</v>
      </c>
      <c r="CK74" s="3">
        <v>181.66386544999901</v>
      </c>
      <c r="CL74" s="3">
        <v>314.48459391000199</v>
      </c>
      <c r="CM74" s="3">
        <v>1138.41841886001</v>
      </c>
      <c r="CN74" s="3">
        <v>378.50484142999801</v>
      </c>
      <c r="CO74" s="3">
        <v>372.57984337000102</v>
      </c>
      <c r="CP74" s="3">
        <v>1.83153232</v>
      </c>
      <c r="CQ74" s="3">
        <v>1006.36909839</v>
      </c>
      <c r="CR74" s="3">
        <v>62.816473770001998</v>
      </c>
      <c r="CS74" s="3">
        <v>446.32255371000298</v>
      </c>
      <c r="CT74" s="3">
        <v>6.0793531399999097</v>
      </c>
      <c r="CU74" s="3">
        <v>8.2597770000003096E-2</v>
      </c>
      <c r="CV74" s="3">
        <v>178.94053155999899</v>
      </c>
      <c r="CW74" s="3">
        <v>2768.8318245599799</v>
      </c>
      <c r="CX74" s="3">
        <v>56.026632770000901</v>
      </c>
      <c r="CY74" s="3">
        <v>2357.2269533899898</v>
      </c>
      <c r="CZ74" s="3">
        <v>52.573122080000402</v>
      </c>
      <c r="DA74" s="3">
        <v>81.909743939999998</v>
      </c>
      <c r="DB74" s="3">
        <v>454.53035271000402</v>
      </c>
      <c r="DC74" s="3">
        <v>976.96755576000999</v>
      </c>
      <c r="DD74" s="3">
        <v>13.415563740000399</v>
      </c>
      <c r="DE74" s="3">
        <v>691.45531425000399</v>
      </c>
      <c r="DF74" s="3">
        <v>503.00284734000002</v>
      </c>
      <c r="DG74" s="3">
        <v>2203.7752863199798</v>
      </c>
      <c r="DH74" s="3">
        <v>0.34968739999999798</v>
      </c>
      <c r="DI74" s="3">
        <v>97.286358079999999</v>
      </c>
      <c r="DJ74" s="3">
        <v>579.51452035000295</v>
      </c>
      <c r="DK74" s="3">
        <v>5.69384900000032E-2</v>
      </c>
      <c r="DL74" s="3">
        <v>535.36305315000004</v>
      </c>
      <c r="DM74" s="3">
        <v>1366.34792290001</v>
      </c>
      <c r="DN74" s="3">
        <v>794.70461808001596</v>
      </c>
      <c r="DO74" s="3">
        <v>2019.4882965499701</v>
      </c>
      <c r="DP74" s="4">
        <v>632.16112932000703</v>
      </c>
      <c r="DQ74" s="11">
        <v>3023.7360701500002</v>
      </c>
      <c r="DR74" s="11">
        <v>13221.544921875</v>
      </c>
      <c r="DS74" s="11">
        <f t="shared" si="11"/>
        <v>125176.64845415518</v>
      </c>
      <c r="DT74" s="19">
        <v>11799.575030389973</v>
      </c>
      <c r="DU74">
        <v>17581.579187999967</v>
      </c>
      <c r="DV74">
        <v>40805.239267810146</v>
      </c>
      <c r="DW74">
        <v>19171.441647070093</v>
      </c>
      <c r="DX74">
        <v>22597.268399009976</v>
      </c>
      <c r="DY74">
        <f t="shared" si="12"/>
        <v>10387.660426673949</v>
      </c>
      <c r="DZ74" s="20">
        <f t="shared" si="13"/>
        <v>2833.8844952010504</v>
      </c>
      <c r="EA74" s="19">
        <f t="shared" si="14"/>
        <v>22187.235457063922</v>
      </c>
      <c r="EB74">
        <f t="shared" si="15"/>
        <v>17581.579187999967</v>
      </c>
      <c r="EC74">
        <f t="shared" si="16"/>
        <v>43639.123763011194</v>
      </c>
      <c r="ED74">
        <f t="shared" si="17"/>
        <v>19171.441647070093</v>
      </c>
      <c r="EE74" s="20">
        <f t="shared" si="18"/>
        <v>22597.268399009976</v>
      </c>
    </row>
    <row r="75" spans="1:135" x14ac:dyDescent="0.25">
      <c r="A75" s="2" t="s">
        <v>195</v>
      </c>
      <c r="B75" s="3">
        <v>2411.50403633</v>
      </c>
      <c r="C75" s="3">
        <v>5320.6483254299901</v>
      </c>
      <c r="D75" s="3">
        <v>9545.6934690399194</v>
      </c>
      <c r="E75" s="3">
        <v>0.48306142999997997</v>
      </c>
      <c r="F75" s="3">
        <v>531.08308403000001</v>
      </c>
      <c r="G75" s="3">
        <v>3403.6588082899898</v>
      </c>
      <c r="H75" s="3">
        <v>273.41278584000003</v>
      </c>
      <c r="I75" s="3">
        <v>155.63607413999901</v>
      </c>
      <c r="J75" s="3">
        <v>83.211347230000399</v>
      </c>
      <c r="K75" s="3">
        <v>129.66566515999901</v>
      </c>
      <c r="L75" s="3">
        <v>566.720026300006</v>
      </c>
      <c r="M75" s="3">
        <v>84.572477519999097</v>
      </c>
      <c r="N75" s="3">
        <v>136.38019821999799</v>
      </c>
      <c r="O75" s="3">
        <v>235.30077028000099</v>
      </c>
      <c r="P75" s="3">
        <v>160.02413750000099</v>
      </c>
      <c r="Q75" s="3">
        <v>114.677260089998</v>
      </c>
      <c r="R75" s="3">
        <v>53.176842570000602</v>
      </c>
      <c r="S75" s="3">
        <v>5376.9674798399901</v>
      </c>
      <c r="T75" s="3">
        <v>12157.6650486001</v>
      </c>
      <c r="U75" s="3">
        <v>4213.4993828699899</v>
      </c>
      <c r="V75" s="3">
        <v>4218.7448394999701</v>
      </c>
      <c r="W75" s="3">
        <v>161.93402656999999</v>
      </c>
      <c r="X75" s="3">
        <v>12151.71768113</v>
      </c>
      <c r="Y75" s="3">
        <v>884.09429251000802</v>
      </c>
      <c r="Z75" s="3">
        <v>597.89084615000695</v>
      </c>
      <c r="AA75" s="3">
        <v>6915.4158908700201</v>
      </c>
      <c r="AB75" s="3">
        <v>0.41178602999998098</v>
      </c>
      <c r="AC75" s="3">
        <v>462.10187647000299</v>
      </c>
      <c r="AD75" s="3">
        <v>13399.651796099901</v>
      </c>
      <c r="AE75" s="3">
        <v>63487.141726280199</v>
      </c>
      <c r="AF75" s="3">
        <v>5658.2666554699799</v>
      </c>
      <c r="AG75" s="3">
        <v>3645.0197155799901</v>
      </c>
      <c r="AH75" s="3">
        <v>1629.93488358997</v>
      </c>
      <c r="AI75" s="3">
        <v>5873.8351704799898</v>
      </c>
      <c r="AJ75" s="3">
        <v>0.37599044999997899</v>
      </c>
      <c r="AK75" s="3">
        <v>5113.6749949800196</v>
      </c>
      <c r="AL75" s="3">
        <v>2162.3035990899998</v>
      </c>
      <c r="AM75" s="3">
        <v>4533.31583786999</v>
      </c>
      <c r="AN75" s="3">
        <v>328.10775331000002</v>
      </c>
      <c r="AO75" s="3">
        <v>58.354273770000802</v>
      </c>
      <c r="AP75" s="3">
        <v>596.56532805000597</v>
      </c>
      <c r="AQ75" s="3">
        <v>153.94035062999899</v>
      </c>
      <c r="AR75" s="3">
        <v>12201.788204209901</v>
      </c>
      <c r="AS75" s="3">
        <v>218.923134210001</v>
      </c>
      <c r="AT75" s="3">
        <v>2.27424881999992</v>
      </c>
      <c r="AU75" s="3">
        <v>12625.8871304401</v>
      </c>
      <c r="AV75" s="3">
        <v>3388.33132117997</v>
      </c>
      <c r="AW75" s="3">
        <v>9.5324357900001093</v>
      </c>
      <c r="AX75" s="3">
        <v>9.2346996500006107</v>
      </c>
      <c r="AY75" s="3">
        <v>39.451838070001102</v>
      </c>
      <c r="AZ75" s="3">
        <v>8233.0921605700296</v>
      </c>
      <c r="BA75" s="3">
        <v>1685.6423807899901</v>
      </c>
      <c r="BB75" s="3">
        <v>344.37681362000001</v>
      </c>
      <c r="BC75" s="3">
        <v>932.69034359001603</v>
      </c>
      <c r="BD75" s="3">
        <v>1551.3459152599701</v>
      </c>
      <c r="BE75" s="3">
        <v>3769.0252360600002</v>
      </c>
      <c r="BF75" s="3">
        <v>1.85211948</v>
      </c>
      <c r="BG75" s="3">
        <v>687.91238860001101</v>
      </c>
      <c r="BH75" s="3">
        <v>6128.7157878800299</v>
      </c>
      <c r="BI75" s="3">
        <v>1598.45924324</v>
      </c>
      <c r="BJ75" s="3">
        <v>837.45885652000902</v>
      </c>
      <c r="BK75" s="3">
        <v>18139.855192299899</v>
      </c>
      <c r="BL75" s="3">
        <v>15658.5898665</v>
      </c>
      <c r="BM75" s="3">
        <v>2348.2100187800002</v>
      </c>
      <c r="BN75" s="3">
        <v>3.5101290199999098</v>
      </c>
      <c r="BO75" s="3">
        <v>3.8309663799999698</v>
      </c>
      <c r="BP75" s="3">
        <v>4672.51361946001</v>
      </c>
      <c r="BQ75" s="3">
        <v>66.137263360001199</v>
      </c>
      <c r="BR75" s="3">
        <v>12392.69289882</v>
      </c>
      <c r="BS75" s="3">
        <v>575.465196920003</v>
      </c>
      <c r="BT75" s="3">
        <v>17.652867530000702</v>
      </c>
      <c r="BU75" s="3">
        <v>14181.055770970001</v>
      </c>
      <c r="BV75" s="3">
        <v>1.9318643099999799</v>
      </c>
      <c r="BW75" s="3">
        <v>1235.1464621099999</v>
      </c>
      <c r="BX75" s="3">
        <v>1961.66893367999</v>
      </c>
      <c r="BY75" s="3">
        <v>1387.76063196002</v>
      </c>
      <c r="BZ75" s="3">
        <v>2868.83819381999</v>
      </c>
      <c r="CA75" s="3">
        <v>7.2749655199997498</v>
      </c>
      <c r="CB75" s="3">
        <v>666.58309250000502</v>
      </c>
      <c r="CC75" s="3">
        <v>9053.5944023699903</v>
      </c>
      <c r="CD75" s="3">
        <v>3882.3140122</v>
      </c>
      <c r="CE75" s="3">
        <v>121.57186322</v>
      </c>
      <c r="CF75" s="3">
        <v>4181.4691144399703</v>
      </c>
      <c r="CG75" s="3">
        <v>1541.03682612999</v>
      </c>
      <c r="CH75" s="3">
        <v>2798.4693294499998</v>
      </c>
      <c r="CI75" s="3">
        <v>281.32822595000198</v>
      </c>
      <c r="CJ75" s="3">
        <v>1701.6396482299999</v>
      </c>
      <c r="CK75" s="3">
        <v>790.76886794000995</v>
      </c>
      <c r="CL75" s="3">
        <v>3702.27079141998</v>
      </c>
      <c r="CM75" s="3">
        <v>5149.0462850599797</v>
      </c>
      <c r="CN75" s="3">
        <v>1555.11402895998</v>
      </c>
      <c r="CO75" s="3">
        <v>2915.8925802999802</v>
      </c>
      <c r="CP75" s="3">
        <v>884.75677215001599</v>
      </c>
      <c r="CQ75" s="3">
        <v>3226.7321952399602</v>
      </c>
      <c r="CR75" s="3">
        <v>1152.74182544002</v>
      </c>
      <c r="CS75" s="3">
        <v>2536.26823090995</v>
      </c>
      <c r="CT75" s="3">
        <v>16.041584790000499</v>
      </c>
      <c r="CU75" s="3">
        <v>5.3828239699997802</v>
      </c>
      <c r="CV75" s="3">
        <v>4553.6845670999201</v>
      </c>
      <c r="CW75" s="3">
        <v>18317.497979949901</v>
      </c>
      <c r="CX75" s="3">
        <v>71.250703819999799</v>
      </c>
      <c r="CY75" s="3">
        <v>6932.8198101500302</v>
      </c>
      <c r="CZ75" s="3">
        <v>1668.18743777999</v>
      </c>
      <c r="DA75" s="3">
        <v>1502.3578237299901</v>
      </c>
      <c r="DB75" s="3">
        <v>39.881786130001402</v>
      </c>
      <c r="DC75" s="3">
        <v>3355.26334433996</v>
      </c>
      <c r="DD75" s="3">
        <v>767.41703229000495</v>
      </c>
      <c r="DE75" s="3">
        <v>759.06277008000995</v>
      </c>
      <c r="DF75" s="3">
        <v>1877.91943560001</v>
      </c>
      <c r="DG75" s="3">
        <v>15023.937155609899</v>
      </c>
      <c r="DH75" s="3">
        <v>0.78704949000004998</v>
      </c>
      <c r="DI75" s="3">
        <v>718.08727994000503</v>
      </c>
      <c r="DJ75" s="3">
        <v>1932.71850424999</v>
      </c>
      <c r="DK75" s="3">
        <v>0.118579349999997</v>
      </c>
      <c r="DL75" s="3">
        <v>3536.7714764999801</v>
      </c>
      <c r="DM75" s="3">
        <v>6077.3458983500204</v>
      </c>
      <c r="DN75" s="3">
        <v>1662.22146074998</v>
      </c>
      <c r="DO75" s="3">
        <v>4402.4177883499697</v>
      </c>
      <c r="DP75" s="4">
        <v>3241.03968660999</v>
      </c>
      <c r="DQ75" s="11">
        <v>21027.978168650101</v>
      </c>
      <c r="DR75" s="11">
        <v>183558.171875</v>
      </c>
      <c r="DS75" s="11">
        <f t="shared" si="11"/>
        <v>633964.86880949955</v>
      </c>
      <c r="DT75" s="19">
        <v>58829.562354839982</v>
      </c>
      <c r="DU75">
        <v>92310.526321499812</v>
      </c>
      <c r="DV75">
        <v>112117.60573558026</v>
      </c>
      <c r="DW75">
        <v>97185.364193549685</v>
      </c>
      <c r="DX75">
        <v>89963.638329029855</v>
      </c>
      <c r="DY75">
        <f t="shared" si="12"/>
        <v>134993.88009329012</v>
      </c>
      <c r="DZ75" s="20">
        <f t="shared" si="13"/>
        <v>48564.291781709871</v>
      </c>
      <c r="EA75" s="19">
        <f t="shared" si="14"/>
        <v>193823.44244813011</v>
      </c>
      <c r="EB75">
        <f t="shared" si="15"/>
        <v>92310.526321499812</v>
      </c>
      <c r="EC75">
        <f t="shared" si="16"/>
        <v>160681.89751729014</v>
      </c>
      <c r="ED75">
        <f t="shared" si="17"/>
        <v>97185.364193549685</v>
      </c>
      <c r="EE75" s="20">
        <f t="shared" si="18"/>
        <v>89963.638329029855</v>
      </c>
    </row>
    <row r="76" spans="1:135" x14ac:dyDescent="0.25">
      <c r="A76" s="2" t="s">
        <v>196</v>
      </c>
      <c r="B76" s="3">
        <v>1.54817051000002</v>
      </c>
      <c r="C76" s="3">
        <v>119.824712579997</v>
      </c>
      <c r="D76" s="3">
        <v>108.12106763999699</v>
      </c>
      <c r="E76" s="3">
        <v>0.115387480000001</v>
      </c>
      <c r="F76" s="3">
        <v>26.6091467000007</v>
      </c>
      <c r="G76" s="3">
        <v>11.2406050800003</v>
      </c>
      <c r="H76" s="3">
        <v>0.77308025000000602</v>
      </c>
      <c r="I76" s="3">
        <v>10.7700276900011</v>
      </c>
      <c r="J76" s="3">
        <v>3.2127990000002299E-2</v>
      </c>
      <c r="K76" s="3">
        <v>0.20319854999999201</v>
      </c>
      <c r="L76" s="3">
        <v>6.7651751099997703</v>
      </c>
      <c r="M76" s="3">
        <v>6.7294121599996499</v>
      </c>
      <c r="N76" s="3">
        <v>0.62345052000001</v>
      </c>
      <c r="O76" s="3">
        <v>0.60541909999999</v>
      </c>
      <c r="P76" s="3">
        <v>1.60386308999998</v>
      </c>
      <c r="Q76" s="3">
        <v>6.4802530000001801E-2</v>
      </c>
      <c r="R76" s="3">
        <v>1.89907186000003</v>
      </c>
      <c r="S76" s="3">
        <v>30.724959460000999</v>
      </c>
      <c r="T76" s="3">
        <v>218.863075129999</v>
      </c>
      <c r="U76" s="3">
        <v>80.112326839998204</v>
      </c>
      <c r="V76" s="3">
        <v>31.5262011600012</v>
      </c>
      <c r="W76" s="3">
        <v>0.22835614999999701</v>
      </c>
      <c r="X76" s="3">
        <v>403.13465571000501</v>
      </c>
      <c r="Y76" s="3">
        <v>56.511236020001903</v>
      </c>
      <c r="Z76" s="3">
        <v>0.44638968999998502</v>
      </c>
      <c r="AA76" s="3">
        <v>58.927952230001097</v>
      </c>
      <c r="AB76" s="3">
        <v>0.21474970999999399</v>
      </c>
      <c r="AC76" s="3">
        <v>0.398197389999984</v>
      </c>
      <c r="AD76" s="3">
        <v>228.59832819999801</v>
      </c>
      <c r="AE76" s="3">
        <v>1316.9171327699501</v>
      </c>
      <c r="AF76" s="3">
        <v>274.28616315999801</v>
      </c>
      <c r="AG76" s="3">
        <v>16.1835221200005</v>
      </c>
      <c r="AH76" s="3">
        <v>1868.7099331199699</v>
      </c>
      <c r="AI76" s="3">
        <v>148.965643849998</v>
      </c>
      <c r="AJ76" s="3">
        <v>3.4616010000002501E-2</v>
      </c>
      <c r="AK76" s="3">
        <v>74.733125539998298</v>
      </c>
      <c r="AL76" s="3">
        <v>13.621368239999899</v>
      </c>
      <c r="AM76" s="3">
        <v>99.5214342700001</v>
      </c>
      <c r="AN76" s="3">
        <v>81.804212179996796</v>
      </c>
      <c r="AO76" s="3">
        <v>20.4357572700007</v>
      </c>
      <c r="AP76" s="3">
        <v>5.1741971299998601</v>
      </c>
      <c r="AQ76" s="3">
        <v>86.474859560001306</v>
      </c>
      <c r="AR76" s="3">
        <v>67.364516860000904</v>
      </c>
      <c r="AS76" s="3">
        <v>8.4085439999996903E-2</v>
      </c>
      <c r="AT76" s="3">
        <v>0.12620626000000201</v>
      </c>
      <c r="AU76" s="3">
        <v>47.905281000001402</v>
      </c>
      <c r="AV76" s="3">
        <v>30.0305174800014</v>
      </c>
      <c r="AW76" s="3">
        <v>0.988535660000046</v>
      </c>
      <c r="AX76" s="3">
        <v>42.659010910001101</v>
      </c>
      <c r="AY76" s="3">
        <v>0.85516494000004795</v>
      </c>
      <c r="AZ76" s="3">
        <v>31.235138540000801</v>
      </c>
      <c r="BA76" s="3">
        <v>7.3082973399998998</v>
      </c>
      <c r="BB76" s="3">
        <v>1.97015217000001</v>
      </c>
      <c r="BC76" s="3">
        <v>60.5993452900032</v>
      </c>
      <c r="BD76" s="3">
        <v>105.98858431999599</v>
      </c>
      <c r="BE76" s="3">
        <v>75.486070450001506</v>
      </c>
      <c r="BF76" s="3">
        <v>0.980529230000038</v>
      </c>
      <c r="BG76" s="3">
        <v>3.0436062099999801</v>
      </c>
      <c r="BH76" s="3">
        <v>63.761742540001201</v>
      </c>
      <c r="BI76" s="3">
        <v>8.5434362699996793</v>
      </c>
      <c r="BJ76" s="3">
        <v>41.271125410001197</v>
      </c>
      <c r="BK76" s="3">
        <v>6.0234893599998598</v>
      </c>
      <c r="BL76" s="3">
        <v>18.989196210000301</v>
      </c>
      <c r="BM76" s="3">
        <v>2.50000818999998</v>
      </c>
      <c r="BN76" s="3">
        <v>2.3561348999998901</v>
      </c>
      <c r="BO76" s="3">
        <v>0.133199979999997</v>
      </c>
      <c r="BP76" s="3">
        <v>41.889655760000799</v>
      </c>
      <c r="BQ76" s="3">
        <v>3.64945706999992</v>
      </c>
      <c r="BR76" s="3">
        <v>316.05060106999798</v>
      </c>
      <c r="BS76" s="3">
        <v>3.2052920099999098</v>
      </c>
      <c r="BT76" s="3">
        <v>0.79058029000001495</v>
      </c>
      <c r="BU76" s="3">
        <v>386.72323512000298</v>
      </c>
      <c r="BV76" s="3">
        <v>0.11943796999999701</v>
      </c>
      <c r="BW76" s="3">
        <v>7.3028881499997302</v>
      </c>
      <c r="BX76" s="3">
        <v>14.3185087900006</v>
      </c>
      <c r="BY76" s="3">
        <v>54.360595490002297</v>
      </c>
      <c r="BZ76" s="3">
        <v>13.718984450000301</v>
      </c>
      <c r="CA76" s="3">
        <v>0.51243499999999997</v>
      </c>
      <c r="CB76" s="3">
        <v>7.6315870999996198</v>
      </c>
      <c r="CC76" s="3">
        <v>114.557478509999</v>
      </c>
      <c r="CD76" s="3">
        <v>93.016319839999795</v>
      </c>
      <c r="CE76" s="3">
        <v>17.167363629999901</v>
      </c>
      <c r="CF76" s="3">
        <v>74.051519180000398</v>
      </c>
      <c r="CG76" s="3">
        <v>57.066375450000699</v>
      </c>
      <c r="CH76" s="3">
        <v>14.8490894300006</v>
      </c>
      <c r="CI76" s="3">
        <v>2.9249025899999199</v>
      </c>
      <c r="CJ76" s="3">
        <v>76.112463360000802</v>
      </c>
      <c r="CK76" s="3">
        <v>30.021916440000801</v>
      </c>
      <c r="CL76" s="3">
        <v>5.9986199299999399</v>
      </c>
      <c r="CM76" s="3">
        <v>10.6975453799999</v>
      </c>
      <c r="CN76" s="3">
        <v>7.0788068799998296</v>
      </c>
      <c r="CO76" s="3">
        <v>108.552076489998</v>
      </c>
      <c r="CP76" s="3">
        <v>0.51817936999999104</v>
      </c>
      <c r="CQ76" s="3">
        <v>0.98811870000002999</v>
      </c>
      <c r="CR76" s="3">
        <v>41.764569350003299</v>
      </c>
      <c r="CS76" s="3">
        <v>166.399833590002</v>
      </c>
      <c r="CT76" s="3">
        <v>10.176980670000001</v>
      </c>
      <c r="CU76" s="3">
        <v>0.45101635999998402</v>
      </c>
      <c r="CV76" s="3">
        <v>59.267816790002001</v>
      </c>
      <c r="CW76" s="3">
        <v>1188.17863648002</v>
      </c>
      <c r="CX76" s="3">
        <v>0.19734387999999201</v>
      </c>
      <c r="CY76" s="3">
        <v>448.76812915000397</v>
      </c>
      <c r="CZ76" s="3">
        <v>18.746391630000598</v>
      </c>
      <c r="DA76" s="3">
        <v>39.071185610000903</v>
      </c>
      <c r="DB76" s="3">
        <v>91.858681780000893</v>
      </c>
      <c r="DC76" s="3">
        <v>14.5241362300004</v>
      </c>
      <c r="DD76" s="3">
        <v>8.6612984599998306</v>
      </c>
      <c r="DE76" s="3">
        <v>15.8383308600005</v>
      </c>
      <c r="DF76" s="3">
        <v>44.2386976600013</v>
      </c>
      <c r="DG76" s="3">
        <v>118.325877929999</v>
      </c>
      <c r="DH76" s="3">
        <v>9.9205919999998005E-2</v>
      </c>
      <c r="DI76" s="3">
        <v>1.7626464499999599</v>
      </c>
      <c r="DJ76" s="3">
        <v>6.06211969999974</v>
      </c>
      <c r="DK76" s="3">
        <v>2.81723000000015E-2</v>
      </c>
      <c r="DL76" s="3">
        <v>14.86595926</v>
      </c>
      <c r="DM76" s="3">
        <v>2.5899507099999899</v>
      </c>
      <c r="DN76" s="3">
        <v>57.4012122000019</v>
      </c>
      <c r="DO76" s="3">
        <v>489.27638595000599</v>
      </c>
      <c r="DP76" s="4">
        <v>17.940685580000899</v>
      </c>
      <c r="DQ76" s="11">
        <v>11.943070720000099</v>
      </c>
      <c r="DR76" s="11">
        <v>2654.66088867188</v>
      </c>
      <c r="DS76" s="11">
        <f t="shared" si="11"/>
        <v>13021.253744051854</v>
      </c>
      <c r="DT76" s="19">
        <v>1879.8863511000209</v>
      </c>
      <c r="DU76">
        <v>1695.1455588800029</v>
      </c>
      <c r="DV76">
        <v>4196.5388311699235</v>
      </c>
      <c r="DW76">
        <v>1661.0287829500114</v>
      </c>
      <c r="DX76">
        <v>933.99333128001126</v>
      </c>
      <c r="DY76">
        <f t="shared" si="12"/>
        <v>1970.4058645230518</v>
      </c>
      <c r="DZ76" s="20">
        <f t="shared" si="13"/>
        <v>684.25502414882851</v>
      </c>
      <c r="EA76" s="19">
        <f t="shared" si="14"/>
        <v>3850.2922156230725</v>
      </c>
      <c r="EB76">
        <f t="shared" si="15"/>
        <v>1695.1455588800029</v>
      </c>
      <c r="EC76">
        <f t="shared" si="16"/>
        <v>4880.7938553187523</v>
      </c>
      <c r="ED76">
        <f t="shared" si="17"/>
        <v>1661.0287829500114</v>
      </c>
      <c r="EE76" s="20">
        <f t="shared" si="18"/>
        <v>933.99333128001126</v>
      </c>
    </row>
    <row r="77" spans="1:135" x14ac:dyDescent="0.25">
      <c r="A77" s="2" t="s">
        <v>197</v>
      </c>
      <c r="B77" s="3">
        <v>11.146319320000099</v>
      </c>
      <c r="C77" s="3">
        <v>238.70957313</v>
      </c>
      <c r="D77" s="3">
        <v>25.8524394900004</v>
      </c>
      <c r="E77" s="3">
        <v>0.30823183999998999</v>
      </c>
      <c r="F77" s="3">
        <v>62.533690790000897</v>
      </c>
      <c r="G77" s="3">
        <v>75.900493420000203</v>
      </c>
      <c r="H77" s="3">
        <v>41.8114341100014</v>
      </c>
      <c r="I77" s="3">
        <v>12.7928154500001</v>
      </c>
      <c r="J77" s="3">
        <v>22.893597110000499</v>
      </c>
      <c r="K77" s="3">
        <v>2.0815884899999801</v>
      </c>
      <c r="L77" s="3">
        <v>294.14832067999998</v>
      </c>
      <c r="M77" s="3">
        <v>2.9945957099999898</v>
      </c>
      <c r="N77" s="3">
        <v>4.8795279599997503</v>
      </c>
      <c r="O77" s="3">
        <v>32.262183980000799</v>
      </c>
      <c r="P77" s="3">
        <v>2.4093841299999901</v>
      </c>
      <c r="Q77" s="3">
        <v>9.6108937399999697</v>
      </c>
      <c r="R77" s="3">
        <v>1.7458252700000001</v>
      </c>
      <c r="S77" s="3">
        <v>549.88688397001101</v>
      </c>
      <c r="T77" s="3">
        <v>1627.3671303799899</v>
      </c>
      <c r="U77" s="3">
        <v>160.64520936999801</v>
      </c>
      <c r="V77" s="3">
        <v>392.076910730002</v>
      </c>
      <c r="W77" s="3">
        <v>1.11533806999998</v>
      </c>
      <c r="X77" s="3">
        <v>1670.34782323999</v>
      </c>
      <c r="Y77" s="3">
        <v>89.9321092399978</v>
      </c>
      <c r="Z77" s="3">
        <v>428.27808843000003</v>
      </c>
      <c r="AA77" s="3">
        <v>275.95548937000098</v>
      </c>
      <c r="AB77" s="3">
        <v>1.3372874699999699</v>
      </c>
      <c r="AC77" s="3">
        <v>14.31550442</v>
      </c>
      <c r="AD77" s="3">
        <v>579.65477490000501</v>
      </c>
      <c r="AE77" s="3">
        <v>3350.61515933994</v>
      </c>
      <c r="AF77" s="3">
        <v>217.765910649999</v>
      </c>
      <c r="AG77" s="3">
        <v>191.322480920001</v>
      </c>
      <c r="AH77" s="3">
        <v>4466.8831072598996</v>
      </c>
      <c r="AI77" s="3">
        <v>646.276567710005</v>
      </c>
      <c r="AJ77" s="3">
        <v>0.255075419999993</v>
      </c>
      <c r="AK77" s="3">
        <v>306.28500652000201</v>
      </c>
      <c r="AL77" s="3">
        <v>13.0815025300003</v>
      </c>
      <c r="AM77" s="3">
        <v>52.645735140001001</v>
      </c>
      <c r="AN77" s="3">
        <v>25.115234740000801</v>
      </c>
      <c r="AO77" s="3">
        <v>91.999887639999699</v>
      </c>
      <c r="AP77" s="3">
        <v>72.7516267700003</v>
      </c>
      <c r="AQ77" s="3">
        <v>191.64655809000001</v>
      </c>
      <c r="AR77" s="3">
        <v>471.72234245000101</v>
      </c>
      <c r="AS77" s="3">
        <v>41.305166590000802</v>
      </c>
      <c r="AT77" s="3">
        <v>0.504943499999983</v>
      </c>
      <c r="AU77" s="3">
        <v>1888.87826407999</v>
      </c>
      <c r="AV77" s="3">
        <v>156.32679735999901</v>
      </c>
      <c r="AW77" s="3">
        <v>6.2931910099999104</v>
      </c>
      <c r="AX77" s="3">
        <v>4.2164824799999101</v>
      </c>
      <c r="AY77" s="3">
        <v>4.9057755199999198</v>
      </c>
      <c r="AZ77" s="3">
        <v>329.27570804999903</v>
      </c>
      <c r="BA77" s="3">
        <v>65.228657210001103</v>
      </c>
      <c r="BB77" s="3">
        <v>46.850401160001901</v>
      </c>
      <c r="BC77" s="3">
        <v>110.564905539992</v>
      </c>
      <c r="BD77" s="3">
        <v>73.552788250000404</v>
      </c>
      <c r="BE77" s="3">
        <v>564.20657167001195</v>
      </c>
      <c r="BF77" s="3">
        <v>1.0067333300000401</v>
      </c>
      <c r="BG77" s="3">
        <v>123.240310589998</v>
      </c>
      <c r="BH77" s="3">
        <v>212.41815210000101</v>
      </c>
      <c r="BI77" s="3">
        <v>421.83204484999902</v>
      </c>
      <c r="BJ77" s="3">
        <v>5.1738403799999002</v>
      </c>
      <c r="BK77" s="3">
        <v>83.622592469999603</v>
      </c>
      <c r="BL77" s="3">
        <v>181.07975329000001</v>
      </c>
      <c r="BM77" s="3">
        <v>30.442989090000399</v>
      </c>
      <c r="BN77" s="3">
        <v>0.65587174000008297</v>
      </c>
      <c r="BO77" s="3">
        <v>0.52023021999997399</v>
      </c>
      <c r="BP77" s="3">
        <v>80.328853169999107</v>
      </c>
      <c r="BQ77" s="3">
        <v>5.83189374999984</v>
      </c>
      <c r="BR77" s="3">
        <v>116.229713939999</v>
      </c>
      <c r="BS77" s="3">
        <v>2649.7842139399299</v>
      </c>
      <c r="BT77" s="3">
        <v>1407.59090966998</v>
      </c>
      <c r="BU77" s="3">
        <v>521.83003639000003</v>
      </c>
      <c r="BV77" s="3">
        <v>0.31053022999998597</v>
      </c>
      <c r="BW77" s="3">
        <v>170.80102759999801</v>
      </c>
      <c r="BX77" s="3">
        <v>21.429252860000801</v>
      </c>
      <c r="BY77" s="3">
        <v>447.17207976999799</v>
      </c>
      <c r="BZ77" s="3">
        <v>308.62236141999801</v>
      </c>
      <c r="CA77" s="3">
        <v>17.1202212600009</v>
      </c>
      <c r="CB77" s="3">
        <v>31.272920350000899</v>
      </c>
      <c r="CC77" s="3">
        <v>253.07548989</v>
      </c>
      <c r="CD77" s="3">
        <v>77.310957020000899</v>
      </c>
      <c r="CE77" s="3">
        <v>4.9158299999997896E-3</v>
      </c>
      <c r="CF77" s="3">
        <v>88.174235770000905</v>
      </c>
      <c r="CG77" s="3">
        <v>79.142367440000498</v>
      </c>
      <c r="CH77" s="3">
        <v>1.7106824199999899</v>
      </c>
      <c r="CI77" s="3">
        <v>0.56889757000000596</v>
      </c>
      <c r="CJ77" s="3">
        <v>294.37426054000201</v>
      </c>
      <c r="CK77" s="3">
        <v>51.467905950000898</v>
      </c>
      <c r="CL77" s="3">
        <v>244.08757897999999</v>
      </c>
      <c r="CM77" s="3">
        <v>54.180910600000999</v>
      </c>
      <c r="CN77" s="3">
        <v>26.477800320000501</v>
      </c>
      <c r="CO77" s="3">
        <v>205.328905969999</v>
      </c>
      <c r="CP77" s="3">
        <v>0.196527819999994</v>
      </c>
      <c r="CQ77" s="3">
        <v>9.1058454000001294</v>
      </c>
      <c r="CR77" s="3">
        <v>81.648733120001793</v>
      </c>
      <c r="CS77" s="3">
        <v>225.04362468999901</v>
      </c>
      <c r="CT77" s="3">
        <v>93.883839270000607</v>
      </c>
      <c r="CU77" s="3">
        <v>27.7881836800006</v>
      </c>
      <c r="CV77" s="3">
        <v>181.81138346999899</v>
      </c>
      <c r="CW77" s="3">
        <v>988.48219994000897</v>
      </c>
      <c r="CX77" s="3">
        <v>0.44669621999998499</v>
      </c>
      <c r="CY77" s="3">
        <v>561.86777393000398</v>
      </c>
      <c r="CZ77" s="3">
        <v>25.0991624600004</v>
      </c>
      <c r="DA77" s="3">
        <v>53.894473170000701</v>
      </c>
      <c r="DB77" s="3">
        <v>1.1806174599999999</v>
      </c>
      <c r="DC77" s="3">
        <v>42.383566490000597</v>
      </c>
      <c r="DD77" s="3">
        <v>196.104660179999</v>
      </c>
      <c r="DE77" s="3">
        <v>176.00941716999901</v>
      </c>
      <c r="DF77" s="3">
        <v>413.76430893000099</v>
      </c>
      <c r="DG77" s="3">
        <v>402.53862983000198</v>
      </c>
      <c r="DH77" s="3">
        <v>0.30055320999998397</v>
      </c>
      <c r="DI77" s="3">
        <v>131.42145159999899</v>
      </c>
      <c r="DJ77" s="3">
        <v>130.31117799999899</v>
      </c>
      <c r="DK77" s="3">
        <v>0.194417869999994</v>
      </c>
      <c r="DL77" s="3">
        <v>373.733234500001</v>
      </c>
      <c r="DM77" s="3">
        <v>731.39856190000205</v>
      </c>
      <c r="DN77" s="3">
        <v>677.81492251002203</v>
      </c>
      <c r="DO77" s="3">
        <v>1883.9220069799601</v>
      </c>
      <c r="DP77" s="4">
        <v>17.184084840000299</v>
      </c>
      <c r="DQ77" s="11">
        <v>135.48976092000001</v>
      </c>
      <c r="DR77" s="11">
        <v>10113.970703125</v>
      </c>
      <c r="DS77" s="11">
        <f t="shared" si="11"/>
        <v>45914.681271204754</v>
      </c>
      <c r="DT77" s="19">
        <v>2010.9710261700141</v>
      </c>
      <c r="DU77">
        <v>8448.038339859937</v>
      </c>
      <c r="DV77">
        <v>12798.158918299821</v>
      </c>
      <c r="DW77">
        <v>7060.3288155400242</v>
      </c>
      <c r="DX77">
        <v>5483.2134682099568</v>
      </c>
      <c r="DY77">
        <f t="shared" si="12"/>
        <v>7946.1586259536916</v>
      </c>
      <c r="DZ77" s="20">
        <f t="shared" si="13"/>
        <v>2167.8120771713084</v>
      </c>
      <c r="EA77" s="19">
        <f t="shared" si="14"/>
        <v>9957.1296521237055</v>
      </c>
      <c r="EB77">
        <f t="shared" si="15"/>
        <v>8448.038339859937</v>
      </c>
      <c r="EC77">
        <f t="shared" si="16"/>
        <v>14965.970995471129</v>
      </c>
      <c r="ED77">
        <f t="shared" si="17"/>
        <v>7060.3288155400242</v>
      </c>
      <c r="EE77" s="20">
        <f t="shared" si="18"/>
        <v>5483.2134682099568</v>
      </c>
    </row>
    <row r="78" spans="1:135" x14ac:dyDescent="0.25">
      <c r="A78" s="2" t="s">
        <v>198</v>
      </c>
      <c r="B78" s="3">
        <v>2526.2184652699798</v>
      </c>
      <c r="C78" s="3">
        <v>13916.896516320099</v>
      </c>
      <c r="D78" s="3">
        <v>34410.551565479996</v>
      </c>
      <c r="E78" s="3">
        <v>5.66062945999973</v>
      </c>
      <c r="F78" s="3">
        <v>8412.89782036004</v>
      </c>
      <c r="G78" s="3">
        <v>11254.97436224</v>
      </c>
      <c r="H78" s="3">
        <v>508.59311261000403</v>
      </c>
      <c r="I78" s="3">
        <v>665.99507305001703</v>
      </c>
      <c r="J78" s="3">
        <v>179.64149695999899</v>
      </c>
      <c r="K78" s="3">
        <v>536.98612355000796</v>
      </c>
      <c r="L78" s="3">
        <v>1210.6915427500001</v>
      </c>
      <c r="M78" s="3">
        <v>514.34111479000103</v>
      </c>
      <c r="N78" s="3">
        <v>525.85026906000496</v>
      </c>
      <c r="O78" s="3">
        <v>1249.37039514</v>
      </c>
      <c r="P78" s="3">
        <v>633.68896841001094</v>
      </c>
      <c r="Q78" s="3">
        <v>764.42525435000698</v>
      </c>
      <c r="R78" s="3">
        <v>286.70922747999998</v>
      </c>
      <c r="S78" s="3">
        <v>11756.003087929999</v>
      </c>
      <c r="T78" s="3">
        <v>94249.541968959602</v>
      </c>
      <c r="U78" s="3">
        <v>10750.816729150099</v>
      </c>
      <c r="V78" s="3">
        <v>5746.8299446500096</v>
      </c>
      <c r="W78" s="3">
        <v>56.5533921200023</v>
      </c>
      <c r="X78" s="3">
        <v>68954.200448349802</v>
      </c>
      <c r="Y78" s="3">
        <v>757.95847486002197</v>
      </c>
      <c r="Z78" s="3">
        <v>765.04308813001603</v>
      </c>
      <c r="AA78" s="3">
        <v>36669.4679093901</v>
      </c>
      <c r="AB78" s="3">
        <v>2.1288411399999698</v>
      </c>
      <c r="AC78" s="3">
        <v>909.87900497999794</v>
      </c>
      <c r="AD78" s="3">
        <v>12570.117539110101</v>
      </c>
      <c r="AE78" s="3">
        <v>227001.10617581999</v>
      </c>
      <c r="AF78" s="3">
        <v>12116.450212649899</v>
      </c>
      <c r="AG78" s="3">
        <v>12199.8942476801</v>
      </c>
      <c r="AH78" s="3">
        <v>141735.867505542</v>
      </c>
      <c r="AI78" s="3">
        <v>28381.394173499699</v>
      </c>
      <c r="AJ78" s="3">
        <v>19.1933807500012</v>
      </c>
      <c r="AK78" s="3">
        <v>3715.7786321900098</v>
      </c>
      <c r="AL78" s="3">
        <v>12644.5296144001</v>
      </c>
      <c r="AM78" s="3">
        <v>19932.694951469999</v>
      </c>
      <c r="AN78" s="3">
        <v>622.37167328000396</v>
      </c>
      <c r="AO78" s="3">
        <v>1162.9983606799999</v>
      </c>
      <c r="AP78" s="3">
        <v>4123.6205595599504</v>
      </c>
      <c r="AQ78" s="3">
        <v>5215.4251245699897</v>
      </c>
      <c r="AR78" s="3">
        <v>32722.8257404</v>
      </c>
      <c r="AS78" s="3">
        <v>86.226646859998695</v>
      </c>
      <c r="AT78" s="3">
        <v>5.5100047499998004</v>
      </c>
      <c r="AU78" s="3">
        <v>35279.593718460099</v>
      </c>
      <c r="AV78" s="3">
        <v>2264.6873473599799</v>
      </c>
      <c r="AW78" s="3">
        <v>11.991428850000499</v>
      </c>
      <c r="AX78" s="3">
        <v>751.03134265000404</v>
      </c>
      <c r="AY78" s="3">
        <v>224.51303516999801</v>
      </c>
      <c r="AZ78" s="3">
        <v>12317.690954629899</v>
      </c>
      <c r="BA78" s="3">
        <v>472.40125268000099</v>
      </c>
      <c r="BB78" s="3">
        <v>729.35157783002205</v>
      </c>
      <c r="BC78" s="3">
        <v>5371.5070624498503</v>
      </c>
      <c r="BD78" s="3">
        <v>11679.4622678001</v>
      </c>
      <c r="BE78" s="3">
        <v>6465.8837811999401</v>
      </c>
      <c r="BF78" s="3">
        <v>1.2355266300000001</v>
      </c>
      <c r="BG78" s="3">
        <v>36.895969310001597</v>
      </c>
      <c r="BH78" s="3">
        <v>3305.7101652399901</v>
      </c>
      <c r="BI78" s="3">
        <v>812.10956987002999</v>
      </c>
      <c r="BJ78" s="3">
        <v>312.52240686000101</v>
      </c>
      <c r="BK78" s="3">
        <v>57787.713857979601</v>
      </c>
      <c r="BL78" s="3">
        <v>57826.174393469897</v>
      </c>
      <c r="BM78" s="3">
        <v>10229.628308400001</v>
      </c>
      <c r="BN78" s="3">
        <v>3.8706310499999099</v>
      </c>
      <c r="BO78" s="3">
        <v>3.55692298999992</v>
      </c>
      <c r="BP78" s="3">
        <v>744.38698793000503</v>
      </c>
      <c r="BQ78" s="3">
        <v>128.588046309996</v>
      </c>
      <c r="BR78" s="3">
        <v>38119.274954529697</v>
      </c>
      <c r="BS78" s="3">
        <v>7481.38218210997</v>
      </c>
      <c r="BT78" s="3">
        <v>16.910428730000501</v>
      </c>
      <c r="BU78" s="3">
        <v>31784.7891901199</v>
      </c>
      <c r="BV78" s="3">
        <v>13.8100497400008</v>
      </c>
      <c r="BW78" s="3">
        <v>866.35277652000798</v>
      </c>
      <c r="BX78" s="3">
        <v>7800.3602157900305</v>
      </c>
      <c r="BY78" s="3">
        <v>1732.9546142200099</v>
      </c>
      <c r="BZ78" s="3">
        <v>5959.3258733000102</v>
      </c>
      <c r="CA78" s="3">
        <v>23.772056580001198</v>
      </c>
      <c r="CB78" s="3">
        <v>344.26494864</v>
      </c>
      <c r="CC78" s="3">
        <v>14828.548167970001</v>
      </c>
      <c r="CD78" s="3">
        <v>12028.5905813799</v>
      </c>
      <c r="CE78" s="3">
        <v>2.2764386599999802</v>
      </c>
      <c r="CF78" s="3">
        <v>10346.189069030101</v>
      </c>
      <c r="CG78" s="3">
        <v>11758.213021810099</v>
      </c>
      <c r="CH78" s="3">
        <v>6232.5949218699398</v>
      </c>
      <c r="CI78" s="3">
        <v>734.98263813001597</v>
      </c>
      <c r="CJ78" s="3">
        <v>8483.0210644999897</v>
      </c>
      <c r="CK78" s="3">
        <v>571.05943020000598</v>
      </c>
      <c r="CL78" s="3">
        <v>13930.4338351101</v>
      </c>
      <c r="CM78" s="3">
        <v>16994.735062399999</v>
      </c>
      <c r="CN78" s="3">
        <v>5881.7431144299799</v>
      </c>
      <c r="CO78" s="3">
        <v>3110.1031042299801</v>
      </c>
      <c r="CP78" s="3">
        <v>25.331060120000998</v>
      </c>
      <c r="CQ78" s="3">
        <v>11804.444676020101</v>
      </c>
      <c r="CR78" s="3">
        <v>8668.7461206799398</v>
      </c>
      <c r="CS78" s="3">
        <v>1384.0830418199801</v>
      </c>
      <c r="CT78" s="3">
        <v>9.2157514399998703</v>
      </c>
      <c r="CU78" s="3">
        <v>24.2991292900007</v>
      </c>
      <c r="CV78" s="3">
        <v>176.32105073</v>
      </c>
      <c r="CW78" s="3">
        <v>34206.283599079798</v>
      </c>
      <c r="CX78" s="3">
        <v>485.93573251000402</v>
      </c>
      <c r="CY78" s="3">
        <v>23811.1370955399</v>
      </c>
      <c r="CZ78" s="3">
        <v>3573.9168586799801</v>
      </c>
      <c r="DA78" s="3">
        <v>912.21749511000996</v>
      </c>
      <c r="DB78" s="3">
        <v>2404.14375422998</v>
      </c>
      <c r="DC78" s="3">
        <v>7396.5246180899903</v>
      </c>
      <c r="DD78" s="3">
        <v>894.74294680000799</v>
      </c>
      <c r="DE78" s="3">
        <v>16757.18449612</v>
      </c>
      <c r="DF78" s="3">
        <v>13837.294598009999</v>
      </c>
      <c r="DG78" s="3">
        <v>30978.004030439901</v>
      </c>
      <c r="DH78" s="3">
        <v>21.8528100600012</v>
      </c>
      <c r="DI78" s="3">
        <v>1453.4686930099899</v>
      </c>
      <c r="DJ78" s="3">
        <v>2470.1569952199902</v>
      </c>
      <c r="DK78" s="3">
        <v>6.2972697899996897</v>
      </c>
      <c r="DL78" s="3">
        <v>7782.7888275099804</v>
      </c>
      <c r="DM78" s="3">
        <v>2868.55383741996</v>
      </c>
      <c r="DN78" s="3">
        <v>5579.4559618800004</v>
      </c>
      <c r="DO78" s="3">
        <v>6541.0380913199897</v>
      </c>
      <c r="DP78" s="4">
        <v>5944.5244840599298</v>
      </c>
      <c r="DQ78" s="11">
        <v>68570.320327609996</v>
      </c>
      <c r="DR78" s="11">
        <v>249467.328125</v>
      </c>
      <c r="DS78" s="11">
        <f t="shared" si="11"/>
        <v>1736339.7251428603</v>
      </c>
      <c r="DT78" s="19">
        <v>164339.94923460978</v>
      </c>
      <c r="DU78">
        <v>239536.98210483961</v>
      </c>
      <c r="DV78">
        <v>597520.73879044119</v>
      </c>
      <c r="DW78">
        <v>208555.73841559968</v>
      </c>
      <c r="DX78">
        <v>276918.98847236991</v>
      </c>
      <c r="DY78">
        <f t="shared" si="12"/>
        <v>227084.57451833211</v>
      </c>
      <c r="DZ78" s="20">
        <f t="shared" si="13"/>
        <v>22382.753606667884</v>
      </c>
      <c r="EA78" s="19">
        <f t="shared" si="14"/>
        <v>391424.52375294187</v>
      </c>
      <c r="EB78">
        <f t="shared" si="15"/>
        <v>239536.98210483961</v>
      </c>
      <c r="EC78">
        <f t="shared" si="16"/>
        <v>619903.49239710905</v>
      </c>
      <c r="ED78">
        <f t="shared" si="17"/>
        <v>208555.73841559968</v>
      </c>
      <c r="EE78" s="20">
        <f t="shared" si="18"/>
        <v>276918.98847236991</v>
      </c>
    </row>
    <row r="79" spans="1:135" x14ac:dyDescent="0.25">
      <c r="A79" s="2" t="s">
        <v>199</v>
      </c>
      <c r="B79" s="3">
        <v>477.01256002000298</v>
      </c>
      <c r="C79" s="3">
        <v>1084.60139628001</v>
      </c>
      <c r="D79" s="3">
        <v>1208.1954844899799</v>
      </c>
      <c r="E79" s="3">
        <v>52.501357360001201</v>
      </c>
      <c r="F79" s="3">
        <v>222.54878833999999</v>
      </c>
      <c r="G79" s="3">
        <v>3093.53079625997</v>
      </c>
      <c r="H79" s="3">
        <v>58.167447430001701</v>
      </c>
      <c r="I79" s="3">
        <v>19.4482854900006</v>
      </c>
      <c r="J79" s="3">
        <v>326.41156020000199</v>
      </c>
      <c r="K79" s="3">
        <v>15.206886890000201</v>
      </c>
      <c r="L79" s="3">
        <v>1148.3223956700001</v>
      </c>
      <c r="M79" s="3">
        <v>23.4902528600011</v>
      </c>
      <c r="N79" s="3">
        <v>415.177428670003</v>
      </c>
      <c r="O79" s="3">
        <v>691.54097581001599</v>
      </c>
      <c r="P79" s="3">
        <v>36.462788170001197</v>
      </c>
      <c r="Q79" s="3">
        <v>16.898433210000501</v>
      </c>
      <c r="R79" s="3">
        <v>84.2913399999982</v>
      </c>
      <c r="S79" s="3">
        <v>1872.2279583499901</v>
      </c>
      <c r="T79" s="3">
        <v>5277.0600904599896</v>
      </c>
      <c r="U79" s="3">
        <v>1101.2641968299899</v>
      </c>
      <c r="V79" s="3">
        <v>1181.05435844</v>
      </c>
      <c r="W79" s="3">
        <v>3.4954025899999501</v>
      </c>
      <c r="X79" s="3">
        <v>7410.2282299099898</v>
      </c>
      <c r="Y79" s="3">
        <v>2880.1510085599198</v>
      </c>
      <c r="Z79" s="3">
        <v>5246.8362042299404</v>
      </c>
      <c r="AA79" s="3">
        <v>1028.65329159001</v>
      </c>
      <c r="AB79" s="3">
        <v>25.201057930000701</v>
      </c>
      <c r="AC79" s="3">
        <v>7.0571462099998099</v>
      </c>
      <c r="AD79" s="3">
        <v>1919.42309521999</v>
      </c>
      <c r="AE79" s="3">
        <v>44036.349684119901</v>
      </c>
      <c r="AF79" s="3">
        <v>2089.0598275899902</v>
      </c>
      <c r="AG79" s="3">
        <v>11258.4645953901</v>
      </c>
      <c r="AH79" s="3">
        <v>10536.080123580099</v>
      </c>
      <c r="AI79" s="3">
        <v>2759.2898185199901</v>
      </c>
      <c r="AJ79" s="3">
        <v>0.88967269000003701</v>
      </c>
      <c r="AK79" s="3">
        <v>2491.8474272199801</v>
      </c>
      <c r="AL79" s="3">
        <v>297.19559641000302</v>
      </c>
      <c r="AM79" s="3">
        <v>67.513591040000506</v>
      </c>
      <c r="AN79" s="3">
        <v>52.8518502400009</v>
      </c>
      <c r="AO79" s="3">
        <v>340.12121793000398</v>
      </c>
      <c r="AP79" s="3">
        <v>340.45662690000302</v>
      </c>
      <c r="AQ79" s="3">
        <v>206.00859583999801</v>
      </c>
      <c r="AR79" s="3">
        <v>1044.0216973700001</v>
      </c>
      <c r="AS79" s="3">
        <v>73.1105942399996</v>
      </c>
      <c r="AT79" s="3">
        <v>8.8318765500002794</v>
      </c>
      <c r="AU79" s="3">
        <v>6786.30197932996</v>
      </c>
      <c r="AV79" s="3">
        <v>409.973011720003</v>
      </c>
      <c r="AW79" s="3">
        <v>172.93655195999901</v>
      </c>
      <c r="AX79" s="3">
        <v>429.752971380004</v>
      </c>
      <c r="AY79" s="3">
        <v>141.56293975999699</v>
      </c>
      <c r="AZ79" s="3">
        <v>1443.34437284</v>
      </c>
      <c r="BA79" s="3">
        <v>180.32518272999999</v>
      </c>
      <c r="BB79" s="3">
        <v>1802.9926303699399</v>
      </c>
      <c r="BC79" s="3">
        <v>21.437724970001199</v>
      </c>
      <c r="BD79" s="3">
        <v>375.87441100000598</v>
      </c>
      <c r="BE79" s="3">
        <v>127.833544439996</v>
      </c>
      <c r="BF79" s="3">
        <v>41.096141890001</v>
      </c>
      <c r="BG79" s="3">
        <v>445.63382876000202</v>
      </c>
      <c r="BH79" s="3">
        <v>2124.7576755799701</v>
      </c>
      <c r="BI79" s="3">
        <v>2159.8451347699202</v>
      </c>
      <c r="BJ79" s="3">
        <v>892.78592936001496</v>
      </c>
      <c r="BK79" s="3">
        <v>1838.5998148900001</v>
      </c>
      <c r="BL79" s="3">
        <v>5640.5596232499702</v>
      </c>
      <c r="BM79" s="3">
        <v>434.68695970000402</v>
      </c>
      <c r="BN79" s="3">
        <v>99.138428729996903</v>
      </c>
      <c r="BO79" s="3">
        <v>55.386038950001002</v>
      </c>
      <c r="BP79" s="3">
        <v>516.92386243000306</v>
      </c>
      <c r="BQ79" s="3">
        <v>1681.9515326799601</v>
      </c>
      <c r="BR79" s="3">
        <v>3656.4563372499902</v>
      </c>
      <c r="BS79" s="3">
        <v>1884.0246971699601</v>
      </c>
      <c r="BT79" s="3">
        <v>16.0952093100002</v>
      </c>
      <c r="BU79" s="3">
        <v>2092.5102968599999</v>
      </c>
      <c r="BV79" s="3">
        <v>180.20368135000001</v>
      </c>
      <c r="BW79" s="3">
        <v>128.21482346999801</v>
      </c>
      <c r="BX79" s="3">
        <v>3.8366184399999699</v>
      </c>
      <c r="BY79" s="3">
        <v>3986.85795223994</v>
      </c>
      <c r="BZ79" s="3">
        <v>1806.1958371799999</v>
      </c>
      <c r="CA79" s="3">
        <v>5.1260313399997699</v>
      </c>
      <c r="CB79" s="3">
        <v>225.452993969999</v>
      </c>
      <c r="CC79" s="3">
        <v>6832.25408634</v>
      </c>
      <c r="CD79" s="3">
        <v>1560.29876013999</v>
      </c>
      <c r="CE79" s="3">
        <v>9.3470393900003206</v>
      </c>
      <c r="CF79" s="3">
        <v>976.57119176001504</v>
      </c>
      <c r="CG79" s="3">
        <v>851.83303192000699</v>
      </c>
      <c r="CH79" s="3">
        <v>3069.5616461599602</v>
      </c>
      <c r="CI79" s="3">
        <v>132.073987499998</v>
      </c>
      <c r="CJ79" s="3">
        <v>439.94930008999899</v>
      </c>
      <c r="CK79" s="3">
        <v>428.87494480000299</v>
      </c>
      <c r="CL79" s="3">
        <v>2446.3475599399699</v>
      </c>
      <c r="CM79" s="3">
        <v>4632.5159843399497</v>
      </c>
      <c r="CN79" s="3">
        <v>555.79179262001298</v>
      </c>
      <c r="CO79" s="3">
        <v>764.48738460001698</v>
      </c>
      <c r="CP79" s="3">
        <v>110.800862919997</v>
      </c>
      <c r="CQ79" s="3">
        <v>622.53047391000803</v>
      </c>
      <c r="CR79" s="3">
        <v>5471.8673531398099</v>
      </c>
      <c r="CS79" s="3">
        <v>12507.26759971</v>
      </c>
      <c r="CT79" s="3">
        <v>412.81288244000598</v>
      </c>
      <c r="CU79" s="3">
        <v>41.966087750001599</v>
      </c>
      <c r="CV79" s="3">
        <v>4377.3006182399304</v>
      </c>
      <c r="CW79" s="3">
        <v>19.738768420000401</v>
      </c>
      <c r="CX79" s="3">
        <v>32.323551760000797</v>
      </c>
      <c r="CY79" s="3">
        <v>3568.14882097997</v>
      </c>
      <c r="CZ79" s="3">
        <v>247.430709350001</v>
      </c>
      <c r="DA79" s="3">
        <v>470.78659389000399</v>
      </c>
      <c r="DB79" s="3">
        <v>162.99974019000001</v>
      </c>
      <c r="DC79" s="3">
        <v>890.98922033001304</v>
      </c>
      <c r="DD79" s="3">
        <v>586.46039646001304</v>
      </c>
      <c r="DE79" s="3">
        <v>2075.23664508</v>
      </c>
      <c r="DF79" s="3">
        <v>1173.5121389599899</v>
      </c>
      <c r="DG79" s="3">
        <v>1118.6542344300101</v>
      </c>
      <c r="DH79" s="3">
        <v>14.0048911600006</v>
      </c>
      <c r="DI79" s="3">
        <v>565.72368912000798</v>
      </c>
      <c r="DJ79" s="3">
        <v>5127.26050304</v>
      </c>
      <c r="DK79" s="3">
        <v>2.79289494999994</v>
      </c>
      <c r="DL79" s="3">
        <v>193.95988227999899</v>
      </c>
      <c r="DM79" s="3">
        <v>52.512983540001002</v>
      </c>
      <c r="DN79" s="3">
        <v>47.189968070002003</v>
      </c>
      <c r="DO79" s="3">
        <v>920.87479217001805</v>
      </c>
      <c r="DP79" s="4">
        <v>112.77944504</v>
      </c>
      <c r="DQ79" s="11">
        <v>6585.6938711100001</v>
      </c>
      <c r="DR79" s="11">
        <v>58496.90625</v>
      </c>
      <c r="DS79" s="11">
        <f t="shared" si="11"/>
        <v>283047.6603612093</v>
      </c>
      <c r="DT79" s="19">
        <v>13450.359130229979</v>
      </c>
      <c r="DU79">
        <v>30151.404257379862</v>
      </c>
      <c r="DV79">
        <v>90894.976450899791</v>
      </c>
      <c r="DW79">
        <v>48628.575195909521</v>
      </c>
      <c r="DX79">
        <v>41425.439076790055</v>
      </c>
      <c r="DY79">
        <f t="shared" si="12"/>
        <v>23612.982312264765</v>
      </c>
      <c r="DZ79" s="20">
        <f t="shared" si="13"/>
        <v>34883.923937735228</v>
      </c>
      <c r="EA79" s="19">
        <f t="shared" si="14"/>
        <v>37063.34144249474</v>
      </c>
      <c r="EB79">
        <f t="shared" si="15"/>
        <v>30151.404257379862</v>
      </c>
      <c r="EC79">
        <f t="shared" si="16"/>
        <v>125778.90038863503</v>
      </c>
      <c r="ED79">
        <f t="shared" si="17"/>
        <v>48628.575195909521</v>
      </c>
      <c r="EE79" s="20">
        <f t="shared" si="18"/>
        <v>41425.439076790055</v>
      </c>
    </row>
    <row r="80" spans="1:135" x14ac:dyDescent="0.25">
      <c r="A80" s="2" t="s">
        <v>200</v>
      </c>
      <c r="B80" s="3">
        <v>120.54464393999901</v>
      </c>
      <c r="C80" s="3">
        <v>225.875825990001</v>
      </c>
      <c r="D80" s="3">
        <v>924.06772779001005</v>
      </c>
      <c r="E80" s="3">
        <v>0.57848855000005805</v>
      </c>
      <c r="F80" s="3">
        <v>142.77953198999899</v>
      </c>
      <c r="G80" s="3">
        <v>53.504938700001297</v>
      </c>
      <c r="H80" s="3">
        <v>132.190578359998</v>
      </c>
      <c r="I80" s="3">
        <v>12.1685168199998</v>
      </c>
      <c r="J80" s="3">
        <v>0.109637540000001</v>
      </c>
      <c r="K80" s="3">
        <v>56.272375740001898</v>
      </c>
      <c r="L80" s="3">
        <v>215.33546206</v>
      </c>
      <c r="M80" s="3">
        <v>34.086185120000501</v>
      </c>
      <c r="N80" s="3">
        <v>35.292053010001702</v>
      </c>
      <c r="O80" s="3">
        <v>125.854348259997</v>
      </c>
      <c r="P80" s="3">
        <v>2.2386516099999398</v>
      </c>
      <c r="Q80" s="3">
        <v>50.8714655400005</v>
      </c>
      <c r="R80" s="3">
        <v>3.0580173699999702</v>
      </c>
      <c r="S80" s="3">
        <v>1442.5258392999899</v>
      </c>
      <c r="T80" s="3">
        <v>4254.4799135399999</v>
      </c>
      <c r="U80" s="3">
        <v>14.049437439999901</v>
      </c>
      <c r="V80" s="3">
        <v>1793.1690763500001</v>
      </c>
      <c r="W80" s="3">
        <v>0.62182009000001803</v>
      </c>
      <c r="X80" s="3">
        <v>4209.2747976699802</v>
      </c>
      <c r="Y80" s="3">
        <v>1.7519649700000399</v>
      </c>
      <c r="Z80" s="3">
        <v>0.33496812999998499</v>
      </c>
      <c r="AA80" s="3">
        <v>626.640822140007</v>
      </c>
      <c r="AB80" s="3">
        <v>9.7642880000001597E-2</v>
      </c>
      <c r="AC80" s="3">
        <v>3.2548532799999701</v>
      </c>
      <c r="AD80" s="3">
        <v>3349.1247473099802</v>
      </c>
      <c r="AE80" s="3">
        <v>2646.0763934399301</v>
      </c>
      <c r="AF80" s="3">
        <v>1149.0226683000001</v>
      </c>
      <c r="AG80" s="3">
        <v>219.226196560001</v>
      </c>
      <c r="AH80" s="3">
        <v>1186.48970402996</v>
      </c>
      <c r="AI80" s="3">
        <v>663.39540666001403</v>
      </c>
      <c r="AJ80" s="3">
        <v>0.267903129999989</v>
      </c>
      <c r="AK80" s="3">
        <v>2586.8590092099698</v>
      </c>
      <c r="AL80" s="3">
        <v>18.784709910000601</v>
      </c>
      <c r="AM80" s="3">
        <v>215.81997422999899</v>
      </c>
      <c r="AN80" s="3">
        <v>2330.5174013699502</v>
      </c>
      <c r="AO80" s="3">
        <v>68.468791370000702</v>
      </c>
      <c r="AP80" s="3">
        <v>14.8793642300008</v>
      </c>
      <c r="AQ80" s="3">
        <v>81.584844570000399</v>
      </c>
      <c r="AR80" s="3">
        <v>835.83863438001299</v>
      </c>
      <c r="AS80" s="3">
        <v>1.1111159999999599E-2</v>
      </c>
      <c r="AT80" s="3">
        <v>1.6439396799999799</v>
      </c>
      <c r="AU80" s="3">
        <v>533.17449861000296</v>
      </c>
      <c r="AV80" s="3">
        <v>886.39000022002006</v>
      </c>
      <c r="AW80" s="3">
        <v>9.5019691500000398</v>
      </c>
      <c r="AX80" s="3">
        <v>181.46117343999899</v>
      </c>
      <c r="AY80" s="3">
        <v>1.23882077999998</v>
      </c>
      <c r="AZ80" s="3">
        <v>2727.9220346699899</v>
      </c>
      <c r="BA80" s="3">
        <v>1.63258448</v>
      </c>
      <c r="BB80" s="3">
        <v>93.1418349999974</v>
      </c>
      <c r="BC80" s="3">
        <v>360.39636921000101</v>
      </c>
      <c r="BD80" s="3">
        <v>142.16715054999901</v>
      </c>
      <c r="BE80" s="3">
        <v>6766.0418079499796</v>
      </c>
      <c r="BF80" s="3">
        <v>3.9414971899999802</v>
      </c>
      <c r="BG80" s="3">
        <v>572.64452771000401</v>
      </c>
      <c r="BH80" s="3">
        <v>1186.8931089999701</v>
      </c>
      <c r="BI80" s="3">
        <v>1168.20010015001</v>
      </c>
      <c r="BJ80" s="3">
        <v>1.3562199999999599E-2</v>
      </c>
      <c r="BK80" s="3">
        <v>1137.42103824999</v>
      </c>
      <c r="BL80" s="3">
        <v>732.24504719000902</v>
      </c>
      <c r="BM80" s="3">
        <v>92.349533529998595</v>
      </c>
      <c r="BN80" s="3">
        <v>0.39921312999997</v>
      </c>
      <c r="BO80" s="3">
        <v>0.58455551000000106</v>
      </c>
      <c r="BP80" s="3">
        <v>442.21154183000198</v>
      </c>
      <c r="BQ80" s="3">
        <v>14.9964279000005</v>
      </c>
      <c r="BR80" s="3">
        <v>785.56616588000804</v>
      </c>
      <c r="BS80" s="3">
        <v>213.68575198999901</v>
      </c>
      <c r="BT80" s="3">
        <v>369.63896258000699</v>
      </c>
      <c r="BU80" s="3">
        <v>1027.2205378799999</v>
      </c>
      <c r="BV80" s="3">
        <v>0.34743418999998199</v>
      </c>
      <c r="BW80" s="3">
        <v>0.32187740999998699</v>
      </c>
      <c r="BX80" s="3">
        <v>1.3657646999999999</v>
      </c>
      <c r="BY80" s="3">
        <v>685.854026200009</v>
      </c>
      <c r="BZ80" s="3">
        <v>1249.73144472997</v>
      </c>
      <c r="CA80" s="3">
        <v>5.2708738599996403</v>
      </c>
      <c r="CB80" s="3">
        <v>1.4593355299999899</v>
      </c>
      <c r="CC80" s="3">
        <v>381.31837674000099</v>
      </c>
      <c r="CD80" s="3">
        <v>682.60146582001096</v>
      </c>
      <c r="CE80" s="3">
        <v>0.13210859999999799</v>
      </c>
      <c r="CF80" s="3">
        <v>188.59408896999901</v>
      </c>
      <c r="CG80" s="3">
        <v>2.3605660399999802</v>
      </c>
      <c r="CH80" s="3">
        <v>97.552057519998698</v>
      </c>
      <c r="CI80" s="3">
        <v>3.8462546199999101</v>
      </c>
      <c r="CJ80" s="3">
        <v>237.27837072000099</v>
      </c>
      <c r="CK80" s="3">
        <v>164.601624630001</v>
      </c>
      <c r="CL80" s="3">
        <v>44.323045460000898</v>
      </c>
      <c r="CM80" s="3">
        <v>224.36016953999999</v>
      </c>
      <c r="CN80" s="3">
        <v>30.534959200000799</v>
      </c>
      <c r="CO80" s="3">
        <v>60.885023230001401</v>
      </c>
      <c r="CP80" s="3">
        <v>0.25117871000000003</v>
      </c>
      <c r="CQ80" s="3">
        <v>10.8597382700005</v>
      </c>
      <c r="CR80" s="3">
        <v>6427.2817913598701</v>
      </c>
      <c r="CS80" s="3">
        <v>19196.672274410099</v>
      </c>
      <c r="CT80" s="3">
        <v>13.442682340000101</v>
      </c>
      <c r="CU80" s="3">
        <v>3.0466844000000299</v>
      </c>
      <c r="CV80" s="3">
        <v>13728.6490934102</v>
      </c>
      <c r="CW80" s="3">
        <v>817.983448110008</v>
      </c>
      <c r="CX80" s="3">
        <v>3.9260800000004301E-2</v>
      </c>
      <c r="CY80" s="3">
        <v>4686.1534071399501</v>
      </c>
      <c r="CZ80" s="3">
        <v>6.4115894399996503</v>
      </c>
      <c r="DA80" s="3">
        <v>49.400993120001097</v>
      </c>
      <c r="DB80" s="3">
        <v>132.20843287999901</v>
      </c>
      <c r="DC80" s="3">
        <v>15.1332037400005</v>
      </c>
      <c r="DD80" s="3">
        <v>872.52818130001003</v>
      </c>
      <c r="DE80" s="3">
        <v>819.57870974000502</v>
      </c>
      <c r="DF80" s="3">
        <v>223.54040017000099</v>
      </c>
      <c r="DG80" s="3">
        <v>1695.64031106998</v>
      </c>
      <c r="DH80" s="3">
        <v>0.107259230000002</v>
      </c>
      <c r="DI80" s="3">
        <v>233.03555393999901</v>
      </c>
      <c r="DJ80" s="3">
        <v>259.99041800999998</v>
      </c>
      <c r="DK80" s="3">
        <v>0.72951365000005597</v>
      </c>
      <c r="DL80" s="3">
        <v>139.782186999999</v>
      </c>
      <c r="DM80" s="3">
        <v>97.358584549998696</v>
      </c>
      <c r="DN80" s="3">
        <v>450.30594275000402</v>
      </c>
      <c r="DO80" s="3">
        <v>6550.6223003298901</v>
      </c>
      <c r="DP80" s="4">
        <v>11.067854970000401</v>
      </c>
      <c r="DQ80" s="11">
        <v>48.564759540000601</v>
      </c>
      <c r="DR80" s="11">
        <v>59087.67578125</v>
      </c>
      <c r="DS80" s="11">
        <f t="shared" si="11"/>
        <v>168940.92060303982</v>
      </c>
      <c r="DT80" s="19">
        <v>6472.1707534699708</v>
      </c>
      <c r="DU80">
        <v>11685.999548050002</v>
      </c>
      <c r="DV80">
        <v>13524.759382849887</v>
      </c>
      <c r="DW80">
        <v>67560.207828610044</v>
      </c>
      <c r="DX80">
        <v>10610.107308809895</v>
      </c>
      <c r="DY80">
        <f t="shared" si="12"/>
        <v>42386.31290437538</v>
      </c>
      <c r="DZ80" s="20">
        <f t="shared" si="13"/>
        <v>16701.36287687462</v>
      </c>
      <c r="EA80" s="19">
        <f t="shared" si="14"/>
        <v>48858.483657845354</v>
      </c>
      <c r="EB80">
        <f t="shared" si="15"/>
        <v>11685.999548050002</v>
      </c>
      <c r="EC80">
        <f t="shared" si="16"/>
        <v>30226.122259724507</v>
      </c>
      <c r="ED80">
        <f t="shared" si="17"/>
        <v>67560.207828610044</v>
      </c>
      <c r="EE80" s="20">
        <f t="shared" si="18"/>
        <v>10610.107308809895</v>
      </c>
    </row>
    <row r="81" spans="1:135" x14ac:dyDescent="0.25">
      <c r="A81" s="2" t="s">
        <v>201</v>
      </c>
      <c r="B81" s="3">
        <v>6.0042243799998101</v>
      </c>
      <c r="C81" s="3">
        <v>1033.82054662001</v>
      </c>
      <c r="D81" s="3">
        <v>119.816787539999</v>
      </c>
      <c r="E81" s="3">
        <v>0.107609869999997</v>
      </c>
      <c r="F81" s="3">
        <v>7.44374477999978</v>
      </c>
      <c r="G81" s="3">
        <v>2.6829091099999798</v>
      </c>
      <c r="H81" s="3">
        <v>1.7347871000000099</v>
      </c>
      <c r="I81" s="3">
        <v>0.59808534999999696</v>
      </c>
      <c r="J81" s="3">
        <v>0.16121495000000099</v>
      </c>
      <c r="K81" s="3">
        <v>0.25038518999999398</v>
      </c>
      <c r="L81" s="3">
        <v>0.59569134999998696</v>
      </c>
      <c r="M81" s="3">
        <v>0.62933907000001299</v>
      </c>
      <c r="N81" s="3">
        <v>0.33112688999998602</v>
      </c>
      <c r="O81" s="3">
        <v>22.194385790001</v>
      </c>
      <c r="P81" s="3">
        <v>3.3806427400000301</v>
      </c>
      <c r="Q81" s="3">
        <v>0.142031569999998</v>
      </c>
      <c r="R81" s="3">
        <v>2.5323050000000499E-2</v>
      </c>
      <c r="S81" s="3">
        <v>71.133744870000797</v>
      </c>
      <c r="T81" s="3">
        <v>196.72974115</v>
      </c>
      <c r="U81" s="3">
        <v>83.773285559995401</v>
      </c>
      <c r="V81" s="3">
        <v>178.55384063000099</v>
      </c>
      <c r="W81" s="3">
        <v>2.31612900000016E-2</v>
      </c>
      <c r="X81" s="3">
        <v>459.64156783000402</v>
      </c>
      <c r="Y81" s="3">
        <v>14.9697143700008</v>
      </c>
      <c r="Z81" s="3">
        <v>9.4756579999998605E-2</v>
      </c>
      <c r="AA81" s="3">
        <v>9.6160297100003405</v>
      </c>
      <c r="AB81" s="3">
        <v>9.4174269999997506E-2</v>
      </c>
      <c r="AC81" s="3">
        <v>81.819084269998896</v>
      </c>
      <c r="AD81" s="3">
        <v>392.75482311000297</v>
      </c>
      <c r="AE81" s="3">
        <v>371.82813829001401</v>
      </c>
      <c r="AF81" s="3">
        <v>128.53273408999701</v>
      </c>
      <c r="AG81" s="3">
        <v>799.17108542003302</v>
      </c>
      <c r="AH81" s="3">
        <v>843.91815787001997</v>
      </c>
      <c r="AI81" s="3">
        <v>18.292422020000501</v>
      </c>
      <c r="AJ81" s="3">
        <v>7.17721899999995E-2</v>
      </c>
      <c r="AK81" s="3">
        <v>33.215086750001099</v>
      </c>
      <c r="AL81" s="3">
        <v>1.48832001</v>
      </c>
      <c r="AM81" s="3">
        <v>10.0017138400008</v>
      </c>
      <c r="AN81" s="3">
        <v>0.90760656000003004</v>
      </c>
      <c r="AO81" s="3">
        <v>3.7591172399999802</v>
      </c>
      <c r="AP81" s="3">
        <v>11.266786880000801</v>
      </c>
      <c r="AQ81" s="3">
        <v>0.64211629000001402</v>
      </c>
      <c r="AR81" s="3">
        <v>17.3636725900007</v>
      </c>
      <c r="AS81" s="3">
        <v>0.74466092000005402</v>
      </c>
      <c r="AT81" s="3">
        <v>0.27943303999998798</v>
      </c>
      <c r="AU81" s="3">
        <v>378.95668126000902</v>
      </c>
      <c r="AV81" s="3">
        <v>31.303433630001098</v>
      </c>
      <c r="AW81" s="3">
        <v>316.34808444000498</v>
      </c>
      <c r="AX81" s="3">
        <v>29.993630130001002</v>
      </c>
      <c r="AY81" s="3">
        <v>3.4870030000002203E-2</v>
      </c>
      <c r="AZ81" s="3">
        <v>365.28501215001</v>
      </c>
      <c r="BA81" s="3">
        <v>3.8114067799999001</v>
      </c>
      <c r="BB81" s="3">
        <v>49.052982340001101</v>
      </c>
      <c r="BC81" s="3">
        <v>10.9149572000007</v>
      </c>
      <c r="BD81" s="3">
        <v>51.866175480001303</v>
      </c>
      <c r="BE81" s="3">
        <v>1.4640347299999901</v>
      </c>
      <c r="BF81" s="3">
        <v>7.2551363299997798</v>
      </c>
      <c r="BG81" s="3">
        <v>0.280983079999993</v>
      </c>
      <c r="BH81" s="3">
        <v>786.93298771001105</v>
      </c>
      <c r="BI81" s="3">
        <v>163.11416271000101</v>
      </c>
      <c r="BJ81" s="3">
        <v>0.26030445999998503</v>
      </c>
      <c r="BK81" s="3">
        <v>82.028997519998995</v>
      </c>
      <c r="BL81" s="3">
        <v>277.43594431000201</v>
      </c>
      <c r="BM81" s="3">
        <v>8.5535425699998608</v>
      </c>
      <c r="BN81" s="3">
        <v>0.152618069999997</v>
      </c>
      <c r="BO81" s="3">
        <v>0.77864542000000503</v>
      </c>
      <c r="BP81" s="3">
        <v>22.431652910000999</v>
      </c>
      <c r="BQ81" s="3">
        <v>2.1149408799999101</v>
      </c>
      <c r="BR81" s="3">
        <v>2.5126261799999701</v>
      </c>
      <c r="BS81" s="3">
        <v>16.486654660001101</v>
      </c>
      <c r="BT81" s="3">
        <v>304.23981802000498</v>
      </c>
      <c r="BU81" s="3">
        <v>42.231833110001403</v>
      </c>
      <c r="BV81" s="3">
        <v>4.75487600000035E-2</v>
      </c>
      <c r="BW81" s="3">
        <v>6.6735140000001497E-2</v>
      </c>
      <c r="BX81" s="3">
        <v>0.15127658999999599</v>
      </c>
      <c r="BY81" s="3">
        <v>10.401552979999799</v>
      </c>
      <c r="BZ81" s="3">
        <v>44.8452174600015</v>
      </c>
      <c r="CA81" s="3">
        <v>0.22733626999998999</v>
      </c>
      <c r="CB81" s="3">
        <v>3.1666690599999101</v>
      </c>
      <c r="CC81" s="3">
        <v>33.857004900001101</v>
      </c>
      <c r="CD81" s="3">
        <v>1.1064492300000299</v>
      </c>
      <c r="CE81" s="3">
        <v>1.56328000000001E-3</v>
      </c>
      <c r="CF81" s="3">
        <v>30.874539310000699</v>
      </c>
      <c r="CG81" s="3">
        <v>7.7726829999998706E-2</v>
      </c>
      <c r="CH81" s="3">
        <v>9.6884731800005994</v>
      </c>
      <c r="CI81" s="3">
        <v>16.8824392000007</v>
      </c>
      <c r="CJ81" s="3">
        <v>12.0822231800006</v>
      </c>
      <c r="CK81" s="3">
        <v>6.4070637499997902</v>
      </c>
      <c r="CL81" s="3">
        <v>17.163674320000499</v>
      </c>
      <c r="CM81" s="3">
        <v>10.451128929999999</v>
      </c>
      <c r="CN81" s="3">
        <v>4.2452470299999501</v>
      </c>
      <c r="CO81" s="3">
        <v>39.3124171400015</v>
      </c>
      <c r="CP81" s="3">
        <v>1.6178375699999801</v>
      </c>
      <c r="CQ81" s="3">
        <v>107.41279414</v>
      </c>
      <c r="CR81" s="3">
        <v>1272.2250562798899</v>
      </c>
      <c r="CS81" s="3">
        <v>2032.15815007996</v>
      </c>
      <c r="CT81" s="3">
        <v>55.395288870001899</v>
      </c>
      <c r="CU81" s="3">
        <v>518.32677689002503</v>
      </c>
      <c r="CV81" s="3">
        <v>1583.4536292599601</v>
      </c>
      <c r="CW81" s="3">
        <v>235.07195975000101</v>
      </c>
      <c r="CX81" s="3">
        <v>0.92567987000004504</v>
      </c>
      <c r="CY81" s="3">
        <v>555.94294566000406</v>
      </c>
      <c r="CZ81" s="3">
        <v>7.8966999999998001E-3</v>
      </c>
      <c r="DA81" s="3">
        <v>4.5063711999998803</v>
      </c>
      <c r="DB81" s="3">
        <v>0.26390377999999198</v>
      </c>
      <c r="DC81" s="3">
        <v>111.435506889999</v>
      </c>
      <c r="DD81" s="3">
        <v>114.872450509998</v>
      </c>
      <c r="DE81" s="3">
        <v>43.480247010000703</v>
      </c>
      <c r="DF81" s="3">
        <v>67.298460480001395</v>
      </c>
      <c r="DG81" s="3">
        <v>160.46625463999899</v>
      </c>
      <c r="DH81" s="3">
        <v>9.3661669999993105E-2</v>
      </c>
      <c r="DI81" s="3">
        <v>3.5896260199999501</v>
      </c>
      <c r="DJ81" s="3">
        <v>17.401061280000501</v>
      </c>
      <c r="DK81" s="3">
        <v>0.13970637999999699</v>
      </c>
      <c r="DL81" s="3">
        <v>13.495918080000701</v>
      </c>
      <c r="DM81" s="3">
        <v>42.3571437500011</v>
      </c>
      <c r="DN81" s="3">
        <v>193.89039844000101</v>
      </c>
      <c r="DO81" s="3">
        <v>915.30595371002596</v>
      </c>
      <c r="DP81" s="4">
        <v>276.182872470002</v>
      </c>
      <c r="DQ81" s="11">
        <v>27.233218590000401</v>
      </c>
      <c r="DR81" s="11">
        <v>5482.3818359375</v>
      </c>
      <c r="DS81" s="11">
        <f t="shared" si="11"/>
        <v>21964.436591547514</v>
      </c>
      <c r="DT81" s="19">
        <v>1960.5894772700153</v>
      </c>
      <c r="DU81">
        <v>1021.6634617600097</v>
      </c>
      <c r="DV81">
        <v>2035.4959349100359</v>
      </c>
      <c r="DW81">
        <v>8423.570579359879</v>
      </c>
      <c r="DX81">
        <v>3040.7353023100736</v>
      </c>
      <c r="DY81">
        <f t="shared" si="12"/>
        <v>2213.0296048104906</v>
      </c>
      <c r="DZ81" s="20">
        <f t="shared" si="13"/>
        <v>3269.352231127009</v>
      </c>
      <c r="EA81" s="19">
        <f t="shared" si="14"/>
        <v>4173.6190820805059</v>
      </c>
      <c r="EB81">
        <f t="shared" si="15"/>
        <v>1021.6634617600097</v>
      </c>
      <c r="EC81">
        <f t="shared" si="16"/>
        <v>5304.8481660370453</v>
      </c>
      <c r="ED81">
        <f t="shared" si="17"/>
        <v>8423.570579359879</v>
      </c>
      <c r="EE81" s="20">
        <f t="shared" si="18"/>
        <v>3040.7353023100736</v>
      </c>
    </row>
    <row r="82" spans="1:135" x14ac:dyDescent="0.25">
      <c r="A82" s="2" t="s">
        <v>276</v>
      </c>
      <c r="B82" s="3">
        <v>75.959617060000099</v>
      </c>
      <c r="C82" s="3">
        <v>140.54198521999899</v>
      </c>
      <c r="D82" s="3">
        <v>276.69282767999903</v>
      </c>
      <c r="E82" s="3">
        <v>2.1913490499999</v>
      </c>
      <c r="F82" s="3">
        <v>26.4303452600005</v>
      </c>
      <c r="G82" s="3">
        <v>23.9699516300002</v>
      </c>
      <c r="H82" s="3">
        <v>64.388068700001398</v>
      </c>
      <c r="I82" s="3">
        <v>166.64349582999901</v>
      </c>
      <c r="J82" s="3">
        <v>3.8458307299999501</v>
      </c>
      <c r="K82" s="3">
        <v>45.045089350001199</v>
      </c>
      <c r="L82" s="3">
        <v>98.950268689996705</v>
      </c>
      <c r="M82" s="3">
        <v>123.750287370001</v>
      </c>
      <c r="N82" s="3">
        <v>20.300082770000898</v>
      </c>
      <c r="O82" s="3">
        <v>48.244583530001201</v>
      </c>
      <c r="P82" s="3">
        <v>40.213757040001703</v>
      </c>
      <c r="Q82" s="3">
        <v>3.5307061299999898</v>
      </c>
      <c r="R82" s="3">
        <v>12.0590648700004</v>
      </c>
      <c r="S82" s="3">
        <v>228.75772301000001</v>
      </c>
      <c r="T82" s="3">
        <v>388.68028347000097</v>
      </c>
      <c r="U82" s="3">
        <v>1982.06856353995</v>
      </c>
      <c r="V82" s="3">
        <v>19.3594121700005</v>
      </c>
      <c r="W82" s="3">
        <v>1.81170403999997</v>
      </c>
      <c r="X82" s="3">
        <v>1188.7948394100099</v>
      </c>
      <c r="Y82" s="3">
        <v>1201.2931847500199</v>
      </c>
      <c r="Z82" s="3">
        <v>22.3991696200011</v>
      </c>
      <c r="AA82" s="3">
        <v>184.05001388999901</v>
      </c>
      <c r="AB82" s="3">
        <v>0.56067997999999097</v>
      </c>
      <c r="AC82" s="3">
        <v>0.44310301999998097</v>
      </c>
      <c r="AD82" s="3">
        <v>145.34311584</v>
      </c>
      <c r="AE82" s="3">
        <v>839.05837036001503</v>
      </c>
      <c r="AF82" s="3">
        <v>129.72200157999799</v>
      </c>
      <c r="AG82" s="3">
        <v>71.893706830000895</v>
      </c>
      <c r="AH82" s="3">
        <v>2560.3414089799699</v>
      </c>
      <c r="AI82" s="3">
        <v>134.38584042999801</v>
      </c>
      <c r="AJ82" s="3">
        <v>0.13918333999999599</v>
      </c>
      <c r="AK82" s="3">
        <v>324.020107459999</v>
      </c>
      <c r="AL82" s="3">
        <v>42.833008420000503</v>
      </c>
      <c r="AM82" s="3">
        <v>369.92284841000202</v>
      </c>
      <c r="AN82" s="3">
        <v>26.895436060000499</v>
      </c>
      <c r="AO82" s="3">
        <v>44.115850700000799</v>
      </c>
      <c r="AP82" s="3">
        <v>171.48484845999999</v>
      </c>
      <c r="AQ82" s="3">
        <v>93.125820129999596</v>
      </c>
      <c r="AR82" s="3">
        <v>1291.1986909699999</v>
      </c>
      <c r="AS82" s="3">
        <v>1.6657559200000001</v>
      </c>
      <c r="AT82" s="3">
        <v>5.7819210000004402E-2</v>
      </c>
      <c r="AU82" s="3">
        <v>1120.3884983599801</v>
      </c>
      <c r="AV82" s="3">
        <v>24.561182130000699</v>
      </c>
      <c r="AW82" s="3">
        <v>831.53902335001305</v>
      </c>
      <c r="AX82" s="3">
        <v>105.979593459998</v>
      </c>
      <c r="AY82" s="3">
        <v>13.179413740000699</v>
      </c>
      <c r="AZ82" s="3">
        <v>499.55950086000701</v>
      </c>
      <c r="BA82" s="3">
        <v>5.9606454099997501</v>
      </c>
      <c r="BB82" s="3">
        <v>316.18773498000598</v>
      </c>
      <c r="BC82" s="3">
        <v>71.611611179997894</v>
      </c>
      <c r="BD82" s="3">
        <v>16658.478716419901</v>
      </c>
      <c r="BE82" s="3">
        <v>201.30396255000099</v>
      </c>
      <c r="BF82" s="3">
        <v>83.372367850000501</v>
      </c>
      <c r="BG82" s="3">
        <v>153.43191590999999</v>
      </c>
      <c r="BH82" s="3">
        <v>307.904311330003</v>
      </c>
      <c r="BI82" s="3">
        <v>313.77650702</v>
      </c>
      <c r="BJ82" s="3">
        <v>16.107505669999799</v>
      </c>
      <c r="BK82" s="3">
        <v>553.26671114000203</v>
      </c>
      <c r="BL82" s="3">
        <v>198.74762941999899</v>
      </c>
      <c r="BM82" s="3">
        <v>33.890973900000397</v>
      </c>
      <c r="BN82" s="3">
        <v>0.64870276000004801</v>
      </c>
      <c r="BO82" s="3">
        <v>2.1455345199999099</v>
      </c>
      <c r="BP82" s="3">
        <v>254.839014679998</v>
      </c>
      <c r="BQ82" s="3">
        <v>4.6232386399998102</v>
      </c>
      <c r="BR82" s="3">
        <v>384.67418490000301</v>
      </c>
      <c r="BS82" s="3">
        <v>248.10730908999901</v>
      </c>
      <c r="BT82" s="3">
        <v>145.590681160001</v>
      </c>
      <c r="BU82" s="3">
        <v>430.428017710002</v>
      </c>
      <c r="BV82" s="3">
        <v>0.85603487000005496</v>
      </c>
      <c r="BW82" s="3">
        <v>57.567255970000801</v>
      </c>
      <c r="BX82" s="3">
        <v>504.63377007999901</v>
      </c>
      <c r="BY82" s="3">
        <v>389.55551787000502</v>
      </c>
      <c r="BZ82" s="3">
        <v>23.3627066100006</v>
      </c>
      <c r="CA82" s="3">
        <v>0.82667980000005503</v>
      </c>
      <c r="CB82" s="3">
        <v>115.549158669997</v>
      </c>
      <c r="CC82" s="3">
        <v>85.639611799999201</v>
      </c>
      <c r="CD82" s="3">
        <v>99.611742770000404</v>
      </c>
      <c r="CE82" s="3">
        <v>0.16613644</v>
      </c>
      <c r="CF82" s="3">
        <v>293.89620128000001</v>
      </c>
      <c r="CG82" s="3">
        <v>328.06963341000198</v>
      </c>
      <c r="CH82" s="3">
        <v>155.022841459999</v>
      </c>
      <c r="CI82" s="3">
        <v>11.759910580000099</v>
      </c>
      <c r="CJ82" s="3">
        <v>32.9623210400011</v>
      </c>
      <c r="CK82" s="3">
        <v>11.9126541600005</v>
      </c>
      <c r="CL82" s="3">
        <v>106.78426056999901</v>
      </c>
      <c r="CM82" s="3">
        <v>452.20946211000398</v>
      </c>
      <c r="CN82" s="3">
        <v>38.979072980000602</v>
      </c>
      <c r="CO82" s="3">
        <v>553.847129830006</v>
      </c>
      <c r="CP82" s="3">
        <v>203.380262469999</v>
      </c>
      <c r="CQ82" s="3">
        <v>79.421799859999794</v>
      </c>
      <c r="CR82" s="3">
        <v>1710.5757731399599</v>
      </c>
      <c r="CS82" s="3">
        <v>1891.13640791995</v>
      </c>
      <c r="CT82" s="3">
        <v>1.61367730000002</v>
      </c>
      <c r="CU82" s="3">
        <v>0.236759009999994</v>
      </c>
      <c r="CV82" s="3">
        <v>1811.46967777995</v>
      </c>
      <c r="CW82" s="3">
        <v>98.486252219998804</v>
      </c>
      <c r="CX82" s="3">
        <v>32.214121720000598</v>
      </c>
      <c r="CY82" s="3">
        <v>415.858079650006</v>
      </c>
      <c r="CZ82" s="3">
        <v>91.943477679998793</v>
      </c>
      <c r="DA82" s="3">
        <v>676.83909585001504</v>
      </c>
      <c r="DB82" s="3">
        <v>45.691094810001402</v>
      </c>
      <c r="DC82" s="3">
        <v>144.06931757000001</v>
      </c>
      <c r="DD82" s="3">
        <v>99.881723240000994</v>
      </c>
      <c r="DE82" s="3">
        <v>322.68028656000098</v>
      </c>
      <c r="DF82" s="3">
        <v>117.35057451</v>
      </c>
      <c r="DG82" s="3">
        <v>136.008034299998</v>
      </c>
      <c r="DH82" s="3">
        <v>0.42903352999998301</v>
      </c>
      <c r="DI82" s="3">
        <v>210.37375012000101</v>
      </c>
      <c r="DJ82" s="3">
        <v>73.8511164100006</v>
      </c>
      <c r="DK82" s="3">
        <v>4.8925620000003701E-2</v>
      </c>
      <c r="DL82" s="3">
        <v>129.73788988999999</v>
      </c>
      <c r="DM82" s="3">
        <v>154.47701677999899</v>
      </c>
      <c r="DN82" s="3">
        <v>174.76154957</v>
      </c>
      <c r="DO82" s="3">
        <v>2103.2907083699802</v>
      </c>
      <c r="DP82" s="4">
        <v>168.5642316</v>
      </c>
      <c r="DQ82" s="11">
        <v>1616.5450124700001</v>
      </c>
      <c r="DR82" s="11">
        <v>13828.884765625</v>
      </c>
      <c r="DS82" s="11">
        <f t="shared" si="11"/>
        <v>65220.516806924737</v>
      </c>
      <c r="DT82" s="19">
        <v>2450.6310086300041</v>
      </c>
      <c r="DU82">
        <v>5879.7195331500125</v>
      </c>
      <c r="DV82">
        <v>9912.5597074499801</v>
      </c>
      <c r="DW82">
        <v>27943.064758259792</v>
      </c>
      <c r="DX82">
        <v>5205.6570338099637</v>
      </c>
      <c r="DY82">
        <f t="shared" si="12"/>
        <v>5582.1962613458854</v>
      </c>
      <c r="DZ82" s="20">
        <f t="shared" si="13"/>
        <v>8246.6885042791127</v>
      </c>
      <c r="EA82" s="19">
        <f t="shared" si="14"/>
        <v>8032.8272699758891</v>
      </c>
      <c r="EB82">
        <f t="shared" si="15"/>
        <v>5879.7195331500125</v>
      </c>
      <c r="EC82">
        <f t="shared" si="16"/>
        <v>18159.248211729093</v>
      </c>
      <c r="ED82">
        <f t="shared" si="17"/>
        <v>27943.064758259792</v>
      </c>
      <c r="EE82" s="20">
        <f t="shared" si="18"/>
        <v>5205.6570338099637</v>
      </c>
    </row>
    <row r="83" spans="1:135" x14ac:dyDescent="0.25">
      <c r="A83" s="2" t="s">
        <v>202</v>
      </c>
      <c r="B83" s="3">
        <v>1909.08888563</v>
      </c>
      <c r="C83" s="3">
        <v>4080.8394090699999</v>
      </c>
      <c r="D83" s="3">
        <v>10547.32827079</v>
      </c>
      <c r="E83" s="3">
        <v>8.5225459300007405</v>
      </c>
      <c r="F83" s="3">
        <v>817.264959630004</v>
      </c>
      <c r="G83" s="3">
        <v>8694.1984829599605</v>
      </c>
      <c r="H83" s="3">
        <v>156.70230975999999</v>
      </c>
      <c r="I83" s="3">
        <v>205.802783919999</v>
      </c>
      <c r="J83" s="3">
        <v>214.67777241000201</v>
      </c>
      <c r="K83" s="3">
        <v>265.11022577</v>
      </c>
      <c r="L83" s="3">
        <v>568.38613387000498</v>
      </c>
      <c r="M83" s="3">
        <v>105.60897515999901</v>
      </c>
      <c r="N83" s="3">
        <v>94.449081759998904</v>
      </c>
      <c r="O83" s="3">
        <v>207.14453501</v>
      </c>
      <c r="P83" s="3">
        <v>291.60054682000202</v>
      </c>
      <c r="Q83" s="3">
        <v>225.55380305000099</v>
      </c>
      <c r="R83" s="3">
        <v>44.279962540000398</v>
      </c>
      <c r="S83" s="3">
        <v>5533.0873074599904</v>
      </c>
      <c r="T83" s="3">
        <v>22692.468129799799</v>
      </c>
      <c r="U83" s="3">
        <v>381.45168719000202</v>
      </c>
      <c r="V83" s="3">
        <v>1044.1129744800101</v>
      </c>
      <c r="W83" s="3">
        <v>205.581929840002</v>
      </c>
      <c r="X83" s="3">
        <v>85777.865621070203</v>
      </c>
      <c r="Y83" s="3">
        <v>870.99441020001302</v>
      </c>
      <c r="Z83" s="3">
        <v>214.48979929999999</v>
      </c>
      <c r="AA83" s="3">
        <v>18148.3990048499</v>
      </c>
      <c r="AB83" s="3">
        <v>11.757947140000701</v>
      </c>
      <c r="AC83" s="3">
        <v>751.12987526000302</v>
      </c>
      <c r="AD83" s="3">
        <v>3368.5395405700001</v>
      </c>
      <c r="AE83" s="3">
        <v>151032.628202728</v>
      </c>
      <c r="AF83" s="3">
        <v>1963.56753895</v>
      </c>
      <c r="AG83" s="3">
        <v>28598.007057029899</v>
      </c>
      <c r="AH83" s="3">
        <v>1596.2413153499799</v>
      </c>
      <c r="AI83" s="3">
        <v>10152.04649404</v>
      </c>
      <c r="AJ83" s="3">
        <v>1.7505682599999799</v>
      </c>
      <c r="AK83" s="3">
        <v>5579.3716471999796</v>
      </c>
      <c r="AL83" s="3">
        <v>7393.5123748300102</v>
      </c>
      <c r="AM83" s="3">
        <v>8782.0406571399399</v>
      </c>
      <c r="AN83" s="3">
        <v>649.99917342000595</v>
      </c>
      <c r="AO83" s="3">
        <v>35.474135160000799</v>
      </c>
      <c r="AP83" s="3">
        <v>2345.3194122499699</v>
      </c>
      <c r="AQ83" s="3">
        <v>2944.5106179899899</v>
      </c>
      <c r="AR83" s="3">
        <v>6928.8319419399804</v>
      </c>
      <c r="AS83" s="3">
        <v>3308.0775569399698</v>
      </c>
      <c r="AT83" s="3">
        <v>34.584544170001401</v>
      </c>
      <c r="AU83" s="3">
        <v>22957.333740649799</v>
      </c>
      <c r="AV83" s="3">
        <v>1005.40418547001</v>
      </c>
      <c r="AW83" s="3">
        <v>6.5957971599996297</v>
      </c>
      <c r="AX83" s="3">
        <v>384.13678307999999</v>
      </c>
      <c r="AY83" s="3">
        <v>261.92467402999802</v>
      </c>
      <c r="AZ83" s="3">
        <v>3068.77748706997</v>
      </c>
      <c r="BA83" s="3">
        <v>172.30041159999999</v>
      </c>
      <c r="BB83" s="3">
        <v>245.71623915999999</v>
      </c>
      <c r="BC83" s="3">
        <v>1609.3064067499099</v>
      </c>
      <c r="BD83" s="3">
        <v>8922.8958976601207</v>
      </c>
      <c r="BE83" s="3">
        <v>1053.27652326003</v>
      </c>
      <c r="BF83" s="3">
        <v>21.254552550000501</v>
      </c>
      <c r="BG83" s="3">
        <v>1345.52788106001</v>
      </c>
      <c r="BH83" s="3">
        <v>3848.9697263900098</v>
      </c>
      <c r="BI83" s="3">
        <v>347.68093142999902</v>
      </c>
      <c r="BJ83" s="3">
        <v>773.64616740001702</v>
      </c>
      <c r="BK83" s="3">
        <v>39117.061923879897</v>
      </c>
      <c r="BL83" s="3">
        <v>36287.055034129902</v>
      </c>
      <c r="BM83" s="3">
        <v>3981.35675346996</v>
      </c>
      <c r="BN83" s="3">
        <v>6.0565409899997498</v>
      </c>
      <c r="BO83" s="3">
        <v>55.2136488700013</v>
      </c>
      <c r="BP83" s="3">
        <v>1112.26620422001</v>
      </c>
      <c r="BQ83" s="3">
        <v>132.948991610001</v>
      </c>
      <c r="BR83" s="3">
        <v>27783.173047849999</v>
      </c>
      <c r="BS83" s="3">
        <v>228.216628909999</v>
      </c>
      <c r="BT83" s="3">
        <v>62.112201370001699</v>
      </c>
      <c r="BU83" s="3">
        <v>27541.55954124</v>
      </c>
      <c r="BV83" s="3">
        <v>28.720314820001001</v>
      </c>
      <c r="BW83" s="3">
        <v>397.36555691999899</v>
      </c>
      <c r="BX83" s="3">
        <v>439.00796006000201</v>
      </c>
      <c r="BY83" s="3">
        <v>866.57416704001105</v>
      </c>
      <c r="BZ83" s="3">
        <v>3400.6476915999701</v>
      </c>
      <c r="CA83" s="3">
        <v>67.864137759995998</v>
      </c>
      <c r="CB83" s="3">
        <v>165.79588151999999</v>
      </c>
      <c r="CC83" s="3">
        <v>14727.207212809901</v>
      </c>
      <c r="CD83" s="3">
        <v>8761.2802978899799</v>
      </c>
      <c r="CE83" s="3">
        <v>1336.8921655900101</v>
      </c>
      <c r="CF83" s="3">
        <v>1565.60902493</v>
      </c>
      <c r="CG83" s="3">
        <v>357.605927170001</v>
      </c>
      <c r="CH83" s="3">
        <v>3851.4588137599599</v>
      </c>
      <c r="CI83" s="3">
        <v>305.02678284000001</v>
      </c>
      <c r="CJ83" s="3">
        <v>2843.0929220999901</v>
      </c>
      <c r="CK83" s="3">
        <v>889.23938156000895</v>
      </c>
      <c r="CL83" s="3">
        <v>14001.17807598</v>
      </c>
      <c r="CM83" s="3">
        <v>20900.349321659702</v>
      </c>
      <c r="CN83" s="3">
        <v>2925.8511739599899</v>
      </c>
      <c r="CO83" s="3">
        <v>691.19047199000602</v>
      </c>
      <c r="CP83" s="3">
        <v>18.1175386500008</v>
      </c>
      <c r="CQ83" s="3">
        <v>4374.2867843799904</v>
      </c>
      <c r="CR83" s="3">
        <v>1225.07926568996</v>
      </c>
      <c r="CS83" s="3">
        <v>393.89474546000298</v>
      </c>
      <c r="CT83" s="3">
        <v>133.41581406999899</v>
      </c>
      <c r="CU83" s="3">
        <v>0.89390120000002804</v>
      </c>
      <c r="CV83" s="3">
        <v>1098.9359802399899</v>
      </c>
      <c r="CW83" s="3">
        <v>9214.7070195200104</v>
      </c>
      <c r="CX83" s="3">
        <v>77.057749779999398</v>
      </c>
      <c r="CY83" s="3">
        <v>16274.4150006201</v>
      </c>
      <c r="CZ83" s="3">
        <v>767.30668685000501</v>
      </c>
      <c r="DA83" s="3">
        <v>187.10947967000101</v>
      </c>
      <c r="DB83" s="3">
        <v>314.59317389000302</v>
      </c>
      <c r="DC83" s="3">
        <v>2197.7225073700001</v>
      </c>
      <c r="DD83" s="3">
        <v>769.616357520007</v>
      </c>
      <c r="DE83" s="3">
        <v>6710.4196906499601</v>
      </c>
      <c r="DF83" s="3">
        <v>2977.5238883299899</v>
      </c>
      <c r="DG83" s="3">
        <v>18830.438274939999</v>
      </c>
      <c r="DH83" s="3">
        <v>18.1956216000011</v>
      </c>
      <c r="DI83" s="3">
        <v>2256.7137266699801</v>
      </c>
      <c r="DJ83" s="3">
        <v>5122.2266461200097</v>
      </c>
      <c r="DK83" s="3">
        <v>3.9660686999999402</v>
      </c>
      <c r="DL83" s="3">
        <v>2349.8962937399901</v>
      </c>
      <c r="DM83" s="3">
        <v>726.11092642000995</v>
      </c>
      <c r="DN83" s="3">
        <v>3816.4241830999699</v>
      </c>
      <c r="DO83" s="3">
        <v>637.40792815001396</v>
      </c>
      <c r="DP83" s="4">
        <v>1823.3627366799999</v>
      </c>
      <c r="DQ83" s="11">
        <v>20560.559413189902</v>
      </c>
      <c r="DR83" s="11">
        <v>114427.953125</v>
      </c>
      <c r="DS83" s="11">
        <f t="shared" si="11"/>
        <v>876944.47588005685</v>
      </c>
      <c r="DT83" s="19">
        <v>64602.980090259996</v>
      </c>
      <c r="DU83">
        <v>126566.81800337983</v>
      </c>
      <c r="DV83">
        <v>305373.03178236767</v>
      </c>
      <c r="DW83">
        <v>82862.883437189797</v>
      </c>
      <c r="DX83">
        <v>183110.80944185937</v>
      </c>
      <c r="DY83">
        <f t="shared" si="12"/>
        <v>94982.054470432689</v>
      </c>
      <c r="DZ83" s="20">
        <f t="shared" si="13"/>
        <v>19445.898654567325</v>
      </c>
      <c r="EA83" s="19">
        <f t="shared" si="14"/>
        <v>159585.03456069267</v>
      </c>
      <c r="EB83">
        <f t="shared" si="15"/>
        <v>126566.81800337983</v>
      </c>
      <c r="EC83">
        <f t="shared" si="16"/>
        <v>324818.93043693498</v>
      </c>
      <c r="ED83">
        <f t="shared" si="17"/>
        <v>82862.883437189797</v>
      </c>
      <c r="EE83" s="20">
        <f t="shared" si="18"/>
        <v>183110.80944185937</v>
      </c>
    </row>
    <row r="84" spans="1:135" x14ac:dyDescent="0.25">
      <c r="A84" s="2" t="s">
        <v>277</v>
      </c>
      <c r="B84" s="3">
        <v>18.287925890000501</v>
      </c>
      <c r="C84" s="3">
        <v>1760.8528412799899</v>
      </c>
      <c r="D84" s="3">
        <v>326.91306763000102</v>
      </c>
      <c r="E84" s="3">
        <v>27.978614750001402</v>
      </c>
      <c r="F84" s="3">
        <v>8.3899191799998896</v>
      </c>
      <c r="G84" s="3">
        <v>167.188029650001</v>
      </c>
      <c r="H84" s="3">
        <v>97.8213613999975</v>
      </c>
      <c r="I84" s="3">
        <v>540.05531131999999</v>
      </c>
      <c r="J84" s="3">
        <v>1.55940326999999</v>
      </c>
      <c r="K84" s="3">
        <v>3.59196495999988</v>
      </c>
      <c r="L84" s="3">
        <v>3405.72358561995</v>
      </c>
      <c r="M84" s="3">
        <v>12.5833890900001</v>
      </c>
      <c r="N84" s="3">
        <v>13.9686345100002</v>
      </c>
      <c r="O84" s="3">
        <v>222.18930441999899</v>
      </c>
      <c r="P84" s="3">
        <v>15.7754456600008</v>
      </c>
      <c r="Q84" s="3">
        <v>0.32152695999999498</v>
      </c>
      <c r="R84" s="3">
        <v>5.9634753599998502</v>
      </c>
      <c r="S84" s="3">
        <v>594.84385380000401</v>
      </c>
      <c r="T84" s="3">
        <v>14727.2385441899</v>
      </c>
      <c r="U84" s="3">
        <v>2.37395131999997</v>
      </c>
      <c r="V84" s="3">
        <v>1004.13128205</v>
      </c>
      <c r="W84" s="3">
        <v>0.402911579999987</v>
      </c>
      <c r="X84" s="3">
        <v>12470.784316310001</v>
      </c>
      <c r="Y84" s="3">
        <v>2.8330730299999201</v>
      </c>
      <c r="Z84" s="3">
        <v>1048.1416846899899</v>
      </c>
      <c r="AA84" s="3">
        <v>238.658369759999</v>
      </c>
      <c r="AB84" s="3">
        <v>0.17049659999999101</v>
      </c>
      <c r="AC84" s="3">
        <v>2.6516133799999801</v>
      </c>
      <c r="AD84" s="3">
        <v>2547.33608352999</v>
      </c>
      <c r="AE84" s="3">
        <v>31375.480253060199</v>
      </c>
      <c r="AF84" s="3">
        <v>8.0914113799999097</v>
      </c>
      <c r="AG84" s="3">
        <v>1238.83796627998</v>
      </c>
      <c r="AH84" s="3">
        <v>2221.1299736198998</v>
      </c>
      <c r="AI84" s="3">
        <v>947.33194052000897</v>
      </c>
      <c r="AJ84" s="3">
        <v>17.198801880000701</v>
      </c>
      <c r="AK84" s="3">
        <v>2915.56776161998</v>
      </c>
      <c r="AL84" s="3">
        <v>269.29787877999797</v>
      </c>
      <c r="AM84" s="3">
        <v>369.97898406000201</v>
      </c>
      <c r="AN84" s="3">
        <v>22.141357520000401</v>
      </c>
      <c r="AO84" s="3">
        <v>308.45268486999998</v>
      </c>
      <c r="AP84" s="3">
        <v>199.37164799000001</v>
      </c>
      <c r="AQ84" s="3">
        <v>11.1967630699998</v>
      </c>
      <c r="AR84" s="3">
        <v>1643.9674439600101</v>
      </c>
      <c r="AS84" s="3">
        <v>8617.5721845599801</v>
      </c>
      <c r="AT84" s="3">
        <v>0.81693914000003798</v>
      </c>
      <c r="AU84" s="3">
        <v>7308.7013079399503</v>
      </c>
      <c r="AV84" s="3">
        <v>23.831919180001002</v>
      </c>
      <c r="AW84" s="3">
        <v>96.704417659996807</v>
      </c>
      <c r="AX84" s="3">
        <v>12.739078340000001</v>
      </c>
      <c r="AY84" s="3">
        <v>4.0246264699998902</v>
      </c>
      <c r="AZ84" s="3">
        <v>469.20790838000102</v>
      </c>
      <c r="BA84" s="3">
        <v>14.4771933800005</v>
      </c>
      <c r="BB84" s="3">
        <v>57.497911870001403</v>
      </c>
      <c r="BC84" s="3">
        <v>668.955722710038</v>
      </c>
      <c r="BD84" s="3">
        <v>405.409666670001</v>
      </c>
      <c r="BE84" s="3">
        <v>681.45433580000895</v>
      </c>
      <c r="BF84" s="3">
        <v>0.16229364999999699</v>
      </c>
      <c r="BG84" s="3">
        <v>1.2603713300000201</v>
      </c>
      <c r="BH84" s="3">
        <v>777.46832999000503</v>
      </c>
      <c r="BI84" s="3">
        <v>399.61874872000999</v>
      </c>
      <c r="BJ84" s="3">
        <v>17.0559404400001</v>
      </c>
      <c r="BK84" s="3">
        <v>1800.9950525699901</v>
      </c>
      <c r="BL84" s="3">
        <v>1275.7654218600101</v>
      </c>
      <c r="BM84" s="3">
        <v>27.485854890000599</v>
      </c>
      <c r="BN84" s="3">
        <v>0.40669671999999002</v>
      </c>
      <c r="BO84" s="3">
        <v>41.262733500001801</v>
      </c>
      <c r="BP84" s="3">
        <v>327.29877625000501</v>
      </c>
      <c r="BQ84" s="3">
        <v>125.344223809998</v>
      </c>
      <c r="BR84" s="3">
        <v>336.46618855999799</v>
      </c>
      <c r="BS84" s="3">
        <v>16.120533990000901</v>
      </c>
      <c r="BT84" s="3">
        <v>1485.09392242998</v>
      </c>
      <c r="BU84" s="3">
        <v>2979.5008097899899</v>
      </c>
      <c r="BV84" s="3">
        <v>0.175975629999991</v>
      </c>
      <c r="BW84" s="3">
        <v>3.9740807199999302</v>
      </c>
      <c r="BX84" s="3">
        <v>46.324782160001497</v>
      </c>
      <c r="BY84" s="3">
        <v>161.02459466000099</v>
      </c>
      <c r="BZ84" s="3">
        <v>3173.6675849099902</v>
      </c>
      <c r="CA84" s="3">
        <v>333.92640459000802</v>
      </c>
      <c r="CB84" s="3">
        <v>7.6082034099996703</v>
      </c>
      <c r="CC84" s="3">
        <v>481.09533442999901</v>
      </c>
      <c r="CD84" s="3">
        <v>148.37524037</v>
      </c>
      <c r="CE84" s="3">
        <v>10.3429285600011</v>
      </c>
      <c r="CF84" s="3">
        <v>378.09061742000301</v>
      </c>
      <c r="CG84" s="3">
        <v>128.38357765999899</v>
      </c>
      <c r="CH84" s="3">
        <v>245.79366309999901</v>
      </c>
      <c r="CI84" s="3">
        <v>97.842205859998202</v>
      </c>
      <c r="CJ84" s="3">
        <v>1444.29737694</v>
      </c>
      <c r="CK84" s="3">
        <v>12.117167240000301</v>
      </c>
      <c r="CL84" s="3">
        <v>944.81817736001199</v>
      </c>
      <c r="CM84" s="3">
        <v>22.565437570000299</v>
      </c>
      <c r="CN84" s="3">
        <v>1065.44390529001</v>
      </c>
      <c r="CO84" s="3">
        <v>885.69688504000806</v>
      </c>
      <c r="CP84" s="3">
        <v>5.7188820000004102E-2</v>
      </c>
      <c r="CQ84" s="3">
        <v>722.55108255001903</v>
      </c>
      <c r="CR84" s="3">
        <v>112.97920679000001</v>
      </c>
      <c r="CS84" s="3">
        <v>42.943894110001096</v>
      </c>
      <c r="CT84" s="3">
        <v>11.629686359999999</v>
      </c>
      <c r="CU84" s="3">
        <v>158.53509543999999</v>
      </c>
      <c r="CV84" s="3">
        <v>0.87509766000004496</v>
      </c>
      <c r="CW84" s="3">
        <v>800.74011908000898</v>
      </c>
      <c r="CX84" s="3">
        <v>2.5549330099999699</v>
      </c>
      <c r="CY84" s="3">
        <v>1900.2876085099799</v>
      </c>
      <c r="CZ84" s="3">
        <v>286.18419174000201</v>
      </c>
      <c r="DA84" s="3">
        <v>122.73296912999901</v>
      </c>
      <c r="DB84" s="3">
        <v>9.1014282500001293</v>
      </c>
      <c r="DC84" s="3">
        <v>724.859257990017</v>
      </c>
      <c r="DD84" s="3">
        <v>55.179987590001097</v>
      </c>
      <c r="DE84" s="3">
        <v>1362.73338259</v>
      </c>
      <c r="DF84" s="3">
        <v>1763.3627918899999</v>
      </c>
      <c r="DG84" s="3">
        <v>2269.1740034499799</v>
      </c>
      <c r="DH84" s="3">
        <v>5.2146300000005502E-2</v>
      </c>
      <c r="DI84" s="3">
        <v>185.823767699999</v>
      </c>
      <c r="DJ84" s="3">
        <v>1540.54124341995</v>
      </c>
      <c r="DK84" s="3">
        <v>9.3007629999996302E-2</v>
      </c>
      <c r="DL84" s="3">
        <v>230.69312543999999</v>
      </c>
      <c r="DM84" s="3">
        <v>653.14851022000505</v>
      </c>
      <c r="DN84" s="3">
        <v>56.3912539500013</v>
      </c>
      <c r="DO84" s="3">
        <v>209.22009298</v>
      </c>
      <c r="DP84" s="4">
        <v>197.92946727</v>
      </c>
      <c r="DQ84" s="11">
        <v>3443.86464809995</v>
      </c>
      <c r="DR84" s="11">
        <v>14659.81640625</v>
      </c>
      <c r="DS84" s="11">
        <f t="shared" si="11"/>
        <v>149905.09369753979</v>
      </c>
      <c r="DT84" s="19">
        <v>8787.0144684499483</v>
      </c>
      <c r="DU84">
        <v>18765.154443129908</v>
      </c>
      <c r="DV84">
        <v>73315.210348669934</v>
      </c>
      <c r="DW84">
        <v>16555.357685920058</v>
      </c>
      <c r="DX84">
        <v>17822.540345119971</v>
      </c>
      <c r="DY84">
        <f t="shared" si="12"/>
        <v>11517.655133747639</v>
      </c>
      <c r="DZ84" s="20">
        <f t="shared" si="13"/>
        <v>3142.1612725023597</v>
      </c>
      <c r="EA84" s="19">
        <f t="shared" si="14"/>
        <v>20304.669602197588</v>
      </c>
      <c r="EB84">
        <f t="shared" si="15"/>
        <v>18765.154443129908</v>
      </c>
      <c r="EC84">
        <f t="shared" si="16"/>
        <v>76457.371621172293</v>
      </c>
      <c r="ED84">
        <f t="shared" si="17"/>
        <v>16555.357685920058</v>
      </c>
      <c r="EE84" s="20">
        <f t="shared" si="18"/>
        <v>17822.540345119971</v>
      </c>
    </row>
    <row r="85" spans="1:135" x14ac:dyDescent="0.25">
      <c r="A85" s="2" t="s">
        <v>203</v>
      </c>
      <c r="B85" s="3">
        <v>22.785684220000199</v>
      </c>
      <c r="C85" s="3">
        <v>49.4108463100007</v>
      </c>
      <c r="D85" s="3">
        <v>1076.1869442699999</v>
      </c>
      <c r="E85" s="3">
        <v>8.7039710000002005E-2</v>
      </c>
      <c r="F85" s="3">
        <v>45.906720360000698</v>
      </c>
      <c r="G85" s="3">
        <v>61.422472730000301</v>
      </c>
      <c r="H85" s="3">
        <v>28.8883813700003</v>
      </c>
      <c r="I85" s="3">
        <v>12.679412770000001</v>
      </c>
      <c r="J85" s="3">
        <v>7.1870335599998203</v>
      </c>
      <c r="K85" s="3">
        <v>1.2492837800000101</v>
      </c>
      <c r="L85" s="3">
        <v>335.28347315000002</v>
      </c>
      <c r="M85" s="3">
        <v>27.377165860000598</v>
      </c>
      <c r="N85" s="3">
        <v>50.453707200001098</v>
      </c>
      <c r="O85" s="3">
        <v>31.625593860000301</v>
      </c>
      <c r="P85" s="3">
        <v>11.1378957700011</v>
      </c>
      <c r="Q85" s="3">
        <v>0.72702898000003402</v>
      </c>
      <c r="R85" s="3">
        <v>6.89792349999985</v>
      </c>
      <c r="S85" s="3">
        <v>544.70392774000504</v>
      </c>
      <c r="T85" s="3">
        <v>4806.0926976399796</v>
      </c>
      <c r="U85" s="3">
        <v>2.3542173299999298</v>
      </c>
      <c r="V85" s="3">
        <v>23.8555525600006</v>
      </c>
      <c r="W85" s="3">
        <v>0.429861529999985</v>
      </c>
      <c r="X85" s="3">
        <v>4819.9753452799596</v>
      </c>
      <c r="Y85" s="3">
        <v>4.8153141899999197</v>
      </c>
      <c r="Z85" s="3">
        <v>650.25209057001098</v>
      </c>
      <c r="AA85" s="3">
        <v>94.463227879999494</v>
      </c>
      <c r="AB85" s="3">
        <v>0.37777117999998699</v>
      </c>
      <c r="AC85" s="3">
        <v>0.23502657999999599</v>
      </c>
      <c r="AD85" s="3">
        <v>16.391959270000399</v>
      </c>
      <c r="AE85" s="3">
        <v>55.517477030001402</v>
      </c>
      <c r="AF85" s="3">
        <v>21.189800850000601</v>
      </c>
      <c r="AG85" s="3">
        <v>226.93618864000001</v>
      </c>
      <c r="AH85" s="3">
        <v>1374.38677093002</v>
      </c>
      <c r="AI85" s="3">
        <v>67.489455030001395</v>
      </c>
      <c r="AJ85" s="3">
        <v>6.0467760000004298E-2</v>
      </c>
      <c r="AK85" s="3">
        <v>497.835914510002</v>
      </c>
      <c r="AL85" s="3">
        <v>192.67986026</v>
      </c>
      <c r="AM85" s="3">
        <v>124.79779940999801</v>
      </c>
      <c r="AN85" s="3">
        <v>98.013412479999104</v>
      </c>
      <c r="AO85" s="3">
        <v>22.363573450000501</v>
      </c>
      <c r="AP85" s="3">
        <v>391.52874553000402</v>
      </c>
      <c r="AQ85" s="3">
        <v>11.2626985600005</v>
      </c>
      <c r="AR85" s="3">
        <v>58.121617490000702</v>
      </c>
      <c r="AS85" s="3">
        <v>0.26099156999999401</v>
      </c>
      <c r="AT85" s="3">
        <v>9.9724009999999294E-2</v>
      </c>
      <c r="AU85" s="3">
        <v>1953.67623711999</v>
      </c>
      <c r="AV85" s="3">
        <v>291.30283145000499</v>
      </c>
      <c r="AW85" s="3">
        <v>206.04357997000099</v>
      </c>
      <c r="AX85" s="3">
        <v>127.152184269999</v>
      </c>
      <c r="AY85" s="3">
        <v>40.378922350000899</v>
      </c>
      <c r="AZ85" s="3">
        <v>583.20473615001504</v>
      </c>
      <c r="BA85" s="3">
        <v>8.4297819999997303E-2</v>
      </c>
      <c r="BB85" s="3">
        <v>176.154603699999</v>
      </c>
      <c r="BC85" s="3">
        <v>72.380309409997096</v>
      </c>
      <c r="BD85" s="3">
        <v>3697.1245893999999</v>
      </c>
      <c r="BE85" s="3">
        <v>20.835167180001001</v>
      </c>
      <c r="BF85" s="3">
        <v>46.3136302600006</v>
      </c>
      <c r="BG85" s="3">
        <v>133.32803923</v>
      </c>
      <c r="BH85" s="3">
        <v>287.21030271000399</v>
      </c>
      <c r="BI85" s="3">
        <v>4.8231052699999699</v>
      </c>
      <c r="BJ85" s="3">
        <v>8.9980940000006004</v>
      </c>
      <c r="BK85" s="3">
        <v>1082.37845326</v>
      </c>
      <c r="BL85" s="3">
        <v>36.755006230000298</v>
      </c>
      <c r="BM85" s="3">
        <v>17.555224010000298</v>
      </c>
      <c r="BN85" s="3">
        <v>3.6619050000001797E-2</v>
      </c>
      <c r="BO85" s="3">
        <v>0.147459289999997</v>
      </c>
      <c r="BP85" s="3">
        <v>10.715382750000501</v>
      </c>
      <c r="BQ85" s="3">
        <v>133.68765243000001</v>
      </c>
      <c r="BR85" s="3">
        <v>53.252725200000803</v>
      </c>
      <c r="BS85" s="3">
        <v>96.643828409998704</v>
      </c>
      <c r="BT85" s="3">
        <v>116.81971074999799</v>
      </c>
      <c r="BU85" s="3">
        <v>89.399333809999007</v>
      </c>
      <c r="BV85" s="3">
        <v>0.160477699999997</v>
      </c>
      <c r="BW85" s="3">
        <v>0.60357240000000201</v>
      </c>
      <c r="BX85" s="3">
        <v>1.96335710999998</v>
      </c>
      <c r="BY85" s="3">
        <v>58.906446170001502</v>
      </c>
      <c r="BZ85" s="3">
        <v>29.073700850000701</v>
      </c>
      <c r="CA85" s="3">
        <v>0.12145925</v>
      </c>
      <c r="CB85" s="3">
        <v>0.49724837999998101</v>
      </c>
      <c r="CC85" s="3">
        <v>325.70154528000302</v>
      </c>
      <c r="CD85" s="3">
        <v>51.616190320001103</v>
      </c>
      <c r="CE85" s="3">
        <v>0.17746679999999701</v>
      </c>
      <c r="CF85" s="3">
        <v>12.4635277100006</v>
      </c>
      <c r="CG85" s="3">
        <v>2.3888159699999698</v>
      </c>
      <c r="CH85" s="3">
        <v>295.67674095000001</v>
      </c>
      <c r="CI85" s="3">
        <v>45.647107320000501</v>
      </c>
      <c r="CJ85" s="3">
        <v>57.006945820000702</v>
      </c>
      <c r="CK85" s="3">
        <v>2.0308546000000001</v>
      </c>
      <c r="CL85" s="3">
        <v>28.7032103100005</v>
      </c>
      <c r="CM85" s="3">
        <v>396.86901270000101</v>
      </c>
      <c r="CN85" s="3">
        <v>83.022689549999299</v>
      </c>
      <c r="CO85" s="3">
        <v>4.9797638499998902</v>
      </c>
      <c r="CP85" s="3">
        <v>46.206706850001403</v>
      </c>
      <c r="CQ85" s="3">
        <v>41.716964820000598</v>
      </c>
      <c r="CR85" s="3">
        <v>1086.4186343199799</v>
      </c>
      <c r="CS85" s="3">
        <v>724.48066654001298</v>
      </c>
      <c r="CT85" s="3">
        <v>22.341300320000599</v>
      </c>
      <c r="CU85" s="3">
        <v>0.154129129999998</v>
      </c>
      <c r="CV85" s="3">
        <v>21.253555850001199</v>
      </c>
      <c r="CW85" s="3">
        <v>48.3072784300007</v>
      </c>
      <c r="CX85" s="3">
        <v>389.12848469000102</v>
      </c>
      <c r="CY85" s="3">
        <v>478.48488032000398</v>
      </c>
      <c r="CZ85" s="3">
        <v>10.6833120800004</v>
      </c>
      <c r="DA85" s="3">
        <v>159.21305112000101</v>
      </c>
      <c r="DB85" s="3">
        <v>9.3556432900002893</v>
      </c>
      <c r="DC85" s="3">
        <v>11.49188217</v>
      </c>
      <c r="DD85" s="3">
        <v>54.362834730000898</v>
      </c>
      <c r="DE85" s="3">
        <v>224.92240379</v>
      </c>
      <c r="DF85" s="3">
        <v>225.34115360999999</v>
      </c>
      <c r="DG85" s="3">
        <v>282.94061925</v>
      </c>
      <c r="DH85" s="3">
        <v>6.9564530000002997E-2</v>
      </c>
      <c r="DI85" s="3">
        <v>39.523900140000102</v>
      </c>
      <c r="DJ85" s="3">
        <v>77.145762860000602</v>
      </c>
      <c r="DK85" s="3">
        <v>7.0979860000002407E-2</v>
      </c>
      <c r="DL85" s="3">
        <v>10.310220920000001</v>
      </c>
      <c r="DM85" s="3">
        <v>0.185339219999993</v>
      </c>
      <c r="DN85" s="3">
        <v>139.49932054999999</v>
      </c>
      <c r="DO85" s="3">
        <v>417.19225529000698</v>
      </c>
      <c r="DP85" s="4">
        <v>56.354926200000698</v>
      </c>
      <c r="DQ85" s="11">
        <v>3041.4732850599898</v>
      </c>
      <c r="DR85" s="11">
        <v>6457.55859375</v>
      </c>
      <c r="DS85" s="11">
        <f t="shared" si="11"/>
        <v>40635.997904870012</v>
      </c>
      <c r="DT85" s="19">
        <v>3711.1869120599968</v>
      </c>
      <c r="DU85">
        <v>2637.6835336600061</v>
      </c>
      <c r="DV85">
        <v>12861.105732629982</v>
      </c>
      <c r="DW85">
        <v>10181.840606630023</v>
      </c>
      <c r="DX85">
        <v>4786.6225261400014</v>
      </c>
      <c r="DY85">
        <f t="shared" si="12"/>
        <v>2606.6714742650524</v>
      </c>
      <c r="DZ85" s="20">
        <f t="shared" si="13"/>
        <v>3850.8871194849467</v>
      </c>
      <c r="EA85" s="19">
        <f t="shared" si="14"/>
        <v>6317.8583863250497</v>
      </c>
      <c r="EB85">
        <f t="shared" si="15"/>
        <v>2637.6835336600061</v>
      </c>
      <c r="EC85">
        <f t="shared" si="16"/>
        <v>16711.992852114927</v>
      </c>
      <c r="ED85">
        <f t="shared" si="17"/>
        <v>10181.840606630023</v>
      </c>
      <c r="EE85" s="20">
        <f t="shared" si="18"/>
        <v>4786.6225261400014</v>
      </c>
    </row>
    <row r="86" spans="1:135" x14ac:dyDescent="0.25">
      <c r="A86" s="2" t="s">
        <v>204</v>
      </c>
      <c r="B86" s="3">
        <v>1.51829302</v>
      </c>
      <c r="C86" s="3">
        <v>64.872763800001096</v>
      </c>
      <c r="D86" s="3">
        <v>452.94008923000098</v>
      </c>
      <c r="E86" s="3">
        <v>1.7571402599999999</v>
      </c>
      <c r="F86" s="3">
        <v>31.128612340000601</v>
      </c>
      <c r="G86" s="3">
        <v>65.582077000000297</v>
      </c>
      <c r="H86" s="3">
        <v>14.5182952900005</v>
      </c>
      <c r="I86" s="3">
        <v>17.807913640000599</v>
      </c>
      <c r="J86" s="3">
        <v>10.2963953300002</v>
      </c>
      <c r="K86" s="3">
        <v>6.8152076099996997</v>
      </c>
      <c r="L86" s="3">
        <v>41.409238060000902</v>
      </c>
      <c r="M86" s="3">
        <v>6.0954007099998702</v>
      </c>
      <c r="N86" s="3">
        <v>3.9908643299999098</v>
      </c>
      <c r="O86" s="3">
        <v>13.488234720000399</v>
      </c>
      <c r="P86" s="3">
        <v>1.5522537699999901</v>
      </c>
      <c r="Q86" s="3">
        <v>0.57313366000000499</v>
      </c>
      <c r="R86" s="3">
        <v>4.0672022499999301</v>
      </c>
      <c r="S86" s="3">
        <v>442.73747471000001</v>
      </c>
      <c r="T86" s="3">
        <v>1768.7094689999999</v>
      </c>
      <c r="U86" s="3">
        <v>65.9039621400009</v>
      </c>
      <c r="V86" s="3">
        <v>420.75681142000099</v>
      </c>
      <c r="W86" s="3">
        <v>0.84988548000005204</v>
      </c>
      <c r="X86" s="3">
        <v>1674.7932156899899</v>
      </c>
      <c r="Y86" s="3">
        <v>25.829031480001099</v>
      </c>
      <c r="Z86" s="3">
        <v>1.8004831400000201</v>
      </c>
      <c r="AA86" s="3">
        <v>315.973194849999</v>
      </c>
      <c r="AB86" s="3">
        <v>0.57689247000000499</v>
      </c>
      <c r="AC86" s="3">
        <v>2.3043443300000099</v>
      </c>
      <c r="AD86" s="3">
        <v>1135.9615225800101</v>
      </c>
      <c r="AE86" s="3">
        <v>6384.0304871598501</v>
      </c>
      <c r="AF86" s="3">
        <v>45.539110250000903</v>
      </c>
      <c r="AG86" s="3">
        <v>68.0451704700005</v>
      </c>
      <c r="AH86" s="3">
        <v>8808.4311048503805</v>
      </c>
      <c r="AI86" s="3">
        <v>310.20073261000101</v>
      </c>
      <c r="AJ86" s="3">
        <v>1.1306404800000001</v>
      </c>
      <c r="AK86" s="3">
        <v>536.505143950003</v>
      </c>
      <c r="AL86" s="3">
        <v>64.726311820000603</v>
      </c>
      <c r="AM86" s="3">
        <v>116.22308667999999</v>
      </c>
      <c r="AN86" s="3">
        <v>10.0544912499999</v>
      </c>
      <c r="AO86" s="3">
        <v>166.61808764999901</v>
      </c>
      <c r="AP86" s="3">
        <v>36.550921460001902</v>
      </c>
      <c r="AQ86" s="3">
        <v>2.0757499400000299</v>
      </c>
      <c r="AR86" s="3">
        <v>216.49669594000201</v>
      </c>
      <c r="AS86" s="3">
        <v>9.4303549999999903E-2</v>
      </c>
      <c r="AT86" s="3">
        <v>1.9644644600000301</v>
      </c>
      <c r="AU86" s="3">
        <v>872.19669163000594</v>
      </c>
      <c r="AV86" s="3">
        <v>95.503986149996294</v>
      </c>
      <c r="AW86" s="3">
        <v>3.4825737399999399</v>
      </c>
      <c r="AX86" s="3">
        <v>0.714743200000028</v>
      </c>
      <c r="AY86" s="3">
        <v>1.4391393100000101</v>
      </c>
      <c r="AZ86" s="3">
        <v>701.23231098000099</v>
      </c>
      <c r="BA86" s="3">
        <v>19.640824810000598</v>
      </c>
      <c r="BB86" s="3">
        <v>18.611649020001501</v>
      </c>
      <c r="BC86" s="3">
        <v>7.8778504399995999</v>
      </c>
      <c r="BD86" s="3">
        <v>91.548265040000103</v>
      </c>
      <c r="BE86" s="3">
        <v>513.24982761000797</v>
      </c>
      <c r="BF86" s="3">
        <v>2.46099340999996</v>
      </c>
      <c r="BG86" s="3">
        <v>101.752828110002</v>
      </c>
      <c r="BH86" s="3">
        <v>499.49805640000199</v>
      </c>
      <c r="BI86" s="3">
        <v>112.175580100001</v>
      </c>
      <c r="BJ86" s="3">
        <v>4.5640238999999001</v>
      </c>
      <c r="BK86" s="3">
        <v>337.45049882999803</v>
      </c>
      <c r="BL86" s="3">
        <v>157.14164135999999</v>
      </c>
      <c r="BM86" s="3">
        <v>2.6353994699999599</v>
      </c>
      <c r="BN86" s="3">
        <v>0.86442531000004896</v>
      </c>
      <c r="BO86" s="3">
        <v>0.87066360000003495</v>
      </c>
      <c r="BP86" s="3">
        <v>49.3481038300012</v>
      </c>
      <c r="BQ86" s="3">
        <v>2.6246838700000201</v>
      </c>
      <c r="BR86" s="3">
        <v>410.77870197000198</v>
      </c>
      <c r="BS86" s="3">
        <v>188.517512170001</v>
      </c>
      <c r="BT86" s="3">
        <v>789.53076763002503</v>
      </c>
      <c r="BU86" s="3">
        <v>566.078469950005</v>
      </c>
      <c r="BV86" s="3">
        <v>0.87560811000004302</v>
      </c>
      <c r="BW86" s="3">
        <v>4.1646793299999301</v>
      </c>
      <c r="BX86" s="3">
        <v>14.5106785300004</v>
      </c>
      <c r="BY86" s="3">
        <v>184.49799802000101</v>
      </c>
      <c r="BZ86" s="3">
        <v>91.999661579999696</v>
      </c>
      <c r="CA86" s="3">
        <v>1.4411946200000001</v>
      </c>
      <c r="CB86" s="3">
        <v>28.545984610001099</v>
      </c>
      <c r="CC86" s="3">
        <v>345.18345961000301</v>
      </c>
      <c r="CD86" s="3">
        <v>165.26736797999899</v>
      </c>
      <c r="CE86" s="3">
        <v>0.170746279999996</v>
      </c>
      <c r="CF86" s="3">
        <v>242.048250889998</v>
      </c>
      <c r="CG86" s="3">
        <v>25.869963030000701</v>
      </c>
      <c r="CH86" s="3">
        <v>24.694862250000501</v>
      </c>
      <c r="CI86" s="3">
        <v>28.295028030000601</v>
      </c>
      <c r="CJ86" s="3">
        <v>202.52117838999899</v>
      </c>
      <c r="CK86" s="3">
        <v>27.7416529300008</v>
      </c>
      <c r="CL86" s="3">
        <v>32.675381770000499</v>
      </c>
      <c r="CM86" s="3">
        <v>218.128321599999</v>
      </c>
      <c r="CN86" s="3">
        <v>5.0356200299999099</v>
      </c>
      <c r="CO86" s="3">
        <v>48.9519108400007</v>
      </c>
      <c r="CP86" s="3">
        <v>0.641220130000004</v>
      </c>
      <c r="CQ86" s="3">
        <v>3.2702524599999401</v>
      </c>
      <c r="CR86" s="3">
        <v>130.115439469997</v>
      </c>
      <c r="CS86" s="3">
        <v>1606.0982186799599</v>
      </c>
      <c r="CT86" s="3">
        <v>16.0090932300003</v>
      </c>
      <c r="CU86" s="3">
        <v>4.8041029699999296</v>
      </c>
      <c r="CV86" s="3">
        <v>247.52623894000001</v>
      </c>
      <c r="CW86" s="3">
        <v>1459.1800544499999</v>
      </c>
      <c r="CX86" s="3">
        <v>2.25003007999997</v>
      </c>
      <c r="CY86" s="3">
        <v>22.309705550000299</v>
      </c>
      <c r="CZ86" s="3">
        <v>14.890336100000299</v>
      </c>
      <c r="DA86" s="3">
        <v>36.675490680000998</v>
      </c>
      <c r="DB86" s="3">
        <v>2.8560363199999999</v>
      </c>
      <c r="DC86" s="3">
        <v>15.245445400000699</v>
      </c>
      <c r="DD86" s="3">
        <v>51.670214060000703</v>
      </c>
      <c r="DE86" s="3">
        <v>107.39830468999899</v>
      </c>
      <c r="DF86" s="3">
        <v>215.61141937999901</v>
      </c>
      <c r="DG86" s="3">
        <v>819.55122160000201</v>
      </c>
      <c r="DH86" s="3">
        <v>1.2640446700000101</v>
      </c>
      <c r="DI86" s="3">
        <v>133.3022952</v>
      </c>
      <c r="DJ86" s="3">
        <v>1.92460191</v>
      </c>
      <c r="DK86" s="3">
        <v>0.61771057000003804</v>
      </c>
      <c r="DL86" s="3">
        <v>302.91373306999998</v>
      </c>
      <c r="DM86" s="3">
        <v>273.39008430000001</v>
      </c>
      <c r="DN86" s="3">
        <v>523.104940660024</v>
      </c>
      <c r="DO86" s="3">
        <v>434.49243666000802</v>
      </c>
      <c r="DP86" s="4">
        <v>39.584604080000702</v>
      </c>
      <c r="DQ86" s="11">
        <v>3406.9077166299899</v>
      </c>
      <c r="DR86" s="11">
        <v>7749.27978515625</v>
      </c>
      <c r="DS86" s="11">
        <f t="shared" si="11"/>
        <v>48230.590442196546</v>
      </c>
      <c r="DT86" s="19">
        <v>5121.9786071499902</v>
      </c>
      <c r="DU86">
        <v>4966.333015270071</v>
      </c>
      <c r="DV86">
        <v>19338.27736930022</v>
      </c>
      <c r="DW86">
        <v>8133.9657475999793</v>
      </c>
      <c r="DX86">
        <v>2920.7559177200169</v>
      </c>
      <c r="DY86">
        <f t="shared" si="12"/>
        <v>6088.3117241700065</v>
      </c>
      <c r="DZ86" s="20">
        <f t="shared" si="13"/>
        <v>1660.9680609862428</v>
      </c>
      <c r="EA86" s="19">
        <f t="shared" si="14"/>
        <v>11210.290331319997</v>
      </c>
      <c r="EB86">
        <f t="shared" si="15"/>
        <v>4966.333015270071</v>
      </c>
      <c r="EC86">
        <f t="shared" si="16"/>
        <v>20999.245430286464</v>
      </c>
      <c r="ED86">
        <f t="shared" si="17"/>
        <v>8133.9657475999793</v>
      </c>
      <c r="EE86" s="20">
        <f t="shared" si="18"/>
        <v>2920.7559177200169</v>
      </c>
    </row>
    <row r="87" spans="1:135" x14ac:dyDescent="0.25">
      <c r="A87" s="2" t="s">
        <v>205</v>
      </c>
      <c r="B87" s="3">
        <v>1.8056387700000101</v>
      </c>
      <c r="C87" s="3">
        <v>5.95378551999982</v>
      </c>
      <c r="D87" s="3">
        <v>43.4558897300006</v>
      </c>
      <c r="E87" s="3">
        <v>4.94020600000055E-2</v>
      </c>
      <c r="F87" s="3">
        <v>5.7010090499997803</v>
      </c>
      <c r="G87" s="3">
        <v>6.0787094399998596</v>
      </c>
      <c r="H87" s="3">
        <v>0.48494813999997899</v>
      </c>
      <c r="I87" s="3">
        <v>0.27569288999999497</v>
      </c>
      <c r="J87" s="3">
        <v>9.0724699999997997E-3</v>
      </c>
      <c r="K87" s="3">
        <v>1.4794007800000399</v>
      </c>
      <c r="L87" s="3">
        <v>1.3211481900000299</v>
      </c>
      <c r="M87" s="3">
        <v>5.6561940000004099E-2</v>
      </c>
      <c r="N87" s="3">
        <v>1.49377499999997E-2</v>
      </c>
      <c r="O87" s="3">
        <v>6.7577409999999893E-2</v>
      </c>
      <c r="P87" s="3">
        <v>10.477540829999899</v>
      </c>
      <c r="Q87" s="3">
        <v>0.106660019999999</v>
      </c>
      <c r="R87" s="3">
        <v>7.1364499999998698E-3</v>
      </c>
      <c r="S87" s="3">
        <v>6.4194726099998096</v>
      </c>
      <c r="T87" s="3">
        <v>4.3297223399997904</v>
      </c>
      <c r="U87" s="3">
        <v>1.7127854100000499</v>
      </c>
      <c r="V87" s="3">
        <v>7.9404093199997599</v>
      </c>
      <c r="W87" s="3">
        <v>3.9973160000001701E-2</v>
      </c>
      <c r="X87" s="3">
        <v>1.82840263999999</v>
      </c>
      <c r="Y87" s="3">
        <v>0.479483109999982</v>
      </c>
      <c r="Z87" s="3">
        <v>1.02716677000001</v>
      </c>
      <c r="AA87" s="3">
        <v>21.040005520000602</v>
      </c>
      <c r="AB87" s="3">
        <v>8.3573179999999997E-2</v>
      </c>
      <c r="AC87" s="3">
        <v>7.9532079999996605E-2</v>
      </c>
      <c r="AD87" s="3">
        <v>8.6594387800004604</v>
      </c>
      <c r="AE87" s="3">
        <v>3.9357446199999302</v>
      </c>
      <c r="AF87" s="3">
        <v>46.770875510001403</v>
      </c>
      <c r="AG87" s="3">
        <v>132.20746141999899</v>
      </c>
      <c r="AH87" s="3">
        <v>0.78225319000004201</v>
      </c>
      <c r="AI87" s="3">
        <v>22.9154369100008</v>
      </c>
      <c r="AJ87" s="3">
        <v>1.17921899999996E-2</v>
      </c>
      <c r="AK87" s="3">
        <v>6.40883196999975</v>
      </c>
      <c r="AL87" s="3">
        <v>24.166483760000801</v>
      </c>
      <c r="AM87" s="3">
        <v>8.3644725300001799</v>
      </c>
      <c r="AN87" s="3">
        <v>2.3736335199999599</v>
      </c>
      <c r="AO87" s="3">
        <v>10.0362635300002</v>
      </c>
      <c r="AP87" s="3">
        <v>202.13802009000099</v>
      </c>
      <c r="AQ87" s="3">
        <v>16.694631440000901</v>
      </c>
      <c r="AR87" s="3">
        <v>0.61119775999999804</v>
      </c>
      <c r="AS87" s="3">
        <v>3.8991499999999298E-3</v>
      </c>
      <c r="AT87" s="3">
        <v>0.15442072999999501</v>
      </c>
      <c r="AU87" s="3">
        <v>825.40245712000706</v>
      </c>
      <c r="AV87" s="3">
        <v>2.6502662099999301</v>
      </c>
      <c r="AW87" s="3">
        <v>0.96560313000005105</v>
      </c>
      <c r="AX87" s="3">
        <v>0.210412679999994</v>
      </c>
      <c r="AY87" s="3">
        <v>1.30458799999998E-2</v>
      </c>
      <c r="AZ87" s="3">
        <v>28.247833390000899</v>
      </c>
      <c r="BA87" s="3">
        <v>0.121290079999998</v>
      </c>
      <c r="BB87" s="3">
        <v>0.640175880000041</v>
      </c>
      <c r="BC87" s="3">
        <v>0.75692395000003199</v>
      </c>
      <c r="BD87" s="3">
        <v>82.305094739995695</v>
      </c>
      <c r="BE87" s="3">
        <v>195.97396391999999</v>
      </c>
      <c r="BF87" s="3">
        <v>6.5506390000001705E-2</v>
      </c>
      <c r="BG87" s="3">
        <v>0.87164561000005003</v>
      </c>
      <c r="BH87" s="3">
        <v>34.7743815200011</v>
      </c>
      <c r="BI87" s="3">
        <v>1.7008688299999899</v>
      </c>
      <c r="BJ87" s="3">
        <v>1.34631799999995E-2</v>
      </c>
      <c r="BK87" s="3">
        <v>10.2420607300005</v>
      </c>
      <c r="BL87" s="3">
        <v>363.03963020000299</v>
      </c>
      <c r="BM87" s="3">
        <v>1.5991733300000099</v>
      </c>
      <c r="BN87" s="3">
        <v>1.15682099999996E-2</v>
      </c>
      <c r="BO87" s="3">
        <v>0.18955942999999201</v>
      </c>
      <c r="BP87" s="3">
        <v>2.6661978999999798</v>
      </c>
      <c r="BQ87" s="3">
        <v>4.4843200000002199E-2</v>
      </c>
      <c r="BR87" s="3">
        <v>152.92733403</v>
      </c>
      <c r="BS87" s="3">
        <v>1.3489214200000199</v>
      </c>
      <c r="BT87" s="3">
        <v>3.9637310000000703E-2</v>
      </c>
      <c r="BU87" s="3">
        <v>4.4773700199999302</v>
      </c>
      <c r="BV87" s="3">
        <v>0.15416601999999599</v>
      </c>
      <c r="BW87" s="3">
        <v>1.15051005999998</v>
      </c>
      <c r="BX87" s="3">
        <v>28.903350820000501</v>
      </c>
      <c r="BY87" s="3">
        <v>4.8639623099999296</v>
      </c>
      <c r="BZ87" s="3">
        <v>7.5372715099998198</v>
      </c>
      <c r="CA87" s="3">
        <v>9.1341149999996901E-2</v>
      </c>
      <c r="CB87" s="3">
        <v>0.28675681999998698</v>
      </c>
      <c r="CC87" s="3">
        <v>3.81944671999997</v>
      </c>
      <c r="CD87" s="3">
        <v>379.47843294</v>
      </c>
      <c r="CE87" s="3">
        <v>3.34857999999993E-3</v>
      </c>
      <c r="CF87" s="3">
        <v>14.7788092700003</v>
      </c>
      <c r="CG87" s="3">
        <v>0.161015939999996</v>
      </c>
      <c r="CH87" s="3">
        <v>9.9837351700005001</v>
      </c>
      <c r="CI87" s="3">
        <v>0.20046219999999401</v>
      </c>
      <c r="CJ87" s="3">
        <v>12.974638950000401</v>
      </c>
      <c r="CK87" s="3">
        <v>3.3634662799999502</v>
      </c>
      <c r="CL87" s="3">
        <v>6.0445011599999097</v>
      </c>
      <c r="CM87" s="3">
        <v>13.6688001200004</v>
      </c>
      <c r="CN87" s="3">
        <v>3.1642206899999699</v>
      </c>
      <c r="CO87" s="3">
        <v>10.0168043999999</v>
      </c>
      <c r="CP87" s="3">
        <v>2.56978700000027E-2</v>
      </c>
      <c r="CQ87" s="3">
        <v>0.73503817000002403</v>
      </c>
      <c r="CR87" s="3">
        <v>60.372735010002003</v>
      </c>
      <c r="CS87" s="3">
        <v>3.8142215599999001</v>
      </c>
      <c r="CT87" s="3">
        <v>0.60239346000000304</v>
      </c>
      <c r="CU87" s="3">
        <v>2.6282650000001601E-2</v>
      </c>
      <c r="CV87" s="3">
        <v>1.72546343999998</v>
      </c>
      <c r="CW87" s="3">
        <v>62.444672860001397</v>
      </c>
      <c r="CX87" s="3">
        <v>6.4001510000002898E-2</v>
      </c>
      <c r="CY87" s="3">
        <v>11.5183393700006</v>
      </c>
      <c r="CZ87" s="3">
        <v>1.46611822999998</v>
      </c>
      <c r="DA87" s="3">
        <v>10.891417059999901</v>
      </c>
      <c r="DB87" s="3">
        <v>7.7870253899996396</v>
      </c>
      <c r="DC87" s="3">
        <v>20.558767530000999</v>
      </c>
      <c r="DD87" s="3">
        <v>3.7442719199999299</v>
      </c>
      <c r="DE87" s="3">
        <v>10.890095520000401</v>
      </c>
      <c r="DF87" s="3">
        <v>4.7549172899999004</v>
      </c>
      <c r="DG87" s="3">
        <v>28.156869650000498</v>
      </c>
      <c r="DH87" s="3">
        <v>0.10554649000000001</v>
      </c>
      <c r="DI87" s="3">
        <v>1.1389968000000199</v>
      </c>
      <c r="DJ87" s="3">
        <v>2.1879694399999798</v>
      </c>
      <c r="DK87" s="3">
        <v>9.0097619999999601E-2</v>
      </c>
      <c r="DL87" s="3">
        <v>8.9091987100005596</v>
      </c>
      <c r="DM87" s="3">
        <v>1.13643070000003</v>
      </c>
      <c r="DN87" s="3">
        <v>0.38770525999998301</v>
      </c>
      <c r="DO87" s="3">
        <v>4.0009963599999097</v>
      </c>
      <c r="DP87" s="4">
        <v>6.8344542299997499</v>
      </c>
      <c r="DQ87" s="11">
        <v>30.140073730000601</v>
      </c>
      <c r="DR87" s="11">
        <v>14968.3154296875</v>
      </c>
      <c r="DS87" s="11">
        <f t="shared" si="11"/>
        <v>18073.329991597522</v>
      </c>
      <c r="DT87" s="19">
        <v>490.27369117000245</v>
      </c>
      <c r="DU87">
        <v>303.08748312000171</v>
      </c>
      <c r="DV87">
        <v>265.94026190000187</v>
      </c>
      <c r="DW87">
        <v>614.02916961000312</v>
      </c>
      <c r="DX87">
        <v>1431.6839561100103</v>
      </c>
      <c r="DY87">
        <f t="shared" si="12"/>
        <v>10737.462475304397</v>
      </c>
      <c r="DZ87" s="20">
        <f t="shared" si="13"/>
        <v>4230.852954383101</v>
      </c>
      <c r="EA87" s="19">
        <f t="shared" si="14"/>
        <v>11227.7361664744</v>
      </c>
      <c r="EB87">
        <f t="shared" si="15"/>
        <v>303.08748312000171</v>
      </c>
      <c r="EC87">
        <f t="shared" si="16"/>
        <v>4496.793216283103</v>
      </c>
      <c r="ED87">
        <f t="shared" si="17"/>
        <v>614.02916961000312</v>
      </c>
      <c r="EE87" s="20">
        <f t="shared" si="18"/>
        <v>1431.6839561100103</v>
      </c>
    </row>
    <row r="88" spans="1:135" x14ac:dyDescent="0.25">
      <c r="A88" s="2" t="s">
        <v>278</v>
      </c>
      <c r="B88" s="3">
        <v>5.2322811999998997</v>
      </c>
      <c r="C88" s="3">
        <v>150.83544321999901</v>
      </c>
      <c r="D88" s="3">
        <v>434.58831313000098</v>
      </c>
      <c r="E88" s="3">
        <v>0.60474173999999004</v>
      </c>
      <c r="F88" s="3">
        <v>22.459867400000299</v>
      </c>
      <c r="G88" s="3">
        <v>1022.25707118001</v>
      </c>
      <c r="H88" s="3">
        <v>2.8384610799999499</v>
      </c>
      <c r="I88" s="3">
        <v>3.72371172999997</v>
      </c>
      <c r="J88" s="3">
        <v>0.29411901999998702</v>
      </c>
      <c r="K88" s="3">
        <v>1.70592838</v>
      </c>
      <c r="L88" s="3">
        <v>12.682748410000601</v>
      </c>
      <c r="M88" s="3">
        <v>4.7495101099998198</v>
      </c>
      <c r="N88" s="3">
        <v>8.3141980199998695</v>
      </c>
      <c r="O88" s="3">
        <v>28.080852080000799</v>
      </c>
      <c r="P88" s="3">
        <v>17.238352090000799</v>
      </c>
      <c r="Q88" s="3">
        <v>0.123386999999998</v>
      </c>
      <c r="R88" s="3">
        <v>2.6583955899999099</v>
      </c>
      <c r="S88" s="3">
        <v>188.921783369998</v>
      </c>
      <c r="T88" s="3">
        <v>2742.2427918499902</v>
      </c>
      <c r="U88" s="3">
        <v>7.3256380999997699</v>
      </c>
      <c r="V88" s="3">
        <v>755.91613995000898</v>
      </c>
      <c r="W88" s="3">
        <v>1.2657490200000101</v>
      </c>
      <c r="X88" s="3">
        <v>2556.6475196599999</v>
      </c>
      <c r="Y88" s="3">
        <v>23.0627777400016</v>
      </c>
      <c r="Z88" s="3">
        <v>2.88866217999988</v>
      </c>
      <c r="AA88" s="3">
        <v>493.03228692000198</v>
      </c>
      <c r="AB88" s="3">
        <v>0.84208575000000596</v>
      </c>
      <c r="AC88" s="3">
        <v>0.26467922999999599</v>
      </c>
      <c r="AD88" s="3">
        <v>1690.27929752001</v>
      </c>
      <c r="AE88" s="3">
        <v>184.66925191000101</v>
      </c>
      <c r="AF88" s="3">
        <v>79.541648919996504</v>
      </c>
      <c r="AG88" s="3">
        <v>3344.5714896199902</v>
      </c>
      <c r="AH88" s="3">
        <v>119.18064533999799</v>
      </c>
      <c r="AI88" s="3">
        <v>2290.7011446299798</v>
      </c>
      <c r="AJ88" s="3">
        <v>0.20250980999999599</v>
      </c>
      <c r="AK88" s="3">
        <v>95.423174399997293</v>
      </c>
      <c r="AL88" s="3">
        <v>2922.3532909299502</v>
      </c>
      <c r="AM88" s="3">
        <v>39.648481290000397</v>
      </c>
      <c r="AN88" s="3">
        <v>18.614371900000801</v>
      </c>
      <c r="AO88" s="3">
        <v>282.23865243000103</v>
      </c>
      <c r="AP88" s="3">
        <v>7.46458104999983</v>
      </c>
      <c r="AQ88" s="3">
        <v>4.1829999199999603</v>
      </c>
      <c r="AR88" s="3">
        <v>32.257418140000702</v>
      </c>
      <c r="AS88" s="3">
        <v>3.8461911099998898</v>
      </c>
      <c r="AT88" s="3">
        <v>0.81512917000004703</v>
      </c>
      <c r="AU88" s="3">
        <v>10633.2920659801</v>
      </c>
      <c r="AV88" s="3">
        <v>25.901582180001501</v>
      </c>
      <c r="AW88" s="3">
        <v>55.6798541000014</v>
      </c>
      <c r="AX88" s="3">
        <v>7.0393492799999704</v>
      </c>
      <c r="AY88" s="3">
        <v>39.083271580002098</v>
      </c>
      <c r="AZ88" s="3">
        <v>560.59221276000403</v>
      </c>
      <c r="BA88" s="3">
        <v>13.2775818100005</v>
      </c>
      <c r="BB88" s="3">
        <v>74.010847829996905</v>
      </c>
      <c r="BC88" s="3">
        <v>120.428455149998</v>
      </c>
      <c r="BD88" s="3">
        <v>364.18666501000098</v>
      </c>
      <c r="BE88" s="3">
        <v>67.469325830001196</v>
      </c>
      <c r="BF88" s="3">
        <v>0.34943069999998499</v>
      </c>
      <c r="BG88" s="3">
        <v>6.3578085999996103</v>
      </c>
      <c r="BH88" s="3">
        <v>290.18275622000402</v>
      </c>
      <c r="BI88" s="3">
        <v>279.59822222000099</v>
      </c>
      <c r="BJ88" s="3">
        <v>9.8977043000001501</v>
      </c>
      <c r="BK88" s="3">
        <v>964.22945696000295</v>
      </c>
      <c r="BL88" s="3">
        <v>6044.7289706299998</v>
      </c>
      <c r="BM88" s="3">
        <v>5.9686535099998803</v>
      </c>
      <c r="BN88" s="3">
        <v>1.0703042200000701</v>
      </c>
      <c r="BO88" s="3">
        <v>0.82756318000006801</v>
      </c>
      <c r="BP88" s="3">
        <v>89.901487949999606</v>
      </c>
      <c r="BQ88" s="3">
        <v>4.0969698999999196</v>
      </c>
      <c r="BR88" s="3">
        <v>6793.8918133899897</v>
      </c>
      <c r="BS88" s="3">
        <v>43.898109640001501</v>
      </c>
      <c r="BT88" s="3">
        <v>0.32714105999998599</v>
      </c>
      <c r="BU88" s="3">
        <v>690.17111248000697</v>
      </c>
      <c r="BV88" s="3">
        <v>0.54098950000000001</v>
      </c>
      <c r="BW88" s="3">
        <v>3.1973861499999501</v>
      </c>
      <c r="BX88" s="3">
        <v>8.8494288800006693</v>
      </c>
      <c r="BY88" s="3">
        <v>18.103259550001098</v>
      </c>
      <c r="BZ88" s="3">
        <v>745.59818347000805</v>
      </c>
      <c r="CA88" s="3">
        <v>3.0356856799999399</v>
      </c>
      <c r="CB88" s="3">
        <v>191.08008526</v>
      </c>
      <c r="CC88" s="3">
        <v>1569.8225995499899</v>
      </c>
      <c r="CD88" s="3">
        <v>3491.7726747299898</v>
      </c>
      <c r="CE88" s="3">
        <v>0.62184119000006699</v>
      </c>
      <c r="CF88" s="3">
        <v>221.80783948999999</v>
      </c>
      <c r="CG88" s="3">
        <v>4.2918080499998599</v>
      </c>
      <c r="CH88" s="3">
        <v>0.38813233999998697</v>
      </c>
      <c r="CI88" s="3">
        <v>17.621166520000699</v>
      </c>
      <c r="CJ88" s="3">
        <v>581.51997507000601</v>
      </c>
      <c r="CK88" s="3">
        <v>10.7276233400002</v>
      </c>
      <c r="CL88" s="3">
        <v>246.05041677</v>
      </c>
      <c r="CM88" s="3">
        <v>1573.2708634399901</v>
      </c>
      <c r="CN88" s="3">
        <v>783.19625504000896</v>
      </c>
      <c r="CO88" s="3">
        <v>17.5275653900005</v>
      </c>
      <c r="CP88" s="3">
        <v>40.894384360002597</v>
      </c>
      <c r="CQ88" s="3">
        <v>13.5084459500005</v>
      </c>
      <c r="CR88" s="3">
        <v>1427.3582413899401</v>
      </c>
      <c r="CS88" s="3">
        <v>772.99522512000704</v>
      </c>
      <c r="CT88" s="3">
        <v>3.6360936299999498</v>
      </c>
      <c r="CU88" s="3">
        <v>109.846173869998</v>
      </c>
      <c r="CV88" s="3">
        <v>40.803379880002097</v>
      </c>
      <c r="CW88" s="3">
        <v>280.89594162999998</v>
      </c>
      <c r="CX88" s="3">
        <v>19.615890960000701</v>
      </c>
      <c r="CY88" s="3">
        <v>98.586919409997407</v>
      </c>
      <c r="CZ88" s="3">
        <v>54.681902630001098</v>
      </c>
      <c r="DA88" s="3">
        <v>48.5658931500016</v>
      </c>
      <c r="DB88" s="3">
        <v>14.674573279999899</v>
      </c>
      <c r="DC88" s="3">
        <v>74.294706949997902</v>
      </c>
      <c r="DD88" s="3">
        <v>21.863545680000801</v>
      </c>
      <c r="DE88" s="3">
        <v>254.29672117999999</v>
      </c>
      <c r="DF88" s="3">
        <v>641.69285642001103</v>
      </c>
      <c r="DG88" s="3">
        <v>88.422636639998402</v>
      </c>
      <c r="DH88" s="3">
        <v>0.53818899999998004</v>
      </c>
      <c r="DI88" s="3">
        <v>781.79319576001399</v>
      </c>
      <c r="DJ88" s="3">
        <v>80.328908619996795</v>
      </c>
      <c r="DK88" s="3">
        <v>0.228735739999996</v>
      </c>
      <c r="DL88" s="3">
        <v>204.065855080002</v>
      </c>
      <c r="DM88" s="3">
        <v>508.44474472000502</v>
      </c>
      <c r="DN88" s="3">
        <v>12.641441180000101</v>
      </c>
      <c r="DO88" s="3">
        <v>8.2887115199999002</v>
      </c>
      <c r="DP88" s="4">
        <v>29.880206090000598</v>
      </c>
      <c r="DQ88" s="11">
        <v>17119.853012200099</v>
      </c>
      <c r="DR88" s="11">
        <v>10747.4453125</v>
      </c>
      <c r="DS88" s="11">
        <f t="shared" si="11"/>
        <v>89782.412113660088</v>
      </c>
      <c r="DT88" s="19">
        <v>21156.074278330085</v>
      </c>
      <c r="DU88">
        <v>9843.3416601500103</v>
      </c>
      <c r="DV88">
        <v>9690.9869574399618</v>
      </c>
      <c r="DW88">
        <v>10798.345447320016</v>
      </c>
      <c r="DX88">
        <v>27546.218457920048</v>
      </c>
      <c r="DY88">
        <f t="shared" si="12"/>
        <v>7709.6378206645104</v>
      </c>
      <c r="DZ88" s="20">
        <f t="shared" si="13"/>
        <v>3037.8074918354891</v>
      </c>
      <c r="EA88" s="19">
        <f t="shared" si="14"/>
        <v>28865.712098994594</v>
      </c>
      <c r="EB88">
        <f t="shared" si="15"/>
        <v>9843.3416601500103</v>
      </c>
      <c r="EC88">
        <f t="shared" si="16"/>
        <v>12728.79444927545</v>
      </c>
      <c r="ED88">
        <f t="shared" si="17"/>
        <v>10798.345447320016</v>
      </c>
      <c r="EE88" s="20">
        <f t="shared" si="18"/>
        <v>27546.218457920048</v>
      </c>
    </row>
    <row r="89" spans="1:135" x14ac:dyDescent="0.25">
      <c r="A89" s="2" t="s">
        <v>206</v>
      </c>
      <c r="B89" s="3">
        <v>2.98726701999994</v>
      </c>
      <c r="C89" s="3">
        <v>492.62217190000098</v>
      </c>
      <c r="D89" s="3">
        <v>164.48297489000001</v>
      </c>
      <c r="E89" s="3">
        <v>2.6331996999999001</v>
      </c>
      <c r="F89" s="3">
        <v>29.275505430000401</v>
      </c>
      <c r="G89" s="3">
        <v>16.6032375000004</v>
      </c>
      <c r="H89" s="3">
        <v>10.6289546200006</v>
      </c>
      <c r="I89" s="3">
        <v>26.823187710000301</v>
      </c>
      <c r="J89" s="3">
        <v>11.3782676000001</v>
      </c>
      <c r="K89" s="3">
        <v>4.6080602899997398</v>
      </c>
      <c r="L89" s="3">
        <v>192.16280764000101</v>
      </c>
      <c r="M89" s="3">
        <v>27.391600630000301</v>
      </c>
      <c r="N89" s="3">
        <v>2.62426336999996</v>
      </c>
      <c r="O89" s="3">
        <v>24.802423950000701</v>
      </c>
      <c r="P89" s="3">
        <v>58.940402250003402</v>
      </c>
      <c r="Q89" s="3">
        <v>30.636889719999999</v>
      </c>
      <c r="R89" s="3">
        <v>0.365860469999993</v>
      </c>
      <c r="S89" s="3">
        <v>191.03548743000101</v>
      </c>
      <c r="T89" s="3">
        <v>3514.7019485399901</v>
      </c>
      <c r="U89" s="3">
        <v>220.21151295000101</v>
      </c>
      <c r="V89" s="3">
        <v>592.18791499000395</v>
      </c>
      <c r="W89" s="3">
        <v>2.2733095399999899</v>
      </c>
      <c r="X89" s="3">
        <v>4175.9258550499999</v>
      </c>
      <c r="Y89" s="3">
        <v>49.488623480002502</v>
      </c>
      <c r="Z89" s="3">
        <v>4.0189445799999</v>
      </c>
      <c r="AA89" s="3">
        <v>854.35433966001096</v>
      </c>
      <c r="AB89" s="3">
        <v>0.41057880999998397</v>
      </c>
      <c r="AC89" s="3">
        <v>56.471971980000802</v>
      </c>
      <c r="AD89" s="3">
        <v>1049.27212848001</v>
      </c>
      <c r="AE89" s="3">
        <v>2888.6017241099498</v>
      </c>
      <c r="AF89" s="3">
        <v>584.48059726000702</v>
      </c>
      <c r="AG89" s="3">
        <v>26.8618645900006</v>
      </c>
      <c r="AH89" s="3">
        <v>2313.10503637995</v>
      </c>
      <c r="AI89" s="3">
        <v>411.40001833000002</v>
      </c>
      <c r="AJ89" s="3">
        <v>7.5601659699997503</v>
      </c>
      <c r="AK89" s="3">
        <v>198.34205077999999</v>
      </c>
      <c r="AL89" s="3">
        <v>48.335790180000998</v>
      </c>
      <c r="AM89" s="3">
        <v>1003.06852972001</v>
      </c>
      <c r="AN89" s="3">
        <v>488.20801244000199</v>
      </c>
      <c r="AO89" s="3">
        <v>177.16850528999899</v>
      </c>
      <c r="AP89" s="3">
        <v>17.9568263100008</v>
      </c>
      <c r="AQ89" s="3">
        <v>147.08096305000001</v>
      </c>
      <c r="AR89" s="3">
        <v>182.19239485999799</v>
      </c>
      <c r="AS89" s="3">
        <v>5.3472299999998496E-3</v>
      </c>
      <c r="AT89" s="3">
        <v>0.52257042999999204</v>
      </c>
      <c r="AU89" s="3">
        <v>2762.13360400998</v>
      </c>
      <c r="AV89" s="3">
        <v>257.35452745999902</v>
      </c>
      <c r="AW89" s="3">
        <v>43.615548650001102</v>
      </c>
      <c r="AX89" s="3">
        <v>12.4187058300007</v>
      </c>
      <c r="AY89" s="3">
        <v>15.3938827300006</v>
      </c>
      <c r="AZ89" s="3">
        <v>1348.4190778499801</v>
      </c>
      <c r="BA89" s="3">
        <v>75.913966069998907</v>
      </c>
      <c r="BB89" s="3">
        <v>112.641968949998</v>
      </c>
      <c r="BC89" s="3">
        <v>130.38527255999901</v>
      </c>
      <c r="BD89" s="3">
        <v>7962.9306965399801</v>
      </c>
      <c r="BE89" s="3">
        <v>4116.2358221899503</v>
      </c>
      <c r="BF89" s="3">
        <v>9.1385514600002598</v>
      </c>
      <c r="BG89" s="3">
        <v>199.02476868000099</v>
      </c>
      <c r="BH89" s="3">
        <v>833.48949408000794</v>
      </c>
      <c r="BI89" s="3">
        <v>265.51442277999797</v>
      </c>
      <c r="BJ89" s="3">
        <v>0.17743531999998899</v>
      </c>
      <c r="BK89" s="3">
        <v>54.474457330000902</v>
      </c>
      <c r="BL89" s="3">
        <v>39.664023170000803</v>
      </c>
      <c r="BM89" s="3">
        <v>28.592499170000501</v>
      </c>
      <c r="BN89" s="3">
        <v>0.96701293000008304</v>
      </c>
      <c r="BO89" s="3">
        <v>0.67546171000000299</v>
      </c>
      <c r="BP89" s="3">
        <v>75.3975381099999</v>
      </c>
      <c r="BQ89" s="3">
        <v>5.4964610000004598E-2</v>
      </c>
      <c r="BR89" s="3">
        <v>832.56752995000795</v>
      </c>
      <c r="BS89" s="3">
        <v>19.818681890001201</v>
      </c>
      <c r="BT89" s="3">
        <v>78.903494529999605</v>
      </c>
      <c r="BU89" s="3">
        <v>862.78936045000705</v>
      </c>
      <c r="BV89" s="3">
        <v>0.37142393999998102</v>
      </c>
      <c r="BW89" s="3">
        <v>18.251625390000701</v>
      </c>
      <c r="BX89" s="3">
        <v>17.466481670000299</v>
      </c>
      <c r="BY89" s="3">
        <v>230.49803372</v>
      </c>
      <c r="BZ89" s="3">
        <v>98.051822859998794</v>
      </c>
      <c r="CA89" s="3">
        <v>0.69896413000004098</v>
      </c>
      <c r="CB89" s="3">
        <v>6.6420021599997598</v>
      </c>
      <c r="CC89" s="3">
        <v>256.66027433000102</v>
      </c>
      <c r="CD89" s="3">
        <v>900.89075121001099</v>
      </c>
      <c r="CE89" s="3">
        <v>1.1003580300000699</v>
      </c>
      <c r="CF89" s="3">
        <v>269.05470508000002</v>
      </c>
      <c r="CG89" s="3">
        <v>55.983834580001101</v>
      </c>
      <c r="CH89" s="3">
        <v>112.213620519999</v>
      </c>
      <c r="CI89" s="3">
        <v>24.5749769100008</v>
      </c>
      <c r="CJ89" s="3">
        <v>742.72533830001203</v>
      </c>
      <c r="CK89" s="3">
        <v>305.99840704000297</v>
      </c>
      <c r="CL89" s="3">
        <v>30.936235350000501</v>
      </c>
      <c r="CM89" s="3">
        <v>23.583547950000401</v>
      </c>
      <c r="CN89" s="3">
        <v>13.0438031200003</v>
      </c>
      <c r="CO89" s="3">
        <v>21.855696320001201</v>
      </c>
      <c r="CP89" s="3">
        <v>4.5059750999999002</v>
      </c>
      <c r="CQ89" s="3">
        <v>45.300673280001099</v>
      </c>
      <c r="CR89" s="3">
        <v>13.7349617300011</v>
      </c>
      <c r="CS89" s="3">
        <v>757.21037735000903</v>
      </c>
      <c r="CT89" s="3">
        <v>16.072906350000299</v>
      </c>
      <c r="CU89" s="3">
        <v>32.620754800001798</v>
      </c>
      <c r="CV89" s="3">
        <v>636.89188170001205</v>
      </c>
      <c r="CW89" s="3">
        <v>2180.8867276399901</v>
      </c>
      <c r="CX89" s="3">
        <v>0.21799686999999299</v>
      </c>
      <c r="CY89" s="3">
        <v>5597.7000724299496</v>
      </c>
      <c r="CZ89" s="3">
        <v>16.263189610000399</v>
      </c>
      <c r="DA89" s="3">
        <v>47.824434880000702</v>
      </c>
      <c r="DB89" s="3">
        <v>1.67635471999996</v>
      </c>
      <c r="DC89" s="3">
        <v>459.63237662000199</v>
      </c>
      <c r="DD89" s="3">
        <v>35.342859930001502</v>
      </c>
      <c r="DE89" s="3">
        <v>319.09076814000201</v>
      </c>
      <c r="DF89" s="3">
        <v>318.606689910005</v>
      </c>
      <c r="DG89" s="3">
        <v>689.51672093000104</v>
      </c>
      <c r="DH89" s="3">
        <v>0.29772095999998299</v>
      </c>
      <c r="DI89" s="3">
        <v>44.044970980000997</v>
      </c>
      <c r="DJ89" s="3">
        <v>675.844250380017</v>
      </c>
      <c r="DK89" s="3">
        <v>0.36238758999998699</v>
      </c>
      <c r="DL89" s="3">
        <v>58.695647120000999</v>
      </c>
      <c r="DM89" s="3">
        <v>0.29856102999999401</v>
      </c>
      <c r="DN89" s="3">
        <v>526.779163910026</v>
      </c>
      <c r="DO89" s="3">
        <v>2952.2118192099201</v>
      </c>
      <c r="DP89" s="4">
        <v>41.362599400000803</v>
      </c>
      <c r="DQ89" s="11">
        <v>192.782708829999</v>
      </c>
      <c r="DR89" s="11">
        <v>15939.3291015625</v>
      </c>
      <c r="DS89" s="11">
        <f t="shared" si="11"/>
        <v>75178.609411692334</v>
      </c>
      <c r="DT89" s="19">
        <v>9411.2834633199509</v>
      </c>
      <c r="DU89">
        <v>5652.8361756900667</v>
      </c>
      <c r="DV89">
        <v>14347.35148058991</v>
      </c>
      <c r="DW89">
        <v>22163.402292659976</v>
      </c>
      <c r="DX89">
        <v>7664.406897869917</v>
      </c>
      <c r="DY89">
        <f t="shared" si="12"/>
        <v>6434.1025922984145</v>
      </c>
      <c r="DZ89" s="20">
        <f t="shared" si="13"/>
        <v>9505.2265092640846</v>
      </c>
      <c r="EA89" s="19">
        <f t="shared" si="14"/>
        <v>15845.386055618364</v>
      </c>
      <c r="EB89">
        <f t="shared" si="15"/>
        <v>5652.8361756900667</v>
      </c>
      <c r="EC89">
        <f t="shared" si="16"/>
        <v>23852.577989853995</v>
      </c>
      <c r="ED89">
        <f t="shared" si="17"/>
        <v>22163.402292659976</v>
      </c>
      <c r="EE89" s="20">
        <f t="shared" si="18"/>
        <v>7664.406897869917</v>
      </c>
    </row>
    <row r="90" spans="1:135" x14ac:dyDescent="0.25">
      <c r="A90" s="2" t="s">
        <v>207</v>
      </c>
      <c r="B90" s="3">
        <v>107.64929607000001</v>
      </c>
      <c r="C90" s="3">
        <v>201.7125805</v>
      </c>
      <c r="D90" s="3">
        <v>911.45350411000697</v>
      </c>
      <c r="E90" s="3">
        <v>0.16862132999999499</v>
      </c>
      <c r="F90" s="3">
        <v>29.717930190000601</v>
      </c>
      <c r="G90" s="3">
        <v>160.08110188000001</v>
      </c>
      <c r="H90" s="3">
        <v>41.969541980000699</v>
      </c>
      <c r="I90" s="3">
        <v>13.446628260000001</v>
      </c>
      <c r="J90" s="3">
        <v>27.542622460000398</v>
      </c>
      <c r="K90" s="3">
        <v>33.705132590000801</v>
      </c>
      <c r="L90" s="3">
        <v>95.375461470000602</v>
      </c>
      <c r="M90" s="3">
        <v>11.56621148</v>
      </c>
      <c r="N90" s="3">
        <v>21.6386047800003</v>
      </c>
      <c r="O90" s="3">
        <v>10.566015370000001</v>
      </c>
      <c r="P90" s="3">
        <v>164.87881330000101</v>
      </c>
      <c r="Q90" s="3">
        <v>63.597134040000803</v>
      </c>
      <c r="R90" s="3">
        <v>2.8211026499999798</v>
      </c>
      <c r="S90" s="3">
        <v>115.171945999999</v>
      </c>
      <c r="T90" s="3">
        <v>820.428660980004</v>
      </c>
      <c r="U90" s="3">
        <v>181.35844671999899</v>
      </c>
      <c r="V90" s="3">
        <v>449.34799615999901</v>
      </c>
      <c r="W90" s="3">
        <v>25.735258550000601</v>
      </c>
      <c r="X90" s="3">
        <v>786.63889627000401</v>
      </c>
      <c r="Y90" s="3">
        <v>154.52209731000099</v>
      </c>
      <c r="Z90" s="3">
        <v>222.41666769000099</v>
      </c>
      <c r="AA90" s="3">
        <v>348.58689619000103</v>
      </c>
      <c r="AB90" s="3">
        <v>1.07535296000003</v>
      </c>
      <c r="AC90" s="3">
        <v>7.9167938999998304</v>
      </c>
      <c r="AD90" s="3">
        <v>511.63592687000198</v>
      </c>
      <c r="AE90" s="3">
        <v>2422.5210428599698</v>
      </c>
      <c r="AF90" s="3">
        <v>858.11080256000696</v>
      </c>
      <c r="AG90" s="3">
        <v>212.00980974000001</v>
      </c>
      <c r="AH90" s="3">
        <v>2353.46063670996</v>
      </c>
      <c r="AI90" s="3">
        <v>397.90313599999899</v>
      </c>
      <c r="AJ90" s="3">
        <v>0.28704374999999399</v>
      </c>
      <c r="AK90" s="3">
        <v>467.07898404999997</v>
      </c>
      <c r="AL90" s="3">
        <v>97.654897189999701</v>
      </c>
      <c r="AM90" s="3">
        <v>84.717576770000804</v>
      </c>
      <c r="AN90" s="3">
        <v>39.2673126700005</v>
      </c>
      <c r="AO90" s="3">
        <v>59.719950510000402</v>
      </c>
      <c r="AP90" s="3">
        <v>5.7144763899999003</v>
      </c>
      <c r="AQ90" s="3">
        <v>31.586014190000402</v>
      </c>
      <c r="AR90" s="3">
        <v>413.343220980002</v>
      </c>
      <c r="AS90" s="3">
        <v>1.9447558599999899</v>
      </c>
      <c r="AT90" s="3">
        <v>0.124120640000003</v>
      </c>
      <c r="AU90" s="3">
        <v>567.72909824000703</v>
      </c>
      <c r="AV90" s="3">
        <v>135.83557510999901</v>
      </c>
      <c r="AW90" s="3">
        <v>60.271175940000603</v>
      </c>
      <c r="AX90" s="3">
        <v>3.21765191999995</v>
      </c>
      <c r="AY90" s="3">
        <v>7.9819327799997604</v>
      </c>
      <c r="AZ90" s="3">
        <v>483.32000933000398</v>
      </c>
      <c r="BA90" s="3">
        <v>49.235778630000702</v>
      </c>
      <c r="BB90" s="3">
        <v>39.334348970001102</v>
      </c>
      <c r="BC90" s="3">
        <v>6.4180674399998603</v>
      </c>
      <c r="BD90" s="3">
        <v>24.667059500000398</v>
      </c>
      <c r="BE90" s="3">
        <v>326.06337140000301</v>
      </c>
      <c r="BF90" s="3">
        <v>0.85231845000003503</v>
      </c>
      <c r="BG90" s="3">
        <v>85.832147220001303</v>
      </c>
      <c r="BH90" s="3">
        <v>297.52199644000302</v>
      </c>
      <c r="BI90" s="3">
        <v>65.706737049998793</v>
      </c>
      <c r="BJ90" s="3">
        <v>88.436465009998301</v>
      </c>
      <c r="BK90" s="3">
        <v>405.64069000000097</v>
      </c>
      <c r="BL90" s="3">
        <v>474.852347830003</v>
      </c>
      <c r="BM90" s="3">
        <v>96.805892860000398</v>
      </c>
      <c r="BN90" s="3">
        <v>0.12556740999999899</v>
      </c>
      <c r="BO90" s="3">
        <v>0.112552339999996</v>
      </c>
      <c r="BP90" s="3">
        <v>110.51748784</v>
      </c>
      <c r="BQ90" s="3">
        <v>11.0312871400003</v>
      </c>
      <c r="BR90" s="3">
        <v>474.93758960999997</v>
      </c>
      <c r="BS90" s="3">
        <v>184.92960963000101</v>
      </c>
      <c r="BT90" s="3">
        <v>1.3826688599999799</v>
      </c>
      <c r="BU90" s="3">
        <v>872.04732810999997</v>
      </c>
      <c r="BV90" s="3">
        <v>1.98287641999998</v>
      </c>
      <c r="BW90" s="3">
        <v>89.368038849999607</v>
      </c>
      <c r="BX90" s="3">
        <v>98.012331599999499</v>
      </c>
      <c r="BY90" s="3">
        <v>499.65120678000198</v>
      </c>
      <c r="BZ90" s="3">
        <v>219.68951282999899</v>
      </c>
      <c r="CA90" s="3">
        <v>8.0326536399998592</v>
      </c>
      <c r="CB90" s="3">
        <v>120.64305649999901</v>
      </c>
      <c r="CC90" s="3">
        <v>113.13426570999999</v>
      </c>
      <c r="CD90" s="3">
        <v>180.29741759000001</v>
      </c>
      <c r="CE90" s="3">
        <v>1.8126018099999901</v>
      </c>
      <c r="CF90" s="3">
        <v>258.23410572000103</v>
      </c>
      <c r="CG90" s="3">
        <v>232.04986519999801</v>
      </c>
      <c r="CH90" s="3">
        <v>430.375139340001</v>
      </c>
      <c r="CI90" s="3">
        <v>12.9476925000001</v>
      </c>
      <c r="CJ90" s="3">
        <v>193.58980583000101</v>
      </c>
      <c r="CK90" s="3">
        <v>125.972067749999</v>
      </c>
      <c r="CL90" s="3">
        <v>114.66726181</v>
      </c>
      <c r="CM90" s="3">
        <v>334.50041555000001</v>
      </c>
      <c r="CN90" s="3">
        <v>112.50305259</v>
      </c>
      <c r="CO90" s="3">
        <v>122.1672047</v>
      </c>
      <c r="CP90" s="3">
        <v>13.879841610000399</v>
      </c>
      <c r="CQ90" s="3">
        <v>65.326016840000804</v>
      </c>
      <c r="CR90" s="3">
        <v>269.72477628000098</v>
      </c>
      <c r="CS90" s="3">
        <v>586.98403462000397</v>
      </c>
      <c r="CT90" s="3">
        <v>70.020343300000604</v>
      </c>
      <c r="CU90" s="3">
        <v>1.8666399899999799</v>
      </c>
      <c r="CV90" s="3">
        <v>726.06379422000305</v>
      </c>
      <c r="CW90" s="3">
        <v>1932.0514559799999</v>
      </c>
      <c r="CX90" s="3">
        <v>22.593673320000299</v>
      </c>
      <c r="CY90" s="3">
        <v>589.24281229000496</v>
      </c>
      <c r="CZ90" s="3">
        <v>132.53924712</v>
      </c>
      <c r="DA90" s="3">
        <v>106.62080210000001</v>
      </c>
      <c r="DB90" s="3">
        <v>4.3657970799997798</v>
      </c>
      <c r="DC90" s="3">
        <v>209.231296119999</v>
      </c>
      <c r="DD90" s="3">
        <v>27.004404720000501</v>
      </c>
      <c r="DE90" s="3">
        <v>979.70076224000798</v>
      </c>
      <c r="DF90" s="3">
        <v>142.71723621999999</v>
      </c>
      <c r="DG90" s="3">
        <v>539.16249377000304</v>
      </c>
      <c r="DH90" s="3">
        <v>0.26418914999999099</v>
      </c>
      <c r="DI90" s="3">
        <v>89.425969220000496</v>
      </c>
      <c r="DJ90" s="3">
        <v>778.90515681000295</v>
      </c>
      <c r="DK90" s="3">
        <v>0.24109678999999301</v>
      </c>
      <c r="DL90" s="3">
        <v>159.21649657999899</v>
      </c>
      <c r="DM90" s="3">
        <v>76.736692940000495</v>
      </c>
      <c r="DN90" s="3">
        <v>57.888019970001103</v>
      </c>
      <c r="DO90" s="3">
        <v>433.03122422000303</v>
      </c>
      <c r="DP90" s="4">
        <v>79.613552890000307</v>
      </c>
      <c r="DQ90" s="11">
        <v>923.05960709000306</v>
      </c>
      <c r="DR90" s="11">
        <v>9234.39453125</v>
      </c>
      <c r="DS90" s="11">
        <f t="shared" si="11"/>
        <v>39364.478315440007</v>
      </c>
      <c r="DT90" s="19">
        <v>3893.5024921000086</v>
      </c>
      <c r="DU90">
        <v>6153.7113018200207</v>
      </c>
      <c r="DV90">
        <v>8669.2514978699401</v>
      </c>
      <c r="DW90">
        <v>7819.506774750037</v>
      </c>
      <c r="DX90">
        <v>3594.1117176500143</v>
      </c>
      <c r="DY90">
        <f t="shared" si="12"/>
        <v>2964.8906063891095</v>
      </c>
      <c r="DZ90" s="20">
        <f t="shared" si="13"/>
        <v>6269.5039248608909</v>
      </c>
      <c r="EA90" s="19">
        <f t="shared" si="14"/>
        <v>6858.3930984891176</v>
      </c>
      <c r="EB90">
        <f t="shared" si="15"/>
        <v>6153.7113018200207</v>
      </c>
      <c r="EC90">
        <f t="shared" si="16"/>
        <v>14938.755422730832</v>
      </c>
      <c r="ED90">
        <f t="shared" si="17"/>
        <v>7819.506774750037</v>
      </c>
      <c r="EE90" s="20">
        <f t="shared" si="18"/>
        <v>3594.1117176500143</v>
      </c>
    </row>
    <row r="91" spans="1:135" x14ac:dyDescent="0.25">
      <c r="A91" s="2" t="s">
        <v>208</v>
      </c>
      <c r="B91" s="3">
        <v>81.080544409999902</v>
      </c>
      <c r="C91" s="3">
        <v>140.890796459999</v>
      </c>
      <c r="D91" s="3">
        <v>243.47306062999999</v>
      </c>
      <c r="E91" s="3">
        <v>1.1578768300000499</v>
      </c>
      <c r="F91" s="3">
        <v>45.5325124200007</v>
      </c>
      <c r="G91" s="3">
        <v>51.745923910000897</v>
      </c>
      <c r="H91" s="3">
        <v>0.52046271999998694</v>
      </c>
      <c r="I91" s="3">
        <v>0.53700548999998599</v>
      </c>
      <c r="J91" s="3">
        <v>0.38424327999998997</v>
      </c>
      <c r="K91" s="3">
        <v>1.78261182999999</v>
      </c>
      <c r="L91" s="3">
        <v>2.6983506299999802</v>
      </c>
      <c r="M91" s="3">
        <v>0.87324565000003995</v>
      </c>
      <c r="N91" s="3">
        <v>0.74590720000003297</v>
      </c>
      <c r="O91" s="3">
        <v>3.6146078499999601</v>
      </c>
      <c r="P91" s="3">
        <v>1.9050167499999999</v>
      </c>
      <c r="Q91" s="3">
        <v>5.8696835599997197</v>
      </c>
      <c r="R91" s="3">
        <v>1.9266559699999899</v>
      </c>
      <c r="S91" s="3">
        <v>122.124878779998</v>
      </c>
      <c r="T91" s="3">
        <v>613.211490710004</v>
      </c>
      <c r="U91" s="3">
        <v>20.027406680001199</v>
      </c>
      <c r="V91" s="3">
        <v>84.391420769999897</v>
      </c>
      <c r="W91" s="3">
        <v>1.1004891400000401</v>
      </c>
      <c r="X91" s="3">
        <v>460.068001930001</v>
      </c>
      <c r="Y91" s="3">
        <v>12.511460080000401</v>
      </c>
      <c r="Z91" s="3">
        <v>168.420155829999</v>
      </c>
      <c r="AA91" s="3">
        <v>110.64159466999899</v>
      </c>
      <c r="AB91" s="3">
        <v>1.2297952700000201</v>
      </c>
      <c r="AC91" s="3">
        <v>46.513491340000002</v>
      </c>
      <c r="AD91" s="3">
        <v>126.968077129999</v>
      </c>
      <c r="AE91" s="3">
        <v>889.21818026002495</v>
      </c>
      <c r="AF91" s="3">
        <v>77.187433080001</v>
      </c>
      <c r="AG91" s="3">
        <v>45.164608850000803</v>
      </c>
      <c r="AH91" s="3">
        <v>95.786865459998793</v>
      </c>
      <c r="AI91" s="3">
        <v>61.449181850001203</v>
      </c>
      <c r="AJ91" s="3">
        <v>0.167064729999994</v>
      </c>
      <c r="AK91" s="3">
        <v>47.996400280000799</v>
      </c>
      <c r="AL91" s="3">
        <v>623.430887940003</v>
      </c>
      <c r="AM91" s="3">
        <v>66.878541970000597</v>
      </c>
      <c r="AN91" s="3">
        <v>9.6980057799999599</v>
      </c>
      <c r="AO91" s="3">
        <v>113.008490309999</v>
      </c>
      <c r="AP91" s="3">
        <v>1162.51897322995</v>
      </c>
      <c r="AQ91" s="3">
        <v>32.912837080000799</v>
      </c>
      <c r="AR91" s="3">
        <v>61.729229520000601</v>
      </c>
      <c r="AS91" s="3">
        <v>2.2385511599999801</v>
      </c>
      <c r="AT91" s="3">
        <v>1.5153614500000201</v>
      </c>
      <c r="AU91" s="3">
        <v>188.23836940999999</v>
      </c>
      <c r="AV91" s="3">
        <v>7.4500113099997396</v>
      </c>
      <c r="AW91" s="3">
        <v>55.464116840000301</v>
      </c>
      <c r="AX91" s="3">
        <v>5.1216329199999304</v>
      </c>
      <c r="AY91" s="3">
        <v>11.6790604700003</v>
      </c>
      <c r="AZ91" s="3">
        <v>111.7120647</v>
      </c>
      <c r="BA91" s="3">
        <v>12.164380370000201</v>
      </c>
      <c r="BB91" s="3">
        <v>10.9067341300001</v>
      </c>
      <c r="BC91" s="3">
        <v>10.5454203600002</v>
      </c>
      <c r="BD91" s="3">
        <v>13.9990582499999</v>
      </c>
      <c r="BE91" s="3">
        <v>16.266973920001</v>
      </c>
      <c r="BF91" s="3">
        <v>7.4934238499997399</v>
      </c>
      <c r="BG91" s="3">
        <v>339.79345915999801</v>
      </c>
      <c r="BH91" s="3">
        <v>77.010929030000199</v>
      </c>
      <c r="BI91" s="3">
        <v>52.247908150001699</v>
      </c>
      <c r="BJ91" s="3">
        <v>23.668939180002202</v>
      </c>
      <c r="BK91" s="3">
        <v>225.26112760999899</v>
      </c>
      <c r="BL91" s="3">
        <v>254.417390310001</v>
      </c>
      <c r="BM91" s="3">
        <v>105.108668829999</v>
      </c>
      <c r="BN91" s="3">
        <v>0.80729763999999904</v>
      </c>
      <c r="BO91" s="3">
        <v>1.83855991999996</v>
      </c>
      <c r="BP91" s="3">
        <v>33.927295180000499</v>
      </c>
      <c r="BQ91" s="3">
        <v>21.856802770001501</v>
      </c>
      <c r="BR91" s="3">
        <v>154.020187039999</v>
      </c>
      <c r="BS91" s="3">
        <v>30.868644410000801</v>
      </c>
      <c r="BT91" s="3">
        <v>5.8197972499997803</v>
      </c>
      <c r="BU91" s="3">
        <v>320.51425984000201</v>
      </c>
      <c r="BV91" s="3">
        <v>3.2334560600000102</v>
      </c>
      <c r="BW91" s="3">
        <v>16.5502293900003</v>
      </c>
      <c r="BX91" s="3">
        <v>10.616823750000099</v>
      </c>
      <c r="BY91" s="3">
        <v>41.096465080001302</v>
      </c>
      <c r="BZ91" s="3">
        <v>20.0828688800006</v>
      </c>
      <c r="CA91" s="3">
        <v>10.4691785000013</v>
      </c>
      <c r="CB91" s="3">
        <v>15.0425330300003</v>
      </c>
      <c r="CC91" s="3">
        <v>37.851806440000402</v>
      </c>
      <c r="CD91" s="3">
        <v>56.077709690000702</v>
      </c>
      <c r="CE91" s="3">
        <v>0.63010620999999001</v>
      </c>
      <c r="CF91" s="3">
        <v>60.006273730000999</v>
      </c>
      <c r="CG91" s="3">
        <v>79.742928810000606</v>
      </c>
      <c r="CH91" s="3">
        <v>110.746095089997</v>
      </c>
      <c r="CI91" s="3">
        <v>4.5614586399999499</v>
      </c>
      <c r="CJ91" s="3">
        <v>76.388311559999394</v>
      </c>
      <c r="CK91" s="3">
        <v>10.4926642200003</v>
      </c>
      <c r="CL91" s="3">
        <v>58.945841390000702</v>
      </c>
      <c r="CM91" s="3">
        <v>222.919839249999</v>
      </c>
      <c r="CN91" s="3">
        <v>87.183605459999995</v>
      </c>
      <c r="CO91" s="3">
        <v>19.658389660000601</v>
      </c>
      <c r="CP91" s="3">
        <v>0.61821590000002402</v>
      </c>
      <c r="CQ91" s="3">
        <v>113.220965669999</v>
      </c>
      <c r="CR91" s="3">
        <v>56.652791720002298</v>
      </c>
      <c r="CS91" s="3">
        <v>92.307177569999197</v>
      </c>
      <c r="CT91" s="3">
        <v>8.4330181800000599</v>
      </c>
      <c r="CU91" s="3">
        <v>161.88193922999801</v>
      </c>
      <c r="CV91" s="3">
        <v>3693.2107455099399</v>
      </c>
      <c r="CW91" s="3">
        <v>327.793091239999</v>
      </c>
      <c r="CX91" s="3">
        <v>0.64078689999998895</v>
      </c>
      <c r="CY91" s="3">
        <v>215.96465954000001</v>
      </c>
      <c r="CZ91" s="3">
        <v>44.0341675100006</v>
      </c>
      <c r="DA91" s="3">
        <v>6.2273954899998696</v>
      </c>
      <c r="DB91" s="3">
        <v>0.75460364000001101</v>
      </c>
      <c r="DC91" s="3">
        <v>37.215829730000799</v>
      </c>
      <c r="DD91" s="3">
        <v>15.2626846400007</v>
      </c>
      <c r="DE91" s="3">
        <v>328.75143097</v>
      </c>
      <c r="DF91" s="3">
        <v>29.376212260000699</v>
      </c>
      <c r="DG91" s="3">
        <v>316.61764681999898</v>
      </c>
      <c r="DH91" s="3">
        <v>1.47867678000002</v>
      </c>
      <c r="DI91" s="3">
        <v>176.24278622999799</v>
      </c>
      <c r="DJ91" s="3">
        <v>42.7941080400009</v>
      </c>
      <c r="DK91" s="3">
        <v>2.12623081999998</v>
      </c>
      <c r="DL91" s="3">
        <v>11.603452460000099</v>
      </c>
      <c r="DM91" s="3">
        <v>81.800070599998605</v>
      </c>
      <c r="DN91" s="3">
        <v>19.362608210000701</v>
      </c>
      <c r="DO91" s="3">
        <v>75.533421679998995</v>
      </c>
      <c r="DP91" s="4">
        <v>96.828944369998396</v>
      </c>
      <c r="DQ91" s="11">
        <v>446.00082978000501</v>
      </c>
      <c r="DR91" s="11">
        <v>7684.16650390625</v>
      </c>
      <c r="DS91" s="11">
        <f t="shared" si="11"/>
        <v>22770.24747395618</v>
      </c>
      <c r="DT91" s="19">
        <v>1300.5781585900027</v>
      </c>
      <c r="DU91">
        <v>1498.31780731001</v>
      </c>
      <c r="DV91">
        <v>3781.6787650499828</v>
      </c>
      <c r="DW91">
        <v>6439.2760713999323</v>
      </c>
      <c r="DX91">
        <v>2066.230167700005</v>
      </c>
      <c r="DY91">
        <f t="shared" si="12"/>
        <v>2934.421425250438</v>
      </c>
      <c r="DZ91" s="20">
        <f t="shared" si="13"/>
        <v>4749.7450786558129</v>
      </c>
      <c r="EA91" s="19">
        <f t="shared" si="14"/>
        <v>4234.9995838404411</v>
      </c>
      <c r="EB91">
        <f t="shared" si="15"/>
        <v>1498.31780731001</v>
      </c>
      <c r="EC91">
        <f t="shared" si="16"/>
        <v>8531.4238437057957</v>
      </c>
      <c r="ED91">
        <f t="shared" si="17"/>
        <v>6439.2760713999323</v>
      </c>
      <c r="EE91" s="20">
        <f t="shared" si="18"/>
        <v>2066.230167700005</v>
      </c>
    </row>
    <row r="92" spans="1:135" x14ac:dyDescent="0.25">
      <c r="A92" s="2" t="s">
        <v>209</v>
      </c>
      <c r="B92" s="3">
        <v>91.864972419999802</v>
      </c>
      <c r="C92" s="3">
        <v>246.51012917</v>
      </c>
      <c r="D92" s="3">
        <v>403.56097736000203</v>
      </c>
      <c r="E92" s="3">
        <v>0.35388362999999601</v>
      </c>
      <c r="F92" s="3">
        <v>34.7965517200007</v>
      </c>
      <c r="G92" s="3">
        <v>232.205634650001</v>
      </c>
      <c r="H92" s="3">
        <v>14.9433228700002</v>
      </c>
      <c r="I92" s="3">
        <v>3.9640035299998999</v>
      </c>
      <c r="J92" s="3">
        <v>1.05713019999999</v>
      </c>
      <c r="K92" s="3">
        <v>9.7270067900002406</v>
      </c>
      <c r="L92" s="3">
        <v>46.418542290000801</v>
      </c>
      <c r="M92" s="3">
        <v>1.2615740900000201</v>
      </c>
      <c r="N92" s="3">
        <v>4.7307775399999601</v>
      </c>
      <c r="O92" s="3">
        <v>3.6436222699999301</v>
      </c>
      <c r="P92" s="3">
        <v>3.0610274399999602</v>
      </c>
      <c r="Q92" s="3">
        <v>13.0192816200001</v>
      </c>
      <c r="R92" s="3">
        <v>0.635413019999997</v>
      </c>
      <c r="S92" s="3">
        <v>41.610120090000599</v>
      </c>
      <c r="T92" s="3">
        <v>931.45582799000601</v>
      </c>
      <c r="U92" s="3">
        <v>5.8893990399998204</v>
      </c>
      <c r="V92" s="3">
        <v>90.072021659999805</v>
      </c>
      <c r="W92" s="3">
        <v>17.290840800000701</v>
      </c>
      <c r="X92" s="3">
        <v>846.23074288000805</v>
      </c>
      <c r="Y92" s="3">
        <v>9.4274095300006806</v>
      </c>
      <c r="Z92" s="3">
        <v>776.60060862001501</v>
      </c>
      <c r="AA92" s="3">
        <v>172.58209494999801</v>
      </c>
      <c r="AB92" s="3">
        <v>4.9309680000002402E-2</v>
      </c>
      <c r="AC92" s="3">
        <v>0.82251983000002304</v>
      </c>
      <c r="AD92" s="3">
        <v>413.02714740000403</v>
      </c>
      <c r="AE92" s="3">
        <v>2247.6737371199401</v>
      </c>
      <c r="AF92" s="3">
        <v>569.83959437000397</v>
      </c>
      <c r="AG92" s="3">
        <v>357.75023323000198</v>
      </c>
      <c r="AH92" s="3">
        <v>1011.06370013001</v>
      </c>
      <c r="AI92" s="3">
        <v>191.703223519999</v>
      </c>
      <c r="AJ92" s="3">
        <v>0.499758619999989</v>
      </c>
      <c r="AK92" s="3">
        <v>98.010442780000602</v>
      </c>
      <c r="AL92" s="3">
        <v>47.547437040000297</v>
      </c>
      <c r="AM92" s="3">
        <v>255.908180729999</v>
      </c>
      <c r="AN92" s="3">
        <v>32.131886840000298</v>
      </c>
      <c r="AO92" s="3">
        <v>83.354644879998503</v>
      </c>
      <c r="AP92" s="3">
        <v>14.0846046900004</v>
      </c>
      <c r="AQ92" s="3">
        <v>31.806885630000501</v>
      </c>
      <c r="AR92" s="3">
        <v>220.96206454999901</v>
      </c>
      <c r="AS92" s="3">
        <v>4.8006027799997799</v>
      </c>
      <c r="AT92" s="3">
        <v>2.1634110000000699E-2</v>
      </c>
      <c r="AU92" s="3">
        <v>477.65563161999899</v>
      </c>
      <c r="AV92" s="3">
        <v>29.992751650000699</v>
      </c>
      <c r="AW92" s="3">
        <v>30.895823400000701</v>
      </c>
      <c r="AX92" s="3">
        <v>4.57318082999989</v>
      </c>
      <c r="AY92" s="3">
        <v>30.927138920001099</v>
      </c>
      <c r="AZ92" s="3">
        <v>217.21766376000099</v>
      </c>
      <c r="BA92" s="3">
        <v>17.666303340000098</v>
      </c>
      <c r="BB92" s="3">
        <v>26.289843310000901</v>
      </c>
      <c r="BC92" s="3">
        <v>4.7957128299998297</v>
      </c>
      <c r="BD92" s="3">
        <v>4.4954020699998898</v>
      </c>
      <c r="BE92" s="3">
        <v>9.5940031800006995</v>
      </c>
      <c r="BF92" s="3">
        <v>1.5980058099999801</v>
      </c>
      <c r="BG92" s="3">
        <v>8.5200535899998293</v>
      </c>
      <c r="BH92" s="3">
        <v>128.42646106999899</v>
      </c>
      <c r="BI92" s="3">
        <v>60.387382420001103</v>
      </c>
      <c r="BJ92" s="3">
        <v>34.225627640000702</v>
      </c>
      <c r="BK92" s="3">
        <v>277.72773869000002</v>
      </c>
      <c r="BL92" s="3">
        <v>354.67969159000199</v>
      </c>
      <c r="BM92" s="3">
        <v>35.023005360000496</v>
      </c>
      <c r="BN92" s="3">
        <v>1.58804099999998E-2</v>
      </c>
      <c r="BO92" s="3">
        <v>0.85868923000007402</v>
      </c>
      <c r="BP92" s="3">
        <v>34.892801960000597</v>
      </c>
      <c r="BQ92" s="3">
        <v>3.2867987599999502</v>
      </c>
      <c r="BR92" s="3">
        <v>300.42917021000198</v>
      </c>
      <c r="BS92" s="3">
        <v>46.742779230001197</v>
      </c>
      <c r="BT92" s="3">
        <v>2.8766804599999598</v>
      </c>
      <c r="BU92" s="3">
        <v>342.71340233000097</v>
      </c>
      <c r="BV92" s="3">
        <v>0.102239899999999</v>
      </c>
      <c r="BW92" s="3">
        <v>2.02339292</v>
      </c>
      <c r="BX92" s="3">
        <v>29.841612460000199</v>
      </c>
      <c r="BY92" s="3">
        <v>114.498690349998</v>
      </c>
      <c r="BZ92" s="3">
        <v>48.7342189100005</v>
      </c>
      <c r="CA92" s="3">
        <v>1.55877007999999</v>
      </c>
      <c r="CB92" s="3">
        <v>89.550554489998902</v>
      </c>
      <c r="CC92" s="3">
        <v>135.01921113</v>
      </c>
      <c r="CD92" s="3">
        <v>93.9258109499998</v>
      </c>
      <c r="CE92" s="3">
        <v>17.2611079500013</v>
      </c>
      <c r="CF92" s="3">
        <v>106.894021709999</v>
      </c>
      <c r="CG92" s="3">
        <v>68.826188730000595</v>
      </c>
      <c r="CH92" s="3">
        <v>123.293437369999</v>
      </c>
      <c r="CI92" s="3">
        <v>6.3014080799999102</v>
      </c>
      <c r="CJ92" s="3">
        <v>63.420422440000799</v>
      </c>
      <c r="CK92" s="3">
        <v>58.976052470001001</v>
      </c>
      <c r="CL92" s="3">
        <v>46.377919210000599</v>
      </c>
      <c r="CM92" s="3">
        <v>429.29592314000001</v>
      </c>
      <c r="CN92" s="3">
        <v>45.438440910000502</v>
      </c>
      <c r="CO92" s="3">
        <v>24.6000910000004</v>
      </c>
      <c r="CP92" s="3">
        <v>5.53897275999981</v>
      </c>
      <c r="CQ92" s="3">
        <v>84.846419249999599</v>
      </c>
      <c r="CR92" s="3">
        <v>171.686232880001</v>
      </c>
      <c r="CS92" s="3">
        <v>91.603884689998495</v>
      </c>
      <c r="CT92" s="3">
        <v>51.335559320000598</v>
      </c>
      <c r="CU92" s="3">
        <v>5.5236681199998401</v>
      </c>
      <c r="CV92" s="3">
        <v>178.71633729999999</v>
      </c>
      <c r="CW92" s="3">
        <v>908.89053588000695</v>
      </c>
      <c r="CX92" s="3">
        <v>7.9314415499998701</v>
      </c>
      <c r="CY92" s="3">
        <v>200.20698539</v>
      </c>
      <c r="CZ92" s="3">
        <v>32.354146490000602</v>
      </c>
      <c r="DA92" s="3">
        <v>85.199923200000399</v>
      </c>
      <c r="DB92" s="3">
        <v>2.3710442299999901</v>
      </c>
      <c r="DC92" s="3">
        <v>132.41287650999999</v>
      </c>
      <c r="DD92" s="3">
        <v>7.34558714999985</v>
      </c>
      <c r="DE92" s="3">
        <v>122.506772779999</v>
      </c>
      <c r="DF92" s="3">
        <v>66.531755020001199</v>
      </c>
      <c r="DG92" s="3">
        <v>239.55596759000099</v>
      </c>
      <c r="DH92" s="3">
        <v>8.3834039999999999E-2</v>
      </c>
      <c r="DI92" s="3">
        <v>33.099793500000501</v>
      </c>
      <c r="DJ92" s="3">
        <v>252.68265003000101</v>
      </c>
      <c r="DK92" s="3">
        <v>2.2971850000003201E-2</v>
      </c>
      <c r="DL92" s="3">
        <v>61.5203912100012</v>
      </c>
      <c r="DM92" s="3">
        <v>65.831182700000596</v>
      </c>
      <c r="DN92" s="3">
        <v>13.6861168300005</v>
      </c>
      <c r="DO92" s="3">
        <v>131.823205669999</v>
      </c>
      <c r="DP92" s="4">
        <v>89.297021269999306</v>
      </c>
      <c r="DQ92" s="11">
        <v>697.15995050000299</v>
      </c>
      <c r="DR92" s="11">
        <v>6353.65576171875</v>
      </c>
      <c r="DS92" s="11">
        <f t="shared" si="11"/>
        <v>23669.838651398768</v>
      </c>
      <c r="DT92" s="19">
        <v>2248.8009390900106</v>
      </c>
      <c r="DU92">
        <v>2738.3644166700083</v>
      </c>
      <c r="DV92">
        <v>6845.8729530699811</v>
      </c>
      <c r="DW92">
        <v>2987.0274072000116</v>
      </c>
      <c r="DX92">
        <v>2496.1171736500041</v>
      </c>
      <c r="DY92">
        <f t="shared" si="12"/>
        <v>2593.882536622868</v>
      </c>
      <c r="DZ92" s="20">
        <f t="shared" si="13"/>
        <v>3759.773225095882</v>
      </c>
      <c r="EA92" s="19">
        <f t="shared" si="14"/>
        <v>4842.6834757128781</v>
      </c>
      <c r="EB92">
        <f t="shared" si="15"/>
        <v>2738.3644166700083</v>
      </c>
      <c r="EC92">
        <f t="shared" si="16"/>
        <v>10605.646178165864</v>
      </c>
      <c r="ED92">
        <f t="shared" si="17"/>
        <v>2987.0274072000116</v>
      </c>
      <c r="EE92" s="20">
        <f t="shared" si="18"/>
        <v>2496.1171736500041</v>
      </c>
    </row>
    <row r="93" spans="1:135" x14ac:dyDescent="0.25">
      <c r="A93" s="2" t="s">
        <v>210</v>
      </c>
      <c r="B93" s="3">
        <v>99.675440639999593</v>
      </c>
      <c r="C93" s="3">
        <v>589.30505926000603</v>
      </c>
      <c r="D93" s="3">
        <v>117.692327329999</v>
      </c>
      <c r="E93" s="3">
        <v>0.25546938999999502</v>
      </c>
      <c r="F93" s="3">
        <v>46.101401250001103</v>
      </c>
      <c r="G93" s="3">
        <v>139.90381488999901</v>
      </c>
      <c r="H93" s="3">
        <v>207.65562677</v>
      </c>
      <c r="I93" s="3">
        <v>306.66329383000101</v>
      </c>
      <c r="J93" s="3">
        <v>10.1791312</v>
      </c>
      <c r="K93" s="3">
        <v>15.728026290000299</v>
      </c>
      <c r="L93" s="3">
        <v>45.492761200000999</v>
      </c>
      <c r="M93" s="3">
        <v>2.72707870999999</v>
      </c>
      <c r="N93" s="3">
        <v>5.6300878499997404</v>
      </c>
      <c r="O93" s="3">
        <v>73.369835399999303</v>
      </c>
      <c r="P93" s="3">
        <v>84.781170149997095</v>
      </c>
      <c r="Q93" s="3">
        <v>80.563506329999797</v>
      </c>
      <c r="R93" s="3">
        <v>6.4571628799998404</v>
      </c>
      <c r="S93" s="3">
        <v>731.24040411000897</v>
      </c>
      <c r="T93" s="3">
        <v>6035.8204274999798</v>
      </c>
      <c r="U93" s="3">
        <v>682.73741476001101</v>
      </c>
      <c r="V93" s="3">
        <v>2022.3125270599901</v>
      </c>
      <c r="W93" s="3">
        <v>29.493274310000601</v>
      </c>
      <c r="X93" s="3">
        <v>6513.3696947199596</v>
      </c>
      <c r="Y93" s="3">
        <v>256.80670876000102</v>
      </c>
      <c r="Z93" s="3">
        <v>19.482501360001201</v>
      </c>
      <c r="AA93" s="3">
        <v>603.77675221000504</v>
      </c>
      <c r="AB93" s="3">
        <v>4.0406361399999096</v>
      </c>
      <c r="AC93" s="3">
        <v>58.078952380000601</v>
      </c>
      <c r="AD93" s="3">
        <v>806.73684318000301</v>
      </c>
      <c r="AE93" s="3">
        <v>11125.845051320101</v>
      </c>
      <c r="AF93" s="3">
        <v>833.71097681000799</v>
      </c>
      <c r="AG93" s="3">
        <v>1682.0215286099899</v>
      </c>
      <c r="AH93" s="3">
        <v>8312.5894090599504</v>
      </c>
      <c r="AI93" s="3">
        <v>320.663706969999</v>
      </c>
      <c r="AJ93" s="3">
        <v>0.20661044999999301</v>
      </c>
      <c r="AK93" s="3">
        <v>1734.1814791700001</v>
      </c>
      <c r="AL93" s="3">
        <v>138.11338071999899</v>
      </c>
      <c r="AM93" s="3">
        <v>192.79754194</v>
      </c>
      <c r="AN93" s="3">
        <v>93.047417739999602</v>
      </c>
      <c r="AO93" s="3">
        <v>138.203700609999</v>
      </c>
      <c r="AP93" s="3">
        <v>309.57899737000298</v>
      </c>
      <c r="AQ93" s="3">
        <v>7.8062724199998401</v>
      </c>
      <c r="AR93" s="3">
        <v>531.97312128000499</v>
      </c>
      <c r="AS93" s="3">
        <v>2.7160174999999298</v>
      </c>
      <c r="AT93" s="3">
        <v>0.27185111999999401</v>
      </c>
      <c r="AU93" s="3">
        <v>3963.6968201999898</v>
      </c>
      <c r="AV93" s="3">
        <v>967.61328988000298</v>
      </c>
      <c r="AW93" s="3">
        <v>98.333390179999</v>
      </c>
      <c r="AX93" s="3">
        <v>41.795515550000403</v>
      </c>
      <c r="AY93" s="3">
        <v>215.96233204999999</v>
      </c>
      <c r="AZ93" s="3">
        <v>1479.48052597999</v>
      </c>
      <c r="BA93" s="3">
        <v>307.81538496000201</v>
      </c>
      <c r="BB93" s="3">
        <v>150.35316617999999</v>
      </c>
      <c r="BC93" s="3">
        <v>1563.52229675993</v>
      </c>
      <c r="BD93" s="3">
        <v>81.688649159998604</v>
      </c>
      <c r="BE93" s="3">
        <v>687.85199568001997</v>
      </c>
      <c r="BF93" s="3">
        <v>186.95680522999999</v>
      </c>
      <c r="BG93" s="3">
        <v>241.17629889000099</v>
      </c>
      <c r="BH93" s="3">
        <v>2270.1269294999702</v>
      </c>
      <c r="BI93" s="3">
        <v>1148.9857628300001</v>
      </c>
      <c r="BJ93" s="3">
        <v>158.01020926000001</v>
      </c>
      <c r="BK93" s="3">
        <v>869.80093921000298</v>
      </c>
      <c r="BL93" s="3">
        <v>1112.5550411700101</v>
      </c>
      <c r="BM93" s="3">
        <v>111.805286589999</v>
      </c>
      <c r="BN93" s="3">
        <v>1.3637571799999799</v>
      </c>
      <c r="BO93" s="3">
        <v>6.5219111599998101</v>
      </c>
      <c r="BP93" s="3">
        <v>508.96062343000301</v>
      </c>
      <c r="BQ93" s="3">
        <v>16.842068200001101</v>
      </c>
      <c r="BR93" s="3">
        <v>1382.0284756000101</v>
      </c>
      <c r="BS93" s="3">
        <v>3896.6193218899298</v>
      </c>
      <c r="BT93" s="3">
        <v>18.919620210001</v>
      </c>
      <c r="BU93" s="3">
        <v>1874.79745426</v>
      </c>
      <c r="BV93" s="3">
        <v>0.34939257999998402</v>
      </c>
      <c r="BW93" s="3">
        <v>216.15749184999899</v>
      </c>
      <c r="BX93" s="3">
        <v>104.95970401999899</v>
      </c>
      <c r="BY93" s="3">
        <v>686.195963070012</v>
      </c>
      <c r="BZ93" s="3">
        <v>877.46376755000097</v>
      </c>
      <c r="CA93" s="3">
        <v>62.281504150000501</v>
      </c>
      <c r="CB93" s="3">
        <v>55.290619520000803</v>
      </c>
      <c r="CC93" s="3">
        <v>245.31728983999901</v>
      </c>
      <c r="CD93" s="3">
        <v>334.761568679996</v>
      </c>
      <c r="CE93" s="3">
        <v>31.6185668200009</v>
      </c>
      <c r="CF93" s="3">
        <v>991.19634580001002</v>
      </c>
      <c r="CG93" s="3">
        <v>142.53595798999999</v>
      </c>
      <c r="CH93" s="3">
        <v>214.93782064000001</v>
      </c>
      <c r="CI93" s="3">
        <v>290.91446818000298</v>
      </c>
      <c r="CJ93" s="3">
        <v>979.65562941000701</v>
      </c>
      <c r="CK93" s="3">
        <v>193.42367840000099</v>
      </c>
      <c r="CL93" s="3">
        <v>148.299916279999</v>
      </c>
      <c r="CM93" s="3">
        <v>164.92776767999999</v>
      </c>
      <c r="CN93" s="3">
        <v>336.28642825000099</v>
      </c>
      <c r="CO93" s="3">
        <v>403.12013994000398</v>
      </c>
      <c r="CP93" s="3">
        <v>1.7522502800000399</v>
      </c>
      <c r="CQ93" s="3">
        <v>141.461821589999</v>
      </c>
      <c r="CR93" s="3">
        <v>7210.8455115899596</v>
      </c>
      <c r="CS93" s="3">
        <v>3438.5590110199701</v>
      </c>
      <c r="CT93" s="3">
        <v>255.51408927999901</v>
      </c>
      <c r="CU93" s="3">
        <v>401.86736518999902</v>
      </c>
      <c r="CV93" s="3">
        <v>2017.3439538699499</v>
      </c>
      <c r="CW93" s="3">
        <v>1460.72751825</v>
      </c>
      <c r="CX93" s="3">
        <v>43.951794930000503</v>
      </c>
      <c r="CY93" s="3">
        <v>4842.5371756100003</v>
      </c>
      <c r="CZ93" s="3">
        <v>334.21961592999997</v>
      </c>
      <c r="DA93" s="3">
        <v>66.708001010000501</v>
      </c>
      <c r="DB93" s="3">
        <v>106.949813189998</v>
      </c>
      <c r="DC93" s="3">
        <v>491.33019064000302</v>
      </c>
      <c r="DD93" s="3">
        <v>160.22922507000101</v>
      </c>
      <c r="DE93" s="3">
        <v>53.704319470001401</v>
      </c>
      <c r="DF93" s="3">
        <v>893.18422758000304</v>
      </c>
      <c r="DG93" s="3">
        <v>1098.4401606500101</v>
      </c>
      <c r="DH93" s="3">
        <v>0.14699252999999701</v>
      </c>
      <c r="DI93" s="3">
        <v>288.90629456999898</v>
      </c>
      <c r="DJ93" s="3">
        <v>283.16300434999999</v>
      </c>
      <c r="DK93" s="3">
        <v>0.16716199999999301</v>
      </c>
      <c r="DL93" s="3">
        <v>403.73895050999897</v>
      </c>
      <c r="DM93" s="3">
        <v>739.11568235000505</v>
      </c>
      <c r="DN93" s="3">
        <v>5.3399663699998001</v>
      </c>
      <c r="DO93" s="3">
        <v>3738.24411296996</v>
      </c>
      <c r="DP93" s="4">
        <v>353.90479702000101</v>
      </c>
      <c r="DQ93" s="11">
        <v>2096.7267283400001</v>
      </c>
      <c r="DR93" s="11">
        <v>27410.6484375</v>
      </c>
      <c r="DS93" s="11">
        <f t="shared" si="11"/>
        <v>133202.51045844977</v>
      </c>
      <c r="DT93" s="19">
        <v>9497.1384385500023</v>
      </c>
      <c r="DU93">
        <v>15254.947557519989</v>
      </c>
      <c r="DV93">
        <v>34254.171161900005</v>
      </c>
      <c r="DW93">
        <v>31079.7335696298</v>
      </c>
      <c r="DX93">
        <v>15705.87129334997</v>
      </c>
      <c r="DY93">
        <f t="shared" si="12"/>
        <v>19662.921349029992</v>
      </c>
      <c r="DZ93" s="20">
        <f t="shared" si="13"/>
        <v>7747.7270884700074</v>
      </c>
      <c r="EA93" s="19">
        <f t="shared" si="14"/>
        <v>29160.059787579994</v>
      </c>
      <c r="EB93">
        <f t="shared" si="15"/>
        <v>15254.947557519989</v>
      </c>
      <c r="EC93">
        <f t="shared" si="16"/>
        <v>42001.89825037001</v>
      </c>
      <c r="ED93">
        <f t="shared" si="17"/>
        <v>31079.7335696298</v>
      </c>
      <c r="EE93" s="20">
        <f t="shared" si="18"/>
        <v>15705.87129334997</v>
      </c>
    </row>
    <row r="94" spans="1:135" x14ac:dyDescent="0.25">
      <c r="A94" s="2" t="s">
        <v>211</v>
      </c>
      <c r="B94" s="3">
        <v>8.8897586699999191</v>
      </c>
      <c r="C94" s="3">
        <v>15.8131436800003</v>
      </c>
      <c r="D94" s="3">
        <v>185.5718359</v>
      </c>
      <c r="E94" s="3">
        <v>0.13482022999999699</v>
      </c>
      <c r="F94" s="3">
        <v>36.474420580000299</v>
      </c>
      <c r="G94" s="3">
        <v>208.90988716000001</v>
      </c>
      <c r="H94" s="3">
        <v>39.770246340001002</v>
      </c>
      <c r="I94" s="3">
        <v>29.439062600000099</v>
      </c>
      <c r="J94" s="3">
        <v>5.1896785499999298</v>
      </c>
      <c r="K94" s="3">
        <v>1.34457690999996</v>
      </c>
      <c r="L94" s="3">
        <v>3.3700943799999101</v>
      </c>
      <c r="M94" s="3">
        <v>20.498694750000201</v>
      </c>
      <c r="N94" s="3">
        <v>19.485873530000401</v>
      </c>
      <c r="O94" s="3">
        <v>3.16255456999991</v>
      </c>
      <c r="P94" s="3">
        <v>8.2229367699998299</v>
      </c>
      <c r="Q94" s="3">
        <v>0.69874527999999603</v>
      </c>
      <c r="R94" s="3">
        <v>1.0457472799999901</v>
      </c>
      <c r="S94" s="3">
        <v>26.464756280000699</v>
      </c>
      <c r="T94" s="3">
        <v>851.82790045001002</v>
      </c>
      <c r="U94" s="3">
        <v>69.718109309999605</v>
      </c>
      <c r="V94" s="3">
        <v>110.61250571999901</v>
      </c>
      <c r="W94" s="3">
        <v>3.7122227299999202</v>
      </c>
      <c r="X94" s="3">
        <v>790.94138742999996</v>
      </c>
      <c r="Y94" s="3">
        <v>84.965047970000199</v>
      </c>
      <c r="Z94" s="3">
        <v>0.33653947999998302</v>
      </c>
      <c r="AA94" s="3">
        <v>111.08630413</v>
      </c>
      <c r="AB94" s="3">
        <v>0.50707029999999997</v>
      </c>
      <c r="AC94" s="3">
        <v>0.18189859999999999</v>
      </c>
      <c r="AD94" s="3">
        <v>599.09940273000404</v>
      </c>
      <c r="AE94" s="3">
        <v>12.4441908300004</v>
      </c>
      <c r="AF94" s="3">
        <v>603.30929174000403</v>
      </c>
      <c r="AG94" s="3">
        <v>263.164398680001</v>
      </c>
      <c r="AH94" s="3">
        <v>43.875854730001201</v>
      </c>
      <c r="AI94" s="3">
        <v>211.674629469998</v>
      </c>
      <c r="AJ94" s="3">
        <v>3.7460780000004801E-2</v>
      </c>
      <c r="AK94" s="3">
        <v>169.93860878000001</v>
      </c>
      <c r="AL94" s="3">
        <v>8.8456128399999407</v>
      </c>
      <c r="AM94" s="3">
        <v>48.114237380000603</v>
      </c>
      <c r="AN94" s="3">
        <v>36.864405360000298</v>
      </c>
      <c r="AO94" s="3">
        <v>23.277383350000399</v>
      </c>
      <c r="AP94" s="3">
        <v>12.9318794000006</v>
      </c>
      <c r="AQ94" s="3">
        <v>2.12102611999997</v>
      </c>
      <c r="AR94" s="3">
        <v>83.020349460000403</v>
      </c>
      <c r="AS94" s="3">
        <v>8.4646599999997196E-3</v>
      </c>
      <c r="AT94" s="3">
        <v>0.88270826999998897</v>
      </c>
      <c r="AU94" s="3">
        <v>309.92771685000201</v>
      </c>
      <c r="AV94" s="3">
        <v>58.014566680000698</v>
      </c>
      <c r="AW94" s="3">
        <v>20.704239570000599</v>
      </c>
      <c r="AX94" s="3">
        <v>1.40464316000002</v>
      </c>
      <c r="AY94" s="3">
        <v>52.053311840001797</v>
      </c>
      <c r="AZ94" s="3">
        <v>57.487858470000702</v>
      </c>
      <c r="BA94" s="3">
        <v>95.414624839999405</v>
      </c>
      <c r="BB94" s="3">
        <v>44.604714540000401</v>
      </c>
      <c r="BC94" s="3">
        <v>20.939174980000601</v>
      </c>
      <c r="BD94" s="3">
        <v>12.4507243600002</v>
      </c>
      <c r="BE94" s="3">
        <v>2.3538147699999801</v>
      </c>
      <c r="BF94" s="3">
        <v>35.310044760000501</v>
      </c>
      <c r="BG94" s="3">
        <v>19.285972960000599</v>
      </c>
      <c r="BH94" s="3">
        <v>285.485270640002</v>
      </c>
      <c r="BI94" s="3">
        <v>11.023163539999899</v>
      </c>
      <c r="BJ94" s="3">
        <v>36.507444730000699</v>
      </c>
      <c r="BK94" s="3">
        <v>153.56370587000001</v>
      </c>
      <c r="BL94" s="3">
        <v>401.31653921000498</v>
      </c>
      <c r="BM94" s="3">
        <v>8.7305934999999302</v>
      </c>
      <c r="BN94" s="3">
        <v>0.13127666000000199</v>
      </c>
      <c r="BO94" s="3">
        <v>0.94090787999999903</v>
      </c>
      <c r="BP94" s="3">
        <v>65.739007400000702</v>
      </c>
      <c r="BQ94" s="3">
        <v>5.8531505899999896</v>
      </c>
      <c r="BR94" s="3">
        <v>238.527634070001</v>
      </c>
      <c r="BS94" s="3">
        <v>196.58290799999699</v>
      </c>
      <c r="BT94" s="3">
        <v>116.673375389998</v>
      </c>
      <c r="BU94" s="3">
        <v>171.65501293999799</v>
      </c>
      <c r="BV94" s="3">
        <v>0.130674070000001</v>
      </c>
      <c r="BW94" s="3">
        <v>22.340253250000401</v>
      </c>
      <c r="BX94" s="3">
        <v>56.208330560000597</v>
      </c>
      <c r="BY94" s="3">
        <v>498.33067877000099</v>
      </c>
      <c r="BZ94" s="3">
        <v>16.7507170500004</v>
      </c>
      <c r="CA94" s="3">
        <v>0.21977142999999</v>
      </c>
      <c r="CB94" s="3">
        <v>25.865043950000199</v>
      </c>
      <c r="CC94" s="3">
        <v>529.11533243000497</v>
      </c>
      <c r="CD94" s="3">
        <v>184.400337780001</v>
      </c>
      <c r="CE94" s="3">
        <v>9.7521099999996995E-3</v>
      </c>
      <c r="CF94" s="3">
        <v>195.89705172000001</v>
      </c>
      <c r="CG94" s="3">
        <v>101.31494757999999</v>
      </c>
      <c r="CH94" s="3">
        <v>77.731098419999796</v>
      </c>
      <c r="CI94" s="3">
        <v>2.6637147799999301</v>
      </c>
      <c r="CJ94" s="3">
        <v>45.793211520000803</v>
      </c>
      <c r="CK94" s="3">
        <v>200.59444235000001</v>
      </c>
      <c r="CL94" s="3">
        <v>16.758190270000298</v>
      </c>
      <c r="CM94" s="3">
        <v>14.7042455800001</v>
      </c>
      <c r="CN94" s="3">
        <v>348.10320579000199</v>
      </c>
      <c r="CO94" s="3">
        <v>129.99589896000001</v>
      </c>
      <c r="CP94" s="3">
        <v>1.4725789500000299</v>
      </c>
      <c r="CQ94" s="3">
        <v>3.4891287199999499</v>
      </c>
      <c r="CR94" s="3">
        <v>427.37289788000697</v>
      </c>
      <c r="CS94" s="3">
        <v>6.4880789299998103</v>
      </c>
      <c r="CT94" s="3">
        <v>72.81510815</v>
      </c>
      <c r="CU94" s="3">
        <v>0.11786599</v>
      </c>
      <c r="CV94" s="3">
        <v>7.1761314399998204</v>
      </c>
      <c r="CW94" s="3">
        <v>654.44886423000503</v>
      </c>
      <c r="CX94" s="3">
        <v>4.02065563999993</v>
      </c>
      <c r="CY94" s="3">
        <v>1117.1944064899601</v>
      </c>
      <c r="CZ94" s="3">
        <v>31.239766940000301</v>
      </c>
      <c r="DA94" s="3">
        <v>29.8990851200005</v>
      </c>
      <c r="DB94" s="3">
        <v>1.86410789999999</v>
      </c>
      <c r="DC94" s="3">
        <v>114.362305549997</v>
      </c>
      <c r="DD94" s="3">
        <v>0.104905269999997</v>
      </c>
      <c r="DE94" s="3">
        <v>91.3451734599997</v>
      </c>
      <c r="DF94" s="3">
        <v>2.9640348799999501</v>
      </c>
      <c r="DG94" s="3">
        <v>240.291075309999</v>
      </c>
      <c r="DH94" s="3">
        <v>0.13643219999999301</v>
      </c>
      <c r="DI94" s="3">
        <v>88.155803900000606</v>
      </c>
      <c r="DJ94" s="3">
        <v>507.81362414000301</v>
      </c>
      <c r="DK94" s="3">
        <v>9.4214820000001101E-2</v>
      </c>
      <c r="DL94" s="3">
        <v>6.6155723099998598</v>
      </c>
      <c r="DM94" s="3">
        <v>6.2357070799998597</v>
      </c>
      <c r="DN94" s="3">
        <v>122.695710589998</v>
      </c>
      <c r="DO94" s="3">
        <v>0.14040955999999499</v>
      </c>
      <c r="DP94" s="4">
        <v>11.4832248400003</v>
      </c>
      <c r="DQ94" s="11">
        <v>95.877652659998503</v>
      </c>
      <c r="DR94" s="11">
        <v>5727.09765625</v>
      </c>
      <c r="DS94" s="11">
        <f t="shared" si="11"/>
        <v>19020.606199930015</v>
      </c>
      <c r="DT94" s="19">
        <v>2071.233285669965</v>
      </c>
      <c r="DU94">
        <v>3264.1676169499988</v>
      </c>
      <c r="DV94">
        <v>2669.1209822500141</v>
      </c>
      <c r="DW94">
        <v>2675.9920004400215</v>
      </c>
      <c r="DX94">
        <v>2612.9946583700125</v>
      </c>
      <c r="DY94">
        <f t="shared" si="12"/>
        <v>2565.4048541058278</v>
      </c>
      <c r="DZ94" s="20">
        <f t="shared" si="13"/>
        <v>3161.6928021441727</v>
      </c>
      <c r="EA94" s="19">
        <f t="shared" si="14"/>
        <v>4636.6381397757923</v>
      </c>
      <c r="EB94">
        <f t="shared" si="15"/>
        <v>3264.1676169499988</v>
      </c>
      <c r="EC94">
        <f t="shared" si="16"/>
        <v>5830.8137843941868</v>
      </c>
      <c r="ED94">
        <f t="shared" si="17"/>
        <v>2675.9920004400215</v>
      </c>
      <c r="EE94" s="20">
        <f t="shared" si="18"/>
        <v>2612.9946583700125</v>
      </c>
    </row>
    <row r="95" spans="1:135" x14ac:dyDescent="0.25">
      <c r="A95" s="2" t="s">
        <v>212</v>
      </c>
      <c r="B95" s="3">
        <v>62.979369790000703</v>
      </c>
      <c r="C95" s="3">
        <v>8.2397460199999397</v>
      </c>
      <c r="D95" s="3">
        <v>47.406917200000997</v>
      </c>
      <c r="E95" s="3">
        <v>0.22407846999999401</v>
      </c>
      <c r="F95" s="3">
        <v>5.7459169599998399</v>
      </c>
      <c r="G95" s="3">
        <v>115.145076219999</v>
      </c>
      <c r="H95" s="3">
        <v>21.5724299200002</v>
      </c>
      <c r="I95" s="3">
        <v>2.4916388599999801</v>
      </c>
      <c r="J95" s="3">
        <v>0.11363775</v>
      </c>
      <c r="K95" s="3">
        <v>17.007272300000398</v>
      </c>
      <c r="L95" s="3">
        <v>14.4544647600005</v>
      </c>
      <c r="M95" s="3">
        <v>1.67953795999999</v>
      </c>
      <c r="N95" s="3">
        <v>1.07895344000003</v>
      </c>
      <c r="O95" s="3">
        <v>0.45156096999998302</v>
      </c>
      <c r="P95" s="3">
        <v>5.7043323899998404</v>
      </c>
      <c r="Q95" s="3">
        <v>4.3803870099999296</v>
      </c>
      <c r="R95" s="3">
        <v>0.79822187000001299</v>
      </c>
      <c r="S95" s="3">
        <v>351.38422888000201</v>
      </c>
      <c r="T95" s="3">
        <v>493.97253449000499</v>
      </c>
      <c r="U95" s="3">
        <v>233.60623171</v>
      </c>
      <c r="V95" s="3">
        <v>187.212347429999</v>
      </c>
      <c r="W95" s="3">
        <v>2.44416970999995</v>
      </c>
      <c r="X95" s="3">
        <v>724.63579420000804</v>
      </c>
      <c r="Y95" s="3">
        <v>116.97251023999701</v>
      </c>
      <c r="Z95" s="3">
        <v>2.40894385999998</v>
      </c>
      <c r="AA95" s="3">
        <v>190.83389985999901</v>
      </c>
      <c r="AB95" s="3">
        <v>0.13790896999999899</v>
      </c>
      <c r="AC95" s="3">
        <v>62.983055410000603</v>
      </c>
      <c r="AD95" s="3">
        <v>234.01419979000099</v>
      </c>
      <c r="AE95" s="3">
        <v>25.799223150000699</v>
      </c>
      <c r="AF95" s="3">
        <v>377.10874509000098</v>
      </c>
      <c r="AG95" s="3">
        <v>513.35156074000304</v>
      </c>
      <c r="AH95" s="3">
        <v>377.76071002000401</v>
      </c>
      <c r="AI95" s="3">
        <v>46.525820870000999</v>
      </c>
      <c r="AJ95" s="3">
        <v>3.1430710000001701E-2</v>
      </c>
      <c r="AK95" s="3">
        <v>93.266605099998898</v>
      </c>
      <c r="AL95" s="3">
        <v>0.958230020000023</v>
      </c>
      <c r="AM95" s="3">
        <v>33.922880230000899</v>
      </c>
      <c r="AN95" s="3">
        <v>125.779405639998</v>
      </c>
      <c r="AO95" s="3">
        <v>0.66894575000001999</v>
      </c>
      <c r="AP95" s="3">
        <v>397.841797150003</v>
      </c>
      <c r="AQ95" s="3">
        <v>28.184893480000799</v>
      </c>
      <c r="AR95" s="3">
        <v>61.762431720000698</v>
      </c>
      <c r="AS95" s="3">
        <v>7.9357799999997605E-3</v>
      </c>
      <c r="AT95" s="3">
        <v>0.25596828999999199</v>
      </c>
      <c r="AU95" s="3">
        <v>542.82234958001004</v>
      </c>
      <c r="AV95" s="3">
        <v>183.81187247</v>
      </c>
      <c r="AW95" s="3">
        <v>0.42201573999998898</v>
      </c>
      <c r="AX95" s="3">
        <v>100.364074599999</v>
      </c>
      <c r="AY95" s="3">
        <v>64.515989290001201</v>
      </c>
      <c r="AZ95" s="3">
        <v>104.032878109999</v>
      </c>
      <c r="BA95" s="3">
        <v>2.1952740000002299E-2</v>
      </c>
      <c r="BB95" s="3">
        <v>97.573072539999004</v>
      </c>
      <c r="BC95" s="3">
        <v>7.2466765099998103</v>
      </c>
      <c r="BD95" s="3">
        <v>5074.5094727299002</v>
      </c>
      <c r="BE95" s="3">
        <v>2360.3742336799701</v>
      </c>
      <c r="BF95" s="3">
        <v>9.9334276900003395</v>
      </c>
      <c r="BG95" s="3">
        <v>27.814648710000402</v>
      </c>
      <c r="BH95" s="3">
        <v>84.817667279998105</v>
      </c>
      <c r="BI95" s="3">
        <v>87.882833100000497</v>
      </c>
      <c r="BJ95" s="3">
        <v>673.903542200012</v>
      </c>
      <c r="BK95" s="3">
        <v>337.21297050999999</v>
      </c>
      <c r="BL95" s="3">
        <v>445.120615360003</v>
      </c>
      <c r="BM95" s="3">
        <v>138.50606642000099</v>
      </c>
      <c r="BN95" s="3">
        <v>7.95819237999976</v>
      </c>
      <c r="BO95" s="3">
        <v>0.22056013999999599</v>
      </c>
      <c r="BP95" s="3">
        <v>19.3470504000008</v>
      </c>
      <c r="BQ95" s="3">
        <v>269.33248508000497</v>
      </c>
      <c r="BR95" s="3">
        <v>141.66260825999899</v>
      </c>
      <c r="BS95" s="3">
        <v>114.168399769998</v>
      </c>
      <c r="BT95" s="3">
        <v>0.37637526999999099</v>
      </c>
      <c r="BU95" s="3">
        <v>573.15454989000295</v>
      </c>
      <c r="BV95" s="3">
        <v>0.159033489999996</v>
      </c>
      <c r="BW95" s="3">
        <v>5.5407768299997704</v>
      </c>
      <c r="BX95" s="3">
        <v>60.578290440000998</v>
      </c>
      <c r="BY95" s="3">
        <v>357.02979472000999</v>
      </c>
      <c r="BZ95" s="3">
        <v>51.752537600000601</v>
      </c>
      <c r="CA95" s="3">
        <v>0.20479809999999499</v>
      </c>
      <c r="CB95" s="3">
        <v>285.54661670000701</v>
      </c>
      <c r="CC95" s="3">
        <v>66.083980940000899</v>
      </c>
      <c r="CD95" s="3">
        <v>84.816470840000704</v>
      </c>
      <c r="CE95" s="3">
        <v>6.1896299999997803E-3</v>
      </c>
      <c r="CF95" s="3">
        <v>48.174273820001197</v>
      </c>
      <c r="CG95" s="3">
        <v>308.77540738000499</v>
      </c>
      <c r="CH95" s="3">
        <v>87.343961009998196</v>
      </c>
      <c r="CI95" s="3">
        <v>2.7762573399999599</v>
      </c>
      <c r="CJ95" s="3">
        <v>51.966988180000499</v>
      </c>
      <c r="CK95" s="3">
        <v>51.374126620001498</v>
      </c>
      <c r="CL95" s="3">
        <v>1.14250242000002</v>
      </c>
      <c r="CM95" s="3">
        <v>107.656392749999</v>
      </c>
      <c r="CN95" s="3">
        <v>100.390042159999</v>
      </c>
      <c r="CO95" s="3">
        <v>388.21931270000198</v>
      </c>
      <c r="CP95" s="3">
        <v>0.57170468000003205</v>
      </c>
      <c r="CQ95" s="3">
        <v>0.44046188999998398</v>
      </c>
      <c r="CR95" s="3">
        <v>2616.6218659199199</v>
      </c>
      <c r="CS95" s="3">
        <v>3843.4307663099598</v>
      </c>
      <c r="CT95" s="3">
        <v>25.235505490000499</v>
      </c>
      <c r="CU95" s="3">
        <v>921.95293122000805</v>
      </c>
      <c r="CV95" s="3">
        <v>3968.4740420899602</v>
      </c>
      <c r="CW95" s="3">
        <v>476.30551362000398</v>
      </c>
      <c r="CX95" s="3">
        <v>8.6879920000000596E-2</v>
      </c>
      <c r="CY95" s="3">
        <v>145.35835483000099</v>
      </c>
      <c r="CZ95" s="3">
        <v>63.441695090000998</v>
      </c>
      <c r="DA95" s="3">
        <v>12.0162150500003</v>
      </c>
      <c r="DB95" s="3">
        <v>54.512162440000701</v>
      </c>
      <c r="DC95" s="3">
        <v>1.12787781000001</v>
      </c>
      <c r="DD95" s="3">
        <v>107.057654369999</v>
      </c>
      <c r="DE95" s="3">
        <v>58.871906970000701</v>
      </c>
      <c r="DF95" s="3">
        <v>7.1123445799998803</v>
      </c>
      <c r="DG95" s="3">
        <v>527.27535271000102</v>
      </c>
      <c r="DH95" s="3">
        <v>0.139398049999993</v>
      </c>
      <c r="DI95" s="3">
        <v>160.26173170000101</v>
      </c>
      <c r="DJ95" s="3">
        <v>10.3701177600003</v>
      </c>
      <c r="DK95" s="3">
        <v>0.163685059999996</v>
      </c>
      <c r="DL95" s="3">
        <v>23.9233828100006</v>
      </c>
      <c r="DM95" s="3">
        <v>5.9855803799996803</v>
      </c>
      <c r="DN95" s="3">
        <v>38.619909170000902</v>
      </c>
      <c r="DO95" s="3">
        <v>3259.4389630399501</v>
      </c>
      <c r="DP95" s="4">
        <v>10.2071355500003</v>
      </c>
      <c r="DQ95" s="11">
        <v>23.818992290000299</v>
      </c>
      <c r="DR95" s="11">
        <v>25160.896484375</v>
      </c>
      <c r="DS95" s="11">
        <f t="shared" si="11"/>
        <v>60043.66889947476</v>
      </c>
      <c r="DT95" s="19">
        <v>738.98572912000589</v>
      </c>
      <c r="DU95">
        <v>4006.7934249400309</v>
      </c>
      <c r="DV95">
        <v>3224.0494739100304</v>
      </c>
      <c r="DW95">
        <v>21318.419203469723</v>
      </c>
      <c r="DX95">
        <v>5594.5245836599706</v>
      </c>
      <c r="DY95">
        <f t="shared" si="12"/>
        <v>18049.070592817887</v>
      </c>
      <c r="DZ95" s="20">
        <f t="shared" si="13"/>
        <v>7111.8258915571105</v>
      </c>
      <c r="EA95" s="19">
        <f t="shared" si="14"/>
        <v>18788.056321937893</v>
      </c>
      <c r="EB95">
        <f t="shared" si="15"/>
        <v>4006.7934249400309</v>
      </c>
      <c r="EC95">
        <f t="shared" si="16"/>
        <v>10335.875365467142</v>
      </c>
      <c r="ED95">
        <f t="shared" si="17"/>
        <v>21318.419203469723</v>
      </c>
      <c r="EE95" s="20">
        <f t="shared" si="18"/>
        <v>5594.5245836599706</v>
      </c>
    </row>
    <row r="96" spans="1:135" x14ac:dyDescent="0.25">
      <c r="A96" s="2" t="s">
        <v>213</v>
      </c>
      <c r="B96" s="3">
        <v>588.62190347000103</v>
      </c>
      <c r="C96" s="3">
        <v>7239.9121412200102</v>
      </c>
      <c r="D96" s="3">
        <v>4301.2342641699797</v>
      </c>
      <c r="E96" s="3">
        <v>0.59334049000002498</v>
      </c>
      <c r="F96" s="3">
        <v>5011.6799140499397</v>
      </c>
      <c r="G96" s="3">
        <v>1423.6153397199901</v>
      </c>
      <c r="H96" s="3">
        <v>448.227924060004</v>
      </c>
      <c r="I96" s="3">
        <v>144.94417163999901</v>
      </c>
      <c r="J96" s="3">
        <v>59.750386190001102</v>
      </c>
      <c r="K96" s="3">
        <v>387.77258893000601</v>
      </c>
      <c r="L96" s="3">
        <v>2202.2111180699799</v>
      </c>
      <c r="M96" s="3">
        <v>74.6328549300015</v>
      </c>
      <c r="N96" s="3">
        <v>131.07968871999901</v>
      </c>
      <c r="O96" s="3">
        <v>573.86159482000699</v>
      </c>
      <c r="P96" s="3">
        <v>236.01662737000001</v>
      </c>
      <c r="Q96" s="3">
        <v>1467.1301122699799</v>
      </c>
      <c r="R96" s="3">
        <v>47.413366960000999</v>
      </c>
      <c r="S96" s="3">
        <v>13609.28926286</v>
      </c>
      <c r="T96" s="3">
        <v>31665.407369250101</v>
      </c>
      <c r="U96" s="3">
        <v>4563.4069356999098</v>
      </c>
      <c r="V96" s="3">
        <v>7392.5930459799902</v>
      </c>
      <c r="W96" s="3">
        <v>125.43533366000101</v>
      </c>
      <c r="X96" s="3">
        <v>12659.870854889999</v>
      </c>
      <c r="Y96" s="3">
        <v>894.33438252001895</v>
      </c>
      <c r="Z96" s="3">
        <v>830.49017355001195</v>
      </c>
      <c r="AA96" s="3">
        <v>14563.01799282</v>
      </c>
      <c r="AB96" s="3">
        <v>2.64990197999989</v>
      </c>
      <c r="AC96" s="3">
        <v>2213.8471874299598</v>
      </c>
      <c r="AD96" s="3">
        <v>21169.422542869899</v>
      </c>
      <c r="AE96" s="3">
        <v>93098.988820469705</v>
      </c>
      <c r="AF96" s="3">
        <v>82.260793579997895</v>
      </c>
      <c r="AG96" s="3">
        <v>6931.2863250599603</v>
      </c>
      <c r="AH96" s="3">
        <v>9421.3747666701001</v>
      </c>
      <c r="AI96" s="3">
        <v>9424.2127265399904</v>
      </c>
      <c r="AJ96" s="3">
        <v>0.70904497000001199</v>
      </c>
      <c r="AK96" s="3">
        <v>8737.3218698300097</v>
      </c>
      <c r="AL96" s="3">
        <v>4209.5874236300097</v>
      </c>
      <c r="AM96" s="3">
        <v>3248.83119720999</v>
      </c>
      <c r="AN96" s="3">
        <v>2129.0224852399801</v>
      </c>
      <c r="AO96" s="3">
        <v>3191.5080525100002</v>
      </c>
      <c r="AP96" s="3">
        <v>124.279094139997</v>
      </c>
      <c r="AQ96" s="3">
        <v>2839.9982755199799</v>
      </c>
      <c r="AR96" s="3">
        <v>7158.7162956899601</v>
      </c>
      <c r="AS96" s="3">
        <v>23.2104818100002</v>
      </c>
      <c r="AT96" s="3">
        <v>0.23602245999999499</v>
      </c>
      <c r="AU96" s="3">
        <v>18938.346117249901</v>
      </c>
      <c r="AV96" s="3">
        <v>411.968796850003</v>
      </c>
      <c r="AW96" s="3">
        <v>13.079358830000899</v>
      </c>
      <c r="AX96" s="3">
        <v>72.114155139998601</v>
      </c>
      <c r="AY96" s="3">
        <v>34.316089520001398</v>
      </c>
      <c r="AZ96" s="3">
        <v>16524.8641195901</v>
      </c>
      <c r="BA96" s="3">
        <v>821.60375635000901</v>
      </c>
      <c r="BB96" s="3">
        <v>297.09022431000398</v>
      </c>
      <c r="BC96" s="3">
        <v>4175.9423746499797</v>
      </c>
      <c r="BD96" s="3">
        <v>3933.84116205998</v>
      </c>
      <c r="BE96" s="3">
        <v>2999.2864972499701</v>
      </c>
      <c r="BF96" s="3">
        <v>2.3856353099999699</v>
      </c>
      <c r="BG96" s="3">
        <v>448.65206029000097</v>
      </c>
      <c r="BH96" s="3">
        <v>19497.87458381</v>
      </c>
      <c r="BI96" s="3">
        <v>503.31780570000399</v>
      </c>
      <c r="BJ96" s="3">
        <v>269.74149014000102</v>
      </c>
      <c r="BK96" s="3">
        <v>6385.2673161900302</v>
      </c>
      <c r="BL96" s="3">
        <v>10628.782772340101</v>
      </c>
      <c r="BM96" s="3">
        <v>308.81001471000098</v>
      </c>
      <c r="BN96" s="3">
        <v>1.06133590000004</v>
      </c>
      <c r="BO96" s="3">
        <v>5.3868577899997199</v>
      </c>
      <c r="BP96" s="3">
        <v>4382.99668922</v>
      </c>
      <c r="BQ96" s="3">
        <v>39.613620970000902</v>
      </c>
      <c r="BR96" s="3">
        <v>13216.8125397801</v>
      </c>
      <c r="BS96" s="3">
        <v>10032.777868310201</v>
      </c>
      <c r="BT96" s="3">
        <v>10648.153266740001</v>
      </c>
      <c r="BU96" s="3">
        <v>21526.531489660101</v>
      </c>
      <c r="BV96" s="3">
        <v>0.93640439999998504</v>
      </c>
      <c r="BW96" s="3">
        <v>5113.9865020899897</v>
      </c>
      <c r="BX96" s="3">
        <v>17327.379050840002</v>
      </c>
      <c r="BY96" s="3">
        <v>8654.6667700399994</v>
      </c>
      <c r="BZ96" s="3">
        <v>4801.9136630399898</v>
      </c>
      <c r="CA96" s="3">
        <v>1.3037448999999901</v>
      </c>
      <c r="CB96" s="3">
        <v>1866.89823603997</v>
      </c>
      <c r="CC96" s="3">
        <v>2955.0385908099902</v>
      </c>
      <c r="CD96" s="3">
        <v>3029.2234715200002</v>
      </c>
      <c r="CE96" s="3">
        <v>1.5093240799999901</v>
      </c>
      <c r="CF96" s="3">
        <v>8587.8091965999192</v>
      </c>
      <c r="CG96" s="3">
        <v>4352.8373868499502</v>
      </c>
      <c r="CH96" s="3">
        <v>16428.226605430002</v>
      </c>
      <c r="CI96" s="3">
        <v>823.65072327001201</v>
      </c>
      <c r="CJ96" s="3">
        <v>10503.47485063</v>
      </c>
      <c r="CK96" s="3">
        <v>2290.14862468</v>
      </c>
      <c r="CL96" s="3">
        <v>1078.38794525</v>
      </c>
      <c r="CM96" s="3">
        <v>4270.3309744199796</v>
      </c>
      <c r="CN96" s="3">
        <v>907.02451933000498</v>
      </c>
      <c r="CO96" s="3">
        <v>5936.1224617500002</v>
      </c>
      <c r="CP96" s="3">
        <v>31.9548962800006</v>
      </c>
      <c r="CQ96" s="3">
        <v>3829.4379296299699</v>
      </c>
      <c r="CR96" s="3">
        <v>7974.3235087299499</v>
      </c>
      <c r="CS96" s="3">
        <v>9437.2617486301206</v>
      </c>
      <c r="CT96" s="3">
        <v>84.456658350000794</v>
      </c>
      <c r="CU96" s="3">
        <v>58.085642050001702</v>
      </c>
      <c r="CV96" s="3">
        <v>912.40087894001499</v>
      </c>
      <c r="CW96" s="3">
        <v>28878.638612850002</v>
      </c>
      <c r="CX96" s="3">
        <v>60.229141400001097</v>
      </c>
      <c r="CY96" s="3">
        <v>13734.97547725</v>
      </c>
      <c r="CZ96" s="3">
        <v>3124.21797628998</v>
      </c>
      <c r="DA96" s="3">
        <v>729.44834436001304</v>
      </c>
      <c r="DB96" s="3">
        <v>2118.2304175500099</v>
      </c>
      <c r="DC96" s="3">
        <v>2445.8850968699799</v>
      </c>
      <c r="DD96" s="3">
        <v>591.59366336001096</v>
      </c>
      <c r="DE96" s="3">
        <v>20620.223916670198</v>
      </c>
      <c r="DF96" s="3">
        <v>1991.1410633200001</v>
      </c>
      <c r="DG96" s="3">
        <v>6398.7251400799796</v>
      </c>
      <c r="DH96" s="3">
        <v>3.6658133899999301</v>
      </c>
      <c r="DI96" s="3">
        <v>553.84836970000902</v>
      </c>
      <c r="DJ96" s="3">
        <v>12216.39232646</v>
      </c>
      <c r="DK96" s="3">
        <v>0.177710819999994</v>
      </c>
      <c r="DL96" s="3">
        <v>3042.7552167999802</v>
      </c>
      <c r="DM96" s="3">
        <v>1237.2490845700099</v>
      </c>
      <c r="DN96" s="3">
        <v>3347.6163293899599</v>
      </c>
      <c r="DO96" s="3">
        <v>15696.002427220101</v>
      </c>
      <c r="DP96" s="4">
        <v>1976.0994181200001</v>
      </c>
      <c r="DQ96" s="11">
        <v>22983.011035340001</v>
      </c>
      <c r="DR96" s="11">
        <v>140815.515625</v>
      </c>
      <c r="DS96" s="11">
        <f t="shared" si="11"/>
        <v>834595.05650996976</v>
      </c>
      <c r="DT96" s="19">
        <v>79696.707991889984</v>
      </c>
      <c r="DU96">
        <v>131467.61810791018</v>
      </c>
      <c r="DV96">
        <v>180223.44363719982</v>
      </c>
      <c r="DW96">
        <v>210638.20175580014</v>
      </c>
      <c r="DX96">
        <v>91753.569392169942</v>
      </c>
      <c r="DY96">
        <f t="shared" si="12"/>
        <v>118298.07124939791</v>
      </c>
      <c r="DZ96" s="20">
        <f t="shared" si="13"/>
        <v>22517.444375602096</v>
      </c>
      <c r="EA96" s="19">
        <f t="shared" si="14"/>
        <v>197994.77924128791</v>
      </c>
      <c r="EB96">
        <f t="shared" si="15"/>
        <v>131467.61810791018</v>
      </c>
      <c r="EC96">
        <f t="shared" si="16"/>
        <v>202740.88801280191</v>
      </c>
      <c r="ED96">
        <f t="shared" si="17"/>
        <v>210638.20175580014</v>
      </c>
      <c r="EE96" s="20">
        <f t="shared" si="18"/>
        <v>91753.569392169942</v>
      </c>
    </row>
    <row r="97" spans="1:135" x14ac:dyDescent="0.25">
      <c r="A97" s="2" t="s">
        <v>214</v>
      </c>
      <c r="B97" s="3">
        <v>51.152847030001197</v>
      </c>
      <c r="C97" s="3">
        <v>5.1718264499998297</v>
      </c>
      <c r="D97" s="3">
        <v>109.485387559999</v>
      </c>
      <c r="E97" s="3">
        <v>0.49966732999997698</v>
      </c>
      <c r="F97" s="3">
        <v>7.5166544299998499</v>
      </c>
      <c r="G97" s="3">
        <v>10.250904090000001</v>
      </c>
      <c r="H97" s="3">
        <v>14.424463110000399</v>
      </c>
      <c r="I97" s="3">
        <v>2.9604512600000001</v>
      </c>
      <c r="J97" s="3">
        <v>8.5799550000001806E-2</v>
      </c>
      <c r="K97" s="3">
        <v>4.7648034099998897</v>
      </c>
      <c r="L97" s="3">
        <v>2.3820121999999402</v>
      </c>
      <c r="M97" s="3">
        <v>1.13247903000002</v>
      </c>
      <c r="N97" s="3">
        <v>17.262493120000901</v>
      </c>
      <c r="O97" s="3">
        <v>27.413409260000702</v>
      </c>
      <c r="P97" s="3">
        <v>5.36470714999985</v>
      </c>
      <c r="Q97" s="3">
        <v>4.8643683499999</v>
      </c>
      <c r="R97" s="3">
        <v>0.27922401999999003</v>
      </c>
      <c r="S97" s="3">
        <v>70.680386150000203</v>
      </c>
      <c r="T97" s="3">
        <v>938.30132935000904</v>
      </c>
      <c r="U97" s="3">
        <v>2.5362471699999198</v>
      </c>
      <c r="V97" s="3">
        <v>33.746889260000799</v>
      </c>
      <c r="W97" s="3">
        <v>4.0635228899998301</v>
      </c>
      <c r="X97" s="3">
        <v>875.85827988001802</v>
      </c>
      <c r="Y97" s="3">
        <v>5.0023542899998397</v>
      </c>
      <c r="Z97" s="3">
        <v>24.345998980000299</v>
      </c>
      <c r="AA97" s="3">
        <v>119.963834849999</v>
      </c>
      <c r="AB97" s="3">
        <v>0.54395088999997998</v>
      </c>
      <c r="AC97" s="3">
        <v>18.215166380000301</v>
      </c>
      <c r="AD97" s="3">
        <v>276.20398742999902</v>
      </c>
      <c r="AE97" s="3">
        <v>1649.4486978099301</v>
      </c>
      <c r="AF97" s="3">
        <v>199.4874667</v>
      </c>
      <c r="AG97" s="3">
        <v>73.010306639998603</v>
      </c>
      <c r="AH97" s="3">
        <v>1330.0384559399799</v>
      </c>
      <c r="AI97" s="3">
        <v>176.32377371999999</v>
      </c>
      <c r="AJ97" s="3">
        <v>7.7431570000003502E-2</v>
      </c>
      <c r="AK97" s="3">
        <v>757.53798167000195</v>
      </c>
      <c r="AL97" s="3">
        <v>0.444511949999988</v>
      </c>
      <c r="AM97" s="3">
        <v>18.906874970000199</v>
      </c>
      <c r="AN97" s="3">
        <v>16.2704455900003</v>
      </c>
      <c r="AO97" s="3">
        <v>8.2565688899998495</v>
      </c>
      <c r="AP97" s="3">
        <v>6.6107749399998497</v>
      </c>
      <c r="AQ97" s="3">
        <v>5.3030660399998002</v>
      </c>
      <c r="AR97" s="3">
        <v>54.611485830000802</v>
      </c>
      <c r="AS97" s="3">
        <v>1.3574039999999401E-2</v>
      </c>
      <c r="AT97" s="3">
        <v>0.87721318000000603</v>
      </c>
      <c r="AU97" s="3">
        <v>23.058997690000499</v>
      </c>
      <c r="AV97" s="3">
        <v>40.7694460300008</v>
      </c>
      <c r="AW97" s="3">
        <v>2.1283841399999699</v>
      </c>
      <c r="AX97" s="3">
        <v>1.4458524899999701</v>
      </c>
      <c r="AY97" s="3">
        <v>13.39730342</v>
      </c>
      <c r="AZ97" s="3">
        <v>57.316594160001003</v>
      </c>
      <c r="BA97" s="3">
        <v>29.979805600000699</v>
      </c>
      <c r="BB97" s="3">
        <v>9.4675129900000297</v>
      </c>
      <c r="BC97" s="3">
        <v>4.9287838199997998</v>
      </c>
      <c r="BD97" s="3">
        <v>22.1557314500009</v>
      </c>
      <c r="BE97" s="3">
        <v>15.5021270500008</v>
      </c>
      <c r="BF97" s="3">
        <v>0.91962870000003005</v>
      </c>
      <c r="BG97" s="3">
        <v>39.237987060001601</v>
      </c>
      <c r="BH97" s="3">
        <v>109.87963620999901</v>
      </c>
      <c r="BI97" s="3">
        <v>63.890106920001102</v>
      </c>
      <c r="BJ97" s="3">
        <v>0.54667117999998405</v>
      </c>
      <c r="BK97" s="3">
        <v>166.24459345000099</v>
      </c>
      <c r="BL97" s="3">
        <v>120.95611326999899</v>
      </c>
      <c r="BM97" s="3">
        <v>38.690399490000402</v>
      </c>
      <c r="BN97" s="3">
        <v>1.5113653500000099</v>
      </c>
      <c r="BO97" s="3">
        <v>4.6167266499997801</v>
      </c>
      <c r="BP97" s="3">
        <v>39.351227060000703</v>
      </c>
      <c r="BQ97" s="3">
        <v>1.03866294</v>
      </c>
      <c r="BR97" s="3">
        <v>175.13092309000001</v>
      </c>
      <c r="BS97" s="3">
        <v>50.069466840001198</v>
      </c>
      <c r="BT97" s="3">
        <v>0.43347534999998999</v>
      </c>
      <c r="BU97" s="3">
        <v>180.91558777</v>
      </c>
      <c r="BV97" s="3">
        <v>4.7913244699997497</v>
      </c>
      <c r="BW97" s="3">
        <v>1.8344369300000001</v>
      </c>
      <c r="BX97" s="3">
        <v>7.3435447199997403</v>
      </c>
      <c r="BY97" s="3">
        <v>88.773972559998697</v>
      </c>
      <c r="BZ97" s="3">
        <v>33.733227710000598</v>
      </c>
      <c r="CA97" s="3">
        <v>1.3605584199999801</v>
      </c>
      <c r="CB97" s="3">
        <v>2.5703853499999401</v>
      </c>
      <c r="CC97" s="3">
        <v>174.90079223999999</v>
      </c>
      <c r="CD97" s="3">
        <v>51.597457620001002</v>
      </c>
      <c r="CE97" s="3">
        <v>19.0851497800017</v>
      </c>
      <c r="CF97" s="3">
        <v>32.047317640000799</v>
      </c>
      <c r="CG97" s="3">
        <v>10.212815520000101</v>
      </c>
      <c r="CH97" s="3">
        <v>51.773017040000703</v>
      </c>
      <c r="CI97" s="3">
        <v>4.3823768499998401</v>
      </c>
      <c r="CJ97" s="3">
        <v>53.2992183600008</v>
      </c>
      <c r="CK97" s="3">
        <v>73.154625709998101</v>
      </c>
      <c r="CL97" s="3">
        <v>5.55551544999991</v>
      </c>
      <c r="CM97" s="3">
        <v>8.9560480599999597</v>
      </c>
      <c r="CN97" s="3">
        <v>4.8317380799998704</v>
      </c>
      <c r="CO97" s="3">
        <v>34.283224020000802</v>
      </c>
      <c r="CP97" s="3">
        <v>0.98998409000004595</v>
      </c>
      <c r="CQ97" s="3">
        <v>0.38367052999998402</v>
      </c>
      <c r="CR97" s="3">
        <v>44.8465261500019</v>
      </c>
      <c r="CS97" s="3">
        <v>285.82189025000298</v>
      </c>
      <c r="CT97" s="3">
        <v>12.0707862200004</v>
      </c>
      <c r="CU97" s="3">
        <v>0.12528508999999799</v>
      </c>
      <c r="CV97" s="3">
        <v>253.03040562000001</v>
      </c>
      <c r="CW97" s="3">
        <v>542.07444379000799</v>
      </c>
      <c r="CX97" s="3">
        <v>0.222185989999994</v>
      </c>
      <c r="CY97" s="3">
        <v>211.45015545999999</v>
      </c>
      <c r="CZ97" s="3">
        <v>9.1925507999999407</v>
      </c>
      <c r="DA97" s="3">
        <v>22.597418740000698</v>
      </c>
      <c r="DB97" s="3">
        <v>1.92415193999997</v>
      </c>
      <c r="DC97" s="3">
        <v>45.837766990000901</v>
      </c>
      <c r="DD97" s="3">
        <v>17.4615758900004</v>
      </c>
      <c r="DE97" s="3">
        <v>65.985383830001098</v>
      </c>
      <c r="DF97" s="3">
        <v>82.214619559998994</v>
      </c>
      <c r="DG97" s="3">
        <v>68.696436390000699</v>
      </c>
      <c r="DH97" s="3">
        <v>0.421476079999971</v>
      </c>
      <c r="DI97" s="3">
        <v>103.91017845</v>
      </c>
      <c r="DJ97" s="3">
        <v>45.7956100000007</v>
      </c>
      <c r="DK97" s="3">
        <v>0.29592065999998801</v>
      </c>
      <c r="DL97" s="3">
        <v>45.080024020000998</v>
      </c>
      <c r="DM97" s="3">
        <v>27.295943670000799</v>
      </c>
      <c r="DN97" s="3">
        <v>6.5493399999999096E-3</v>
      </c>
      <c r="DO97" s="3">
        <v>6.4002270299998703</v>
      </c>
      <c r="DP97" s="4">
        <v>10.5640110200004</v>
      </c>
      <c r="DQ97" s="11">
        <v>18.3386529800005</v>
      </c>
      <c r="DR97" s="11">
        <v>2642.54077148438</v>
      </c>
      <c r="DS97" s="11">
        <f t="shared" si="11"/>
        <v>13375.336533114347</v>
      </c>
      <c r="DT97" s="19">
        <v>848.10135661001095</v>
      </c>
      <c r="DU97">
        <v>1902.6650725400045</v>
      </c>
      <c r="DV97">
        <v>5087.3652181899388</v>
      </c>
      <c r="DW97">
        <v>1973.7006997700159</v>
      </c>
      <c r="DX97">
        <v>920.96341451999922</v>
      </c>
      <c r="DY97">
        <f t="shared" si="12"/>
        <v>1183.703741272936</v>
      </c>
      <c r="DZ97" s="20">
        <f t="shared" si="13"/>
        <v>1458.8370302114445</v>
      </c>
      <c r="EA97" s="19">
        <f t="shared" si="14"/>
        <v>2031.8050978829469</v>
      </c>
      <c r="EB97">
        <f t="shared" si="15"/>
        <v>1902.6650725400045</v>
      </c>
      <c r="EC97">
        <f t="shared" si="16"/>
        <v>6546.2022484013833</v>
      </c>
      <c r="ED97">
        <f t="shared" si="17"/>
        <v>1973.7006997700159</v>
      </c>
      <c r="EE97" s="20">
        <f t="shared" si="18"/>
        <v>920.96341451999922</v>
      </c>
    </row>
    <row r="98" spans="1:135" x14ac:dyDescent="0.25">
      <c r="A98" s="2" t="s">
        <v>215</v>
      </c>
      <c r="B98" s="3">
        <v>6.3050363299998899</v>
      </c>
      <c r="C98" s="3">
        <v>66.197094900000096</v>
      </c>
      <c r="D98" s="3">
        <v>208.76678455000101</v>
      </c>
      <c r="E98" s="3">
        <v>6.5019070000003495E-2</v>
      </c>
      <c r="F98" s="3">
        <v>50.655465570000501</v>
      </c>
      <c r="G98" s="3">
        <v>122.869954899999</v>
      </c>
      <c r="H98" s="3">
        <v>3.3915396699999398</v>
      </c>
      <c r="I98" s="3">
        <v>6.8942789899998003</v>
      </c>
      <c r="J98" s="3">
        <v>0.34047712999998903</v>
      </c>
      <c r="K98" s="3">
        <v>24.145880470000598</v>
      </c>
      <c r="L98" s="3">
        <v>14.143832550000401</v>
      </c>
      <c r="M98" s="3">
        <v>7.2011514899999396</v>
      </c>
      <c r="N98" s="3">
        <v>0.49723375999999703</v>
      </c>
      <c r="O98" s="3">
        <v>1.13252441000001</v>
      </c>
      <c r="P98" s="3">
        <v>15.883774099999901</v>
      </c>
      <c r="Q98" s="3">
        <v>2.5325669399999899</v>
      </c>
      <c r="R98" s="3">
        <v>9.2117769999998406E-2</v>
      </c>
      <c r="S98" s="3">
        <v>499.42303722000298</v>
      </c>
      <c r="T98" s="3">
        <v>255.13044277</v>
      </c>
      <c r="U98" s="3">
        <v>574.89518285000304</v>
      </c>
      <c r="V98" s="3">
        <v>394.14106917000601</v>
      </c>
      <c r="W98" s="3">
        <v>0.160097459999995</v>
      </c>
      <c r="X98" s="3">
        <v>476.05137791999903</v>
      </c>
      <c r="Y98" s="3">
        <v>173.68567343000001</v>
      </c>
      <c r="Z98" s="3">
        <v>434.86732615999898</v>
      </c>
      <c r="AA98" s="3">
        <v>494.92219469999901</v>
      </c>
      <c r="AB98" s="3">
        <v>6.5442120000004406E-2</v>
      </c>
      <c r="AC98" s="3">
        <v>0.106217720000003</v>
      </c>
      <c r="AD98" s="3">
        <v>237.46994455999999</v>
      </c>
      <c r="AE98" s="3">
        <v>188.81687643999999</v>
      </c>
      <c r="AF98" s="3">
        <v>283.702394010001</v>
      </c>
      <c r="AG98" s="3">
        <v>335.72956452000301</v>
      </c>
      <c r="AH98" s="3">
        <v>911.05250940000701</v>
      </c>
      <c r="AI98" s="3">
        <v>576.60791016000496</v>
      </c>
      <c r="AJ98" s="3">
        <v>2.6487640000001599E-2</v>
      </c>
      <c r="AK98" s="3">
        <v>68.484932320000496</v>
      </c>
      <c r="AL98" s="3">
        <v>6.3527548699999103</v>
      </c>
      <c r="AM98" s="3">
        <v>78.590203859999704</v>
      </c>
      <c r="AN98" s="3">
        <v>118.00136500999901</v>
      </c>
      <c r="AO98" s="3">
        <v>4.14956631999992</v>
      </c>
      <c r="AP98" s="3">
        <v>6.2616491499998501</v>
      </c>
      <c r="AQ98" s="3">
        <v>22.1335220500007</v>
      </c>
      <c r="AR98" s="3">
        <v>114.92206447999899</v>
      </c>
      <c r="AS98" s="3">
        <v>9.6778199999996897E-3</v>
      </c>
      <c r="AT98" s="3">
        <v>0.25455017999999402</v>
      </c>
      <c r="AU98" s="3">
        <v>739.85406015000797</v>
      </c>
      <c r="AV98" s="3">
        <v>56.262138390000999</v>
      </c>
      <c r="AW98" s="3">
        <v>190.53698962999999</v>
      </c>
      <c r="AX98" s="3">
        <v>109.930704769998</v>
      </c>
      <c r="AY98" s="3">
        <v>224.022612250001</v>
      </c>
      <c r="AZ98" s="3">
        <v>297.19515810000502</v>
      </c>
      <c r="BA98" s="3">
        <v>7.9368850000000601E-2</v>
      </c>
      <c r="BB98" s="3">
        <v>585.96620468001697</v>
      </c>
      <c r="BC98" s="3">
        <v>63.247940870001401</v>
      </c>
      <c r="BD98" s="3">
        <v>3425.0560094299399</v>
      </c>
      <c r="BE98" s="3">
        <v>88.640408130000594</v>
      </c>
      <c r="BF98" s="3">
        <v>2.1503661799999598</v>
      </c>
      <c r="BG98" s="3">
        <v>19.076113320000701</v>
      </c>
      <c r="BH98" s="3">
        <v>108.960933279998</v>
      </c>
      <c r="BI98" s="3">
        <v>293.11353009000197</v>
      </c>
      <c r="BJ98" s="3">
        <v>137.87636345000101</v>
      </c>
      <c r="BK98" s="3">
        <v>251.35490725000099</v>
      </c>
      <c r="BL98" s="3">
        <v>420.72774821000201</v>
      </c>
      <c r="BM98" s="3">
        <v>27.371567320000299</v>
      </c>
      <c r="BN98" s="3">
        <v>6.7076830000002294E-2</v>
      </c>
      <c r="BO98" s="3">
        <v>0.32306925999998998</v>
      </c>
      <c r="BP98" s="3">
        <v>115.20989642999901</v>
      </c>
      <c r="BQ98" s="3">
        <v>1.5750352299999899</v>
      </c>
      <c r="BR98" s="3">
        <v>919.436903190002</v>
      </c>
      <c r="BS98" s="3">
        <v>18.6235545000002</v>
      </c>
      <c r="BT98" s="3">
        <v>0.153180079999997</v>
      </c>
      <c r="BU98" s="3">
        <v>743.77214482001204</v>
      </c>
      <c r="BV98" s="3">
        <v>8.5399740000001306E-2</v>
      </c>
      <c r="BW98" s="3">
        <v>41.8215863400006</v>
      </c>
      <c r="BX98" s="3">
        <v>355.18230825000302</v>
      </c>
      <c r="BY98" s="3">
        <v>98.514228059998501</v>
      </c>
      <c r="BZ98" s="3">
        <v>126.164418159999</v>
      </c>
      <c r="CA98" s="3">
        <v>0.249628369999991</v>
      </c>
      <c r="CB98" s="3">
        <v>81.558521189998004</v>
      </c>
      <c r="CC98" s="3">
        <v>514.81566303000204</v>
      </c>
      <c r="CD98" s="3">
        <v>397.55809682000103</v>
      </c>
      <c r="CE98" s="3">
        <v>7.7140799999997596E-3</v>
      </c>
      <c r="CF98" s="3">
        <v>305.985056030002</v>
      </c>
      <c r="CG98" s="3">
        <v>150.83545058000001</v>
      </c>
      <c r="CH98" s="3">
        <v>358.58716215000402</v>
      </c>
      <c r="CI98" s="3">
        <v>7.1497908099998604</v>
      </c>
      <c r="CJ98" s="3">
        <v>37.653943260000403</v>
      </c>
      <c r="CK98" s="3">
        <v>55.341986190000597</v>
      </c>
      <c r="CL98" s="3">
        <v>11.350912910000201</v>
      </c>
      <c r="CM98" s="3">
        <v>58.645055460000897</v>
      </c>
      <c r="CN98" s="3">
        <v>28.4797274500005</v>
      </c>
      <c r="CO98" s="3">
        <v>179.44943621000101</v>
      </c>
      <c r="CP98" s="3">
        <v>0.17162730999999501</v>
      </c>
      <c r="CQ98" s="3">
        <v>102.858198269998</v>
      </c>
      <c r="CR98" s="3">
        <v>78.095373250000804</v>
      </c>
      <c r="CS98" s="3">
        <v>73.654022229996997</v>
      </c>
      <c r="CT98" s="3">
        <v>19.341514010000701</v>
      </c>
      <c r="CU98" s="3">
        <v>1028.01149192</v>
      </c>
      <c r="CV98" s="3">
        <v>4307.7136502998301</v>
      </c>
      <c r="CW98" s="3">
        <v>682.66215506001299</v>
      </c>
      <c r="CX98" s="3">
        <v>5.4566790000002502E-2</v>
      </c>
      <c r="CY98" s="3">
        <v>56.4302350100008</v>
      </c>
      <c r="CZ98" s="3">
        <v>378.39567900000202</v>
      </c>
      <c r="DA98" s="3">
        <v>446.48568639000399</v>
      </c>
      <c r="DB98" s="3">
        <v>28.1679138200012</v>
      </c>
      <c r="DC98" s="3">
        <v>6.2760575199998998</v>
      </c>
      <c r="DD98" s="3">
        <v>383.53301941000399</v>
      </c>
      <c r="DE98" s="3">
        <v>6.3546615799999602</v>
      </c>
      <c r="DF98" s="3">
        <v>122.62303</v>
      </c>
      <c r="DG98" s="3">
        <v>331.39018141999901</v>
      </c>
      <c r="DH98" s="3">
        <v>4.6917460000004199E-2</v>
      </c>
      <c r="DI98" s="3">
        <v>484.05191145000202</v>
      </c>
      <c r="DJ98" s="3">
        <v>4.1802710099999398</v>
      </c>
      <c r="DK98" s="3">
        <v>9.1218030000000894E-2</v>
      </c>
      <c r="DL98" s="3">
        <v>3.3761660899999502</v>
      </c>
      <c r="DM98" s="3">
        <v>1.5562996200000201</v>
      </c>
      <c r="DN98" s="3">
        <v>0.29820349999998502</v>
      </c>
      <c r="DO98" s="3">
        <v>3069.2085317599399</v>
      </c>
      <c r="DP98" s="4">
        <v>15.1431539500004</v>
      </c>
      <c r="DQ98" s="11">
        <v>222.03070109000001</v>
      </c>
      <c r="DR98" s="11">
        <v>11070.7216796875</v>
      </c>
      <c r="DS98" s="11">
        <f t="shared" ref="DS98:DS129" si="19">SUM(B98:DR98)</f>
        <v>41360.072953627314</v>
      </c>
      <c r="DT98" s="19">
        <v>1527.744195230013</v>
      </c>
      <c r="DU98">
        <v>4181.8323172100108</v>
      </c>
      <c r="DV98">
        <v>4244.737629720019</v>
      </c>
      <c r="DW98">
        <v>14360.312117909818</v>
      </c>
      <c r="DX98">
        <v>5974.7250138699619</v>
      </c>
      <c r="DY98">
        <f t="shared" ref="DY98:DY129" si="20">DR98*VLOOKUP(A98,split_fy,2,0)</f>
        <v>7941.5388570993746</v>
      </c>
      <c r="DZ98" s="20">
        <f t="shared" ref="DZ98:DZ129" si="21">DR98*VLOOKUP(A98,split_fy,3,0)</f>
        <v>3129.1828225881245</v>
      </c>
      <c r="EA98" s="19">
        <f t="shared" si="14"/>
        <v>9469.2830523293869</v>
      </c>
      <c r="EB98">
        <f t="shared" si="15"/>
        <v>4181.8323172100108</v>
      </c>
      <c r="EC98">
        <f t="shared" si="16"/>
        <v>7373.9204523081435</v>
      </c>
      <c r="ED98">
        <f t="shared" si="17"/>
        <v>14360.312117909818</v>
      </c>
      <c r="EE98" s="20">
        <f t="shared" si="18"/>
        <v>5974.7250138699619</v>
      </c>
    </row>
    <row r="99" spans="1:135" x14ac:dyDescent="0.25">
      <c r="A99" s="2" t="s">
        <v>216</v>
      </c>
      <c r="B99" s="3">
        <v>57.183702140000797</v>
      </c>
      <c r="C99" s="3">
        <v>153.128048409998</v>
      </c>
      <c r="D99" s="3">
        <v>77.274802470000395</v>
      </c>
      <c r="E99" s="3">
        <v>0.371132059999978</v>
      </c>
      <c r="F99" s="3">
        <v>14.549757480000601</v>
      </c>
      <c r="G99" s="3">
        <v>47.191859590000597</v>
      </c>
      <c r="H99" s="3">
        <v>5.9860550099998697</v>
      </c>
      <c r="I99" s="3">
        <v>5.3147274299999303</v>
      </c>
      <c r="J99" s="3">
        <v>0.270874539999996</v>
      </c>
      <c r="K99" s="3">
        <v>0.39714742999998498</v>
      </c>
      <c r="L99" s="3">
        <v>5.7002951199998</v>
      </c>
      <c r="M99" s="3">
        <v>0.65766105999998903</v>
      </c>
      <c r="N99" s="3">
        <v>0.70618260000001698</v>
      </c>
      <c r="O99" s="3">
        <v>1.33534756000002</v>
      </c>
      <c r="P99" s="3">
        <v>0.31698769999998799</v>
      </c>
      <c r="Q99" s="3">
        <v>0.29396340999999099</v>
      </c>
      <c r="R99" s="3">
        <v>0.24662537999999201</v>
      </c>
      <c r="S99" s="3">
        <v>22.502358050000399</v>
      </c>
      <c r="T99" s="3">
        <v>167.87737185999899</v>
      </c>
      <c r="U99" s="3">
        <v>9.9176595100001101</v>
      </c>
      <c r="V99" s="3">
        <v>19.044765590000701</v>
      </c>
      <c r="W99" s="3">
        <v>0.61462385000001896</v>
      </c>
      <c r="X99" s="3">
        <v>130.34947086999901</v>
      </c>
      <c r="Y99" s="3">
        <v>5.9343164099998296</v>
      </c>
      <c r="Z99" s="3">
        <v>24.741089949999999</v>
      </c>
      <c r="AA99" s="3">
        <v>47.6624846500006</v>
      </c>
      <c r="AB99" s="3">
        <v>0.14647080999999701</v>
      </c>
      <c r="AC99" s="3">
        <v>3.0923512499999699</v>
      </c>
      <c r="AD99" s="3">
        <v>56.731991540000799</v>
      </c>
      <c r="AE99" s="3">
        <v>140.40765496</v>
      </c>
      <c r="AF99" s="3">
        <v>53.123917010000802</v>
      </c>
      <c r="AG99" s="3">
        <v>45.7553698900009</v>
      </c>
      <c r="AH99" s="3">
        <v>3.93856242999993</v>
      </c>
      <c r="AI99" s="3">
        <v>36.093624560000698</v>
      </c>
      <c r="AJ99" s="3">
        <v>0.23858291999999601</v>
      </c>
      <c r="AK99" s="3">
        <v>32.425048440000602</v>
      </c>
      <c r="AL99" s="3">
        <v>88.459387039999996</v>
      </c>
      <c r="AM99" s="3">
        <v>16.111044400000299</v>
      </c>
      <c r="AN99" s="3">
        <v>17.2806665000004</v>
      </c>
      <c r="AO99" s="3">
        <v>2.7168012899999598</v>
      </c>
      <c r="AP99" s="3">
        <v>1.77589906</v>
      </c>
      <c r="AQ99" s="3">
        <v>0.84333427000004402</v>
      </c>
      <c r="AR99" s="3">
        <v>87.545378730000294</v>
      </c>
      <c r="AS99" s="3">
        <v>0.15444938</v>
      </c>
      <c r="AT99" s="3">
        <v>9.2282639999997806E-2</v>
      </c>
      <c r="AU99" s="3">
        <v>123.82890357999899</v>
      </c>
      <c r="AV99" s="3">
        <v>0.49665288999997897</v>
      </c>
      <c r="AW99" s="3">
        <v>0.68813217000000504</v>
      </c>
      <c r="AX99" s="3">
        <v>0.138052079999997</v>
      </c>
      <c r="AY99" s="3">
        <v>0.65509861000005098</v>
      </c>
      <c r="AZ99" s="3">
        <v>31.050759690000898</v>
      </c>
      <c r="BA99" s="3">
        <v>1.26679253</v>
      </c>
      <c r="BB99" s="3">
        <v>0.453678919999978</v>
      </c>
      <c r="BC99" s="3">
        <v>1.44348914000002</v>
      </c>
      <c r="BD99" s="3">
        <v>2.6283405800000299</v>
      </c>
      <c r="BE99" s="3">
        <v>2.7817517999999199</v>
      </c>
      <c r="BF99" s="3">
        <v>6.5184870000003697E-2</v>
      </c>
      <c r="BG99" s="3">
        <v>0.97656162000006896</v>
      </c>
      <c r="BH99" s="3">
        <v>21.652259760000302</v>
      </c>
      <c r="BI99" s="3">
        <v>5.5384136999998601</v>
      </c>
      <c r="BJ99" s="3">
        <v>1.5173832899999999</v>
      </c>
      <c r="BK99" s="3">
        <v>134.16975930000001</v>
      </c>
      <c r="BL99" s="3">
        <v>147.65916999000001</v>
      </c>
      <c r="BM99" s="3">
        <v>61.563050380001002</v>
      </c>
      <c r="BN99" s="3">
        <v>7.2114289999997402E-2</v>
      </c>
      <c r="BO99" s="3">
        <v>0.164976199999993</v>
      </c>
      <c r="BP99" s="3">
        <v>3.0613665499999398</v>
      </c>
      <c r="BQ99" s="3">
        <v>0.44193244999998699</v>
      </c>
      <c r="BR99" s="3">
        <v>83.731515889999599</v>
      </c>
      <c r="BS99" s="3">
        <v>51.239771050000698</v>
      </c>
      <c r="BT99" s="3">
        <v>0.39400949999998702</v>
      </c>
      <c r="BU99" s="3">
        <v>59.722598750001097</v>
      </c>
      <c r="BV99" s="3">
        <v>4.7431910000003602E-2</v>
      </c>
      <c r="BW99" s="3">
        <v>0.83021852000003804</v>
      </c>
      <c r="BX99" s="3">
        <v>5.8466481399998296</v>
      </c>
      <c r="BY99" s="3">
        <v>11.2946424400007</v>
      </c>
      <c r="BZ99" s="3">
        <v>8.2682242399999399</v>
      </c>
      <c r="CA99" s="3">
        <v>0.45684279999998401</v>
      </c>
      <c r="CB99" s="3">
        <v>8.7284351399999096</v>
      </c>
      <c r="CC99" s="3">
        <v>32.810825650000503</v>
      </c>
      <c r="CD99" s="3">
        <v>35.134700960000501</v>
      </c>
      <c r="CE99" s="3">
        <v>0.59316024000000001</v>
      </c>
      <c r="CF99" s="3">
        <v>20.435856830000599</v>
      </c>
      <c r="CG99" s="3">
        <v>7.8153292499998201</v>
      </c>
      <c r="CH99" s="3">
        <v>19.719780170000501</v>
      </c>
      <c r="CI99" s="3">
        <v>9.8087257099998801</v>
      </c>
      <c r="CJ99" s="3">
        <v>11.731816750000201</v>
      </c>
      <c r="CK99" s="3">
        <v>2.3810064899999799</v>
      </c>
      <c r="CL99" s="3">
        <v>34.974914360000803</v>
      </c>
      <c r="CM99" s="3">
        <v>81.524383349999397</v>
      </c>
      <c r="CN99" s="3">
        <v>85.868464719999807</v>
      </c>
      <c r="CO99" s="3">
        <v>20.301721310000499</v>
      </c>
      <c r="CP99" s="3">
        <v>2.5206238999999502</v>
      </c>
      <c r="CQ99" s="3">
        <v>23.545215240000601</v>
      </c>
      <c r="CR99" s="3">
        <v>3.1962689100000001</v>
      </c>
      <c r="CS99" s="3">
        <v>2.15586111999992</v>
      </c>
      <c r="CT99" s="3">
        <v>0.37511983999998</v>
      </c>
      <c r="CU99" s="3">
        <v>1.76801900000002E-2</v>
      </c>
      <c r="CV99" s="3">
        <v>1.76114111999997</v>
      </c>
      <c r="CW99" s="3">
        <v>50.432984150000998</v>
      </c>
      <c r="CX99" s="3">
        <v>1.29487372000003</v>
      </c>
      <c r="CY99" s="3">
        <v>81.874660050000301</v>
      </c>
      <c r="CZ99" s="3">
        <v>5.4642260199998596</v>
      </c>
      <c r="DA99" s="3">
        <v>3.61471045999994</v>
      </c>
      <c r="DB99" s="3">
        <v>0.30449032999997699</v>
      </c>
      <c r="DC99" s="3">
        <v>45.441697980000598</v>
      </c>
      <c r="DD99" s="3">
        <v>3.2684053899999599</v>
      </c>
      <c r="DE99" s="3">
        <v>33.528177340000902</v>
      </c>
      <c r="DF99" s="3">
        <v>51.555827870000599</v>
      </c>
      <c r="DG99" s="3">
        <v>68.919095800000804</v>
      </c>
      <c r="DH99" s="3">
        <v>4.27671700000017E-2</v>
      </c>
      <c r="DI99" s="3">
        <v>13.208113050000099</v>
      </c>
      <c r="DJ99" s="3">
        <v>20.298181050000402</v>
      </c>
      <c r="DK99" s="3">
        <v>9.8361089999999402E-2</v>
      </c>
      <c r="DL99" s="3">
        <v>10.882901910000299</v>
      </c>
      <c r="DM99" s="3">
        <v>15.276735920000499</v>
      </c>
      <c r="DN99" s="3">
        <v>24.441570160000399</v>
      </c>
      <c r="DO99" s="3">
        <v>23.157356190000801</v>
      </c>
      <c r="DP99" s="4">
        <v>243.39186547999901</v>
      </c>
      <c r="DQ99" s="11">
        <v>176.51709322999901</v>
      </c>
      <c r="DR99" s="11">
        <v>731.630615234375</v>
      </c>
      <c r="DS99" s="11">
        <f t="shared" si="19"/>
        <v>4160.6935957243886</v>
      </c>
      <c r="DT99" s="19">
        <v>521.22586227999943</v>
      </c>
      <c r="DU99">
        <v>638.132646510006</v>
      </c>
      <c r="DV99">
        <v>630.66538103999824</v>
      </c>
      <c r="DW99">
        <v>416.04344958000621</v>
      </c>
      <c r="DX99">
        <v>1222.9956410800048</v>
      </c>
      <c r="DY99">
        <f t="shared" si="20"/>
        <v>730.86195111036716</v>
      </c>
      <c r="DZ99" s="20">
        <f t="shared" si="21"/>
        <v>0.76866412400783135</v>
      </c>
      <c r="EA99" s="19">
        <f t="shared" si="14"/>
        <v>1252.0878133903666</v>
      </c>
      <c r="EB99">
        <f t="shared" si="15"/>
        <v>638.132646510006</v>
      </c>
      <c r="EC99">
        <f t="shared" si="16"/>
        <v>631.43404516400608</v>
      </c>
      <c r="ED99">
        <f t="shared" si="17"/>
        <v>416.04344958000621</v>
      </c>
      <c r="EE99" s="20">
        <f t="shared" si="18"/>
        <v>1222.9956410800048</v>
      </c>
    </row>
    <row r="100" spans="1:135" x14ac:dyDescent="0.25">
      <c r="A100" s="2" t="s">
        <v>217</v>
      </c>
      <c r="B100" s="3">
        <v>221.486970240001</v>
      </c>
      <c r="C100" s="3">
        <v>679.972349160009</v>
      </c>
      <c r="D100" s="3">
        <v>464.06631609000402</v>
      </c>
      <c r="E100" s="3">
        <v>1.7967757499999899</v>
      </c>
      <c r="F100" s="3">
        <v>152.116652079998</v>
      </c>
      <c r="G100" s="3">
        <v>957.71081888000901</v>
      </c>
      <c r="H100" s="3">
        <v>9.5494708000000301</v>
      </c>
      <c r="I100" s="3">
        <v>2.46108550000001</v>
      </c>
      <c r="J100" s="3">
        <v>0.51712132999999505</v>
      </c>
      <c r="K100" s="3">
        <v>20.951203860000799</v>
      </c>
      <c r="L100" s="3">
        <v>664.023218740007</v>
      </c>
      <c r="M100" s="3">
        <v>3.7815237799999801</v>
      </c>
      <c r="N100" s="3">
        <v>0.51378521999999305</v>
      </c>
      <c r="O100" s="3">
        <v>2.06406650999998</v>
      </c>
      <c r="P100" s="3">
        <v>87.964524989997201</v>
      </c>
      <c r="Q100" s="3">
        <v>62.302250120000799</v>
      </c>
      <c r="R100" s="3">
        <v>0.21905956999999701</v>
      </c>
      <c r="S100" s="3">
        <v>1787.26602881998</v>
      </c>
      <c r="T100" s="3">
        <v>4837.0874987299903</v>
      </c>
      <c r="U100" s="3">
        <v>502.98582075000098</v>
      </c>
      <c r="V100" s="3">
        <v>129.56036556999999</v>
      </c>
      <c r="W100" s="3">
        <v>6.1701276899998296</v>
      </c>
      <c r="X100" s="3">
        <v>4764.3451069799803</v>
      </c>
      <c r="Y100" s="3">
        <v>503.97643927000098</v>
      </c>
      <c r="Z100" s="3">
        <v>403.576242330002</v>
      </c>
      <c r="AA100" s="3">
        <v>1179.76845659998</v>
      </c>
      <c r="AB100" s="3">
        <v>0.38109697999998698</v>
      </c>
      <c r="AC100" s="3">
        <v>192.13143221999999</v>
      </c>
      <c r="AD100" s="3">
        <v>334.78384027999999</v>
      </c>
      <c r="AE100" s="3">
        <v>1992.8725170699799</v>
      </c>
      <c r="AF100" s="3">
        <v>140.26511608999999</v>
      </c>
      <c r="AG100" s="3">
        <v>4593.0024149699502</v>
      </c>
      <c r="AH100" s="3">
        <v>1840.67438392998</v>
      </c>
      <c r="AI100" s="3">
        <v>836.302433890006</v>
      </c>
      <c r="AJ100" s="3">
        <v>0.60902117000002598</v>
      </c>
      <c r="AK100" s="3">
        <v>1025.4838296400101</v>
      </c>
      <c r="AL100" s="3">
        <v>650.29927814000496</v>
      </c>
      <c r="AM100" s="3">
        <v>629.38502842000503</v>
      </c>
      <c r="AN100" s="3">
        <v>3510.9872675299998</v>
      </c>
      <c r="AO100" s="3">
        <v>129.62713359999901</v>
      </c>
      <c r="AP100" s="3">
        <v>7377.1041879799805</v>
      </c>
      <c r="AQ100" s="3">
        <v>459.41109761000399</v>
      </c>
      <c r="AR100" s="3">
        <v>1704.06850107998</v>
      </c>
      <c r="AS100" s="3">
        <v>32.393577780000598</v>
      </c>
      <c r="AT100" s="3">
        <v>3.42101648999996</v>
      </c>
      <c r="AU100" s="3">
        <v>16899.073792549902</v>
      </c>
      <c r="AV100" s="3">
        <v>9.2757913500003806</v>
      </c>
      <c r="AW100" s="3">
        <v>1.5409853899999799</v>
      </c>
      <c r="AX100" s="3">
        <v>1.68058177999999</v>
      </c>
      <c r="AY100" s="3">
        <v>37.491836230000999</v>
      </c>
      <c r="AZ100" s="3">
        <v>2937.2277980799799</v>
      </c>
      <c r="BA100" s="3">
        <v>52.356336270000398</v>
      </c>
      <c r="BB100" s="3">
        <v>51.4204448700008</v>
      </c>
      <c r="BC100" s="3">
        <v>131.69418830000001</v>
      </c>
      <c r="BD100" s="3">
        <v>9266.4022594402904</v>
      </c>
      <c r="BE100" s="3">
        <v>2294.2338598599899</v>
      </c>
      <c r="BF100" s="3">
        <v>2.8008309199999801</v>
      </c>
      <c r="BG100" s="3">
        <v>126.38024936999901</v>
      </c>
      <c r="BH100" s="3">
        <v>684.84404785001595</v>
      </c>
      <c r="BI100" s="3">
        <v>32.8713966900008</v>
      </c>
      <c r="BJ100" s="3">
        <v>15.318524300000499</v>
      </c>
      <c r="BK100" s="3">
        <v>5487.8629585199596</v>
      </c>
      <c r="BL100" s="3">
        <v>5496.1829533299797</v>
      </c>
      <c r="BM100" s="3">
        <v>215.281651710001</v>
      </c>
      <c r="BN100" s="3">
        <v>1.6024398099999799</v>
      </c>
      <c r="BO100" s="3">
        <v>6.0426699499998602</v>
      </c>
      <c r="BP100" s="3">
        <v>1366.8993819899999</v>
      </c>
      <c r="BQ100" s="3">
        <v>10.280724140000499</v>
      </c>
      <c r="BR100" s="3">
        <v>1566.8481125400001</v>
      </c>
      <c r="BS100" s="3">
        <v>523.35707240001898</v>
      </c>
      <c r="BT100" s="3">
        <v>152.44982878000101</v>
      </c>
      <c r="BU100" s="3">
        <v>1804.0450776799901</v>
      </c>
      <c r="BV100" s="3">
        <v>0.19049265999999601</v>
      </c>
      <c r="BW100" s="3">
        <v>239.53447327000001</v>
      </c>
      <c r="BX100" s="3">
        <v>280.20313208000101</v>
      </c>
      <c r="BY100" s="3">
        <v>1218.33611023</v>
      </c>
      <c r="BZ100" s="3">
        <v>78.508131279998906</v>
      </c>
      <c r="CA100" s="3">
        <v>7.0167387999998203</v>
      </c>
      <c r="CB100" s="3">
        <v>526.55510896000396</v>
      </c>
      <c r="CC100" s="3">
        <v>1419.5242144399899</v>
      </c>
      <c r="CD100" s="3">
        <v>620.57464039000797</v>
      </c>
      <c r="CE100" s="3">
        <v>2.0549398799999801</v>
      </c>
      <c r="CF100" s="3">
        <v>801.57830577000595</v>
      </c>
      <c r="CG100" s="3">
        <v>119.30573477999999</v>
      </c>
      <c r="CH100" s="3">
        <v>556.36456353000199</v>
      </c>
      <c r="CI100" s="3">
        <v>49.727912900000597</v>
      </c>
      <c r="CJ100" s="3">
        <v>522.34752915000001</v>
      </c>
      <c r="CK100" s="3">
        <v>67.869678090000093</v>
      </c>
      <c r="CL100" s="3">
        <v>1267.3175749499901</v>
      </c>
      <c r="CM100" s="3">
        <v>2617.7409293399701</v>
      </c>
      <c r="CN100" s="3">
        <v>594.57258700000204</v>
      </c>
      <c r="CO100" s="3">
        <v>715.69277973000499</v>
      </c>
      <c r="CP100" s="3">
        <v>47.4004722200008</v>
      </c>
      <c r="CQ100" s="3">
        <v>695.76206506001199</v>
      </c>
      <c r="CR100" s="3">
        <v>1214.5892041100001</v>
      </c>
      <c r="CS100" s="3">
        <v>18668.824578340002</v>
      </c>
      <c r="CT100" s="3">
        <v>1.6552143000000099</v>
      </c>
      <c r="CU100" s="3">
        <v>2.8387751099999301</v>
      </c>
      <c r="CV100" s="3">
        <v>11146.733888930101</v>
      </c>
      <c r="CW100" s="3">
        <v>1275.5460660199899</v>
      </c>
      <c r="CX100" s="3">
        <v>0.25674137999999003</v>
      </c>
      <c r="CY100" s="3">
        <v>1041.9107276</v>
      </c>
      <c r="CZ100" s="3">
        <v>215.44921044999899</v>
      </c>
      <c r="DA100" s="3">
        <v>296.095399390002</v>
      </c>
      <c r="DB100" s="3">
        <v>2.7478911099999701</v>
      </c>
      <c r="DC100" s="3">
        <v>513.490916520003</v>
      </c>
      <c r="DD100" s="3">
        <v>147.05631720000099</v>
      </c>
      <c r="DE100" s="3">
        <v>286.06101587000097</v>
      </c>
      <c r="DF100" s="3">
        <v>755.48702057001503</v>
      </c>
      <c r="DG100" s="3">
        <v>1469.11908291999</v>
      </c>
      <c r="DH100" s="3">
        <v>2.4414571899999302</v>
      </c>
      <c r="DI100" s="3">
        <v>215.207794689998</v>
      </c>
      <c r="DJ100" s="3">
        <v>787.19530423001197</v>
      </c>
      <c r="DK100" s="3">
        <v>0.148269569999992</v>
      </c>
      <c r="DL100" s="3">
        <v>31.778352480000599</v>
      </c>
      <c r="DM100" s="3">
        <v>3.9923946199999598</v>
      </c>
      <c r="DN100" s="3">
        <v>453.70996358000298</v>
      </c>
      <c r="DO100" s="3">
        <v>3871.19764909994</v>
      </c>
      <c r="DP100" s="4">
        <v>1450.4479903399999</v>
      </c>
      <c r="DQ100" s="11">
        <v>4448.53911092003</v>
      </c>
      <c r="DR100" s="11">
        <v>55510.6640625</v>
      </c>
      <c r="DS100" s="11">
        <f t="shared" si="19"/>
        <v>208336.26476188019</v>
      </c>
      <c r="DT100" s="19">
        <v>8764.3598990300488</v>
      </c>
      <c r="DU100">
        <v>16033.160047159994</v>
      </c>
      <c r="DV100">
        <v>26855.068838189905</v>
      </c>
      <c r="DW100">
        <v>56666.491393780379</v>
      </c>
      <c r="DX100">
        <v>44506.520521219732</v>
      </c>
      <c r="DY100">
        <f t="shared" si="20"/>
        <v>22407.549606948382</v>
      </c>
      <c r="DZ100" s="20">
        <f t="shared" si="21"/>
        <v>33103.114455551615</v>
      </c>
      <c r="EA100" s="19">
        <f t="shared" si="14"/>
        <v>31171.90950597843</v>
      </c>
      <c r="EB100">
        <f t="shared" si="15"/>
        <v>16033.160047159994</v>
      </c>
      <c r="EC100">
        <f t="shared" si="16"/>
        <v>59958.183293741517</v>
      </c>
      <c r="ED100">
        <f t="shared" si="17"/>
        <v>56666.491393780379</v>
      </c>
      <c r="EE100" s="20">
        <f t="shared" si="18"/>
        <v>44506.520521219732</v>
      </c>
    </row>
    <row r="101" spans="1:135" x14ac:dyDescent="0.25">
      <c r="A101" s="2" t="s">
        <v>218</v>
      </c>
      <c r="B101" s="3">
        <v>57.586675250000802</v>
      </c>
      <c r="C101" s="3">
        <v>104.18296371999899</v>
      </c>
      <c r="D101" s="3">
        <v>718.908378940018</v>
      </c>
      <c r="E101" s="3">
        <v>0.15208148999999599</v>
      </c>
      <c r="F101" s="3">
        <v>160.41458220000001</v>
      </c>
      <c r="G101" s="3">
        <v>42.829783900000898</v>
      </c>
      <c r="H101" s="3">
        <v>53.473114880002001</v>
      </c>
      <c r="I101" s="3">
        <v>5.1206300999997296</v>
      </c>
      <c r="J101" s="3">
        <v>6.8291970000003893E-2</v>
      </c>
      <c r="K101" s="3">
        <v>33.240616170001999</v>
      </c>
      <c r="L101" s="3">
        <v>252.76155566000099</v>
      </c>
      <c r="M101" s="3">
        <v>2.7656493499999102</v>
      </c>
      <c r="N101" s="3">
        <v>2.2699328899999398</v>
      </c>
      <c r="O101" s="3">
        <v>43.206396680002001</v>
      </c>
      <c r="P101" s="3">
        <v>348.57286630000601</v>
      </c>
      <c r="Q101" s="3">
        <v>0.59784313999999805</v>
      </c>
      <c r="R101" s="3">
        <v>0.43102461999998498</v>
      </c>
      <c r="S101" s="3">
        <v>247.816862170001</v>
      </c>
      <c r="T101" s="3">
        <v>1009.20829005001</v>
      </c>
      <c r="U101" s="3">
        <v>36.672916270000997</v>
      </c>
      <c r="V101" s="3">
        <v>290.84825903000302</v>
      </c>
      <c r="W101" s="3">
        <v>0.196263259999995</v>
      </c>
      <c r="X101" s="3">
        <v>1115.1164036600001</v>
      </c>
      <c r="Y101" s="3">
        <v>57.5272639900017</v>
      </c>
      <c r="Z101" s="3">
        <v>31.392919350000899</v>
      </c>
      <c r="AA101" s="3">
        <v>260.51459980000197</v>
      </c>
      <c r="AB101" s="3">
        <v>4.9683996399998804</v>
      </c>
      <c r="AC101" s="3">
        <v>1.47853207000001</v>
      </c>
      <c r="AD101" s="3">
        <v>256.56802787999902</v>
      </c>
      <c r="AE101" s="3">
        <v>3792.5170709599001</v>
      </c>
      <c r="AF101" s="3">
        <v>308.97162579000297</v>
      </c>
      <c r="AG101" s="3">
        <v>116.405774039999</v>
      </c>
      <c r="AH101" s="3">
        <v>4079.7415679098999</v>
      </c>
      <c r="AI101" s="3">
        <v>185.07125603999901</v>
      </c>
      <c r="AJ101" s="3">
        <v>0.576279030000033</v>
      </c>
      <c r="AK101" s="3">
        <v>53.144217590001702</v>
      </c>
      <c r="AL101" s="3">
        <v>33.478936330000401</v>
      </c>
      <c r="AM101" s="3">
        <v>0.48527396999998301</v>
      </c>
      <c r="AN101" s="3">
        <v>2.7551647299999602</v>
      </c>
      <c r="AO101" s="3">
        <v>6.98168043999988</v>
      </c>
      <c r="AP101" s="3">
        <v>33.272360900001203</v>
      </c>
      <c r="AQ101" s="3">
        <v>2.2876853399999799</v>
      </c>
      <c r="AR101" s="3">
        <v>103.03985551</v>
      </c>
      <c r="AS101" s="3">
        <v>6.0613299999998198E-3</v>
      </c>
      <c r="AT101" s="3">
        <v>0.442862079999987</v>
      </c>
      <c r="AU101" s="3">
        <v>3891.1969677099801</v>
      </c>
      <c r="AV101" s="3">
        <v>10.9254098900005</v>
      </c>
      <c r="AW101" s="3">
        <v>489.07248606000701</v>
      </c>
      <c r="AX101" s="3">
        <v>73.6641301499956</v>
      </c>
      <c r="AY101" s="3">
        <v>0.20808253999999601</v>
      </c>
      <c r="AZ101" s="3">
        <v>2185.6179664399301</v>
      </c>
      <c r="BA101" s="3">
        <v>4.0639230599999099</v>
      </c>
      <c r="BB101" s="3">
        <v>1384.94398078995</v>
      </c>
      <c r="BC101" s="3">
        <v>2.2507676699999699</v>
      </c>
      <c r="BD101" s="3">
        <v>23.461670220001299</v>
      </c>
      <c r="BE101" s="3">
        <v>7.2946292399997503</v>
      </c>
      <c r="BF101" s="3">
        <v>4.0673090000004603E-2</v>
      </c>
      <c r="BG101" s="3">
        <v>0.87742549000005099</v>
      </c>
      <c r="BH101" s="3">
        <v>637.38642382002604</v>
      </c>
      <c r="BI101" s="3">
        <v>6.1915851499999004</v>
      </c>
      <c r="BJ101" s="3">
        <v>2.3353970199999301</v>
      </c>
      <c r="BK101" s="3">
        <v>183.815808290001</v>
      </c>
      <c r="BL101" s="3">
        <v>88.368848279999497</v>
      </c>
      <c r="BM101" s="3">
        <v>141.966680840001</v>
      </c>
      <c r="BN101" s="3">
        <v>1.29532453999999</v>
      </c>
      <c r="BO101" s="3">
        <v>2.0897148699999399</v>
      </c>
      <c r="BP101" s="3">
        <v>91.0795171299998</v>
      </c>
      <c r="BQ101" s="3">
        <v>26.983712840001001</v>
      </c>
      <c r="BR101" s="3">
        <v>513.95265373000404</v>
      </c>
      <c r="BS101" s="3">
        <v>16.8591560900004</v>
      </c>
      <c r="BT101" s="3">
        <v>11.0621472000007</v>
      </c>
      <c r="BU101" s="3">
        <v>523.55619114000297</v>
      </c>
      <c r="BV101" s="3">
        <v>0.10257358999999799</v>
      </c>
      <c r="BW101" s="3">
        <v>0.90132356000001601</v>
      </c>
      <c r="BX101" s="3">
        <v>6.09817742999968</v>
      </c>
      <c r="BY101" s="3">
        <v>206.313532170001</v>
      </c>
      <c r="BZ101" s="3">
        <v>293.09048410999998</v>
      </c>
      <c r="CA101" s="3">
        <v>0.66935830000002094</v>
      </c>
      <c r="CB101" s="3">
        <v>7.0892814099998898</v>
      </c>
      <c r="CC101" s="3">
        <v>951.82716367000899</v>
      </c>
      <c r="CD101" s="3">
        <v>163.818734019998</v>
      </c>
      <c r="CE101" s="3">
        <v>0.116210300000001</v>
      </c>
      <c r="CF101" s="3">
        <v>74.660776320000096</v>
      </c>
      <c r="CG101" s="3">
        <v>10.513583850000099</v>
      </c>
      <c r="CH101" s="3">
        <v>18.9106205400006</v>
      </c>
      <c r="CI101" s="3">
        <v>1.6937558799999799</v>
      </c>
      <c r="CJ101" s="3">
        <v>14.759206500000801</v>
      </c>
      <c r="CK101" s="3">
        <v>5.86697367999981</v>
      </c>
      <c r="CL101" s="3">
        <v>20.986355300000199</v>
      </c>
      <c r="CM101" s="3">
        <v>19.007198310000401</v>
      </c>
      <c r="CN101" s="3">
        <v>108.27577663999899</v>
      </c>
      <c r="CO101" s="3">
        <v>4.61178841999988</v>
      </c>
      <c r="CP101" s="3">
        <v>0.59596096000003396</v>
      </c>
      <c r="CQ101" s="3">
        <v>260.671626550003</v>
      </c>
      <c r="CR101" s="3">
        <v>6.7812733799996998</v>
      </c>
      <c r="CS101" s="3">
        <v>6655.4332437799003</v>
      </c>
      <c r="CT101" s="3">
        <v>9.5162458299999209</v>
      </c>
      <c r="CU101" s="3">
        <v>67.974802129996903</v>
      </c>
      <c r="CV101" s="3">
        <v>3.5243539499999201</v>
      </c>
      <c r="CW101" s="3">
        <v>1253.3095508899901</v>
      </c>
      <c r="CX101" s="3">
        <v>0.33027145999998703</v>
      </c>
      <c r="CY101" s="3">
        <v>609.47921555001903</v>
      </c>
      <c r="CZ101" s="3">
        <v>13.187373040000599</v>
      </c>
      <c r="DA101" s="3">
        <v>21.039996630000399</v>
      </c>
      <c r="DB101" s="3">
        <v>0.48626631999998099</v>
      </c>
      <c r="DC101" s="3">
        <v>59.903998930000498</v>
      </c>
      <c r="DD101" s="3">
        <v>811.91951160000997</v>
      </c>
      <c r="DE101" s="3">
        <v>217.35462926999799</v>
      </c>
      <c r="DF101" s="3">
        <v>339.07439549000401</v>
      </c>
      <c r="DG101" s="3">
        <v>351.690586810002</v>
      </c>
      <c r="DH101" s="3">
        <v>0.14830079999999399</v>
      </c>
      <c r="DI101" s="3">
        <v>119.24421476000001</v>
      </c>
      <c r="DJ101" s="3">
        <v>270.14822333000302</v>
      </c>
      <c r="DK101" s="3">
        <v>9.8486859999999704E-2</v>
      </c>
      <c r="DL101" s="3">
        <v>25.769578320000999</v>
      </c>
      <c r="DM101" s="3">
        <v>9.0638501099998905</v>
      </c>
      <c r="DN101" s="3">
        <v>13.9645001800006</v>
      </c>
      <c r="DO101" s="3">
        <v>482.34739418000498</v>
      </c>
      <c r="DP101" s="4">
        <v>8.3537350899998497</v>
      </c>
      <c r="DQ101" s="11">
        <v>73.7582881799989</v>
      </c>
      <c r="DR101" s="11">
        <v>3198.02685546875</v>
      </c>
      <c r="DS101" s="11">
        <f t="shared" si="19"/>
        <v>40971.139673558435</v>
      </c>
      <c r="DT101" s="19">
        <v>2465.3365892100082</v>
      </c>
      <c r="DU101">
        <v>3312.3656652500326</v>
      </c>
      <c r="DV101">
        <v>10653.652886709817</v>
      </c>
      <c r="DW101">
        <v>14615.533078799837</v>
      </c>
      <c r="DX101">
        <v>6726.2245981199994</v>
      </c>
      <c r="DY101">
        <f t="shared" si="20"/>
        <v>1290.9221429523257</v>
      </c>
      <c r="DZ101" s="20">
        <f t="shared" si="21"/>
        <v>1907.1047125164239</v>
      </c>
      <c r="EA101" s="19">
        <f t="shared" si="14"/>
        <v>3756.2587321623341</v>
      </c>
      <c r="EB101">
        <f t="shared" si="15"/>
        <v>3312.3656652500326</v>
      </c>
      <c r="EC101">
        <f t="shared" si="16"/>
        <v>12560.757599226241</v>
      </c>
      <c r="ED101">
        <f t="shared" si="17"/>
        <v>14615.533078799837</v>
      </c>
      <c r="EE101" s="20">
        <f t="shared" si="18"/>
        <v>6726.2245981199994</v>
      </c>
    </row>
    <row r="102" spans="1:135" x14ac:dyDescent="0.25">
      <c r="A102" s="2" t="s">
        <v>219</v>
      </c>
      <c r="B102" s="3">
        <v>6.2019720199999</v>
      </c>
      <c r="C102" s="3">
        <v>113.30400119999901</v>
      </c>
      <c r="D102" s="3">
        <v>54.237876010000797</v>
      </c>
      <c r="E102" s="3">
        <v>0.31956613999998901</v>
      </c>
      <c r="F102" s="3">
        <v>7.0596779899998898</v>
      </c>
      <c r="G102" s="3">
        <v>169.60073765000001</v>
      </c>
      <c r="H102" s="3">
        <v>22.785551830000099</v>
      </c>
      <c r="I102" s="3">
        <v>37.989927600000797</v>
      </c>
      <c r="J102" s="3">
        <v>1.7938782099999799</v>
      </c>
      <c r="K102" s="3">
        <v>116.01740371999701</v>
      </c>
      <c r="L102" s="3">
        <v>342.394609970001</v>
      </c>
      <c r="M102" s="3">
        <v>26.324814630001502</v>
      </c>
      <c r="N102" s="3">
        <v>3.6066724699999502</v>
      </c>
      <c r="O102" s="3">
        <v>120.94857708999901</v>
      </c>
      <c r="P102" s="3">
        <v>175.11758566999899</v>
      </c>
      <c r="Q102" s="3">
        <v>19.269159620000199</v>
      </c>
      <c r="R102" s="3">
        <v>0.58573455000001695</v>
      </c>
      <c r="S102" s="3">
        <v>64.685866580001104</v>
      </c>
      <c r="T102" s="3">
        <v>1471.2591250599901</v>
      </c>
      <c r="U102" s="3">
        <v>526.53428678000705</v>
      </c>
      <c r="V102" s="3">
        <v>133.90991804999899</v>
      </c>
      <c r="W102" s="3">
        <v>4.6301270799999203</v>
      </c>
      <c r="X102" s="3">
        <v>1729.9359447899899</v>
      </c>
      <c r="Y102" s="3">
        <v>372.42626046000203</v>
      </c>
      <c r="Z102" s="3">
        <v>35.465133900001398</v>
      </c>
      <c r="AA102" s="3">
        <v>610.89259507000395</v>
      </c>
      <c r="AB102" s="3">
        <v>1.3902169599999801</v>
      </c>
      <c r="AC102" s="3">
        <v>112.77854040000101</v>
      </c>
      <c r="AD102" s="3">
        <v>42.783879590000303</v>
      </c>
      <c r="AE102" s="3">
        <v>293.14374026000399</v>
      </c>
      <c r="AF102" s="3">
        <v>690.21735702000205</v>
      </c>
      <c r="AG102" s="3">
        <v>423.74020073000401</v>
      </c>
      <c r="AH102" s="3">
        <v>2551.67420209995</v>
      </c>
      <c r="AI102" s="3">
        <v>1083.47068711</v>
      </c>
      <c r="AJ102" s="3">
        <v>0.106102210000001</v>
      </c>
      <c r="AK102" s="3">
        <v>1268.8107172600101</v>
      </c>
      <c r="AL102" s="3">
        <v>106.23842200999999</v>
      </c>
      <c r="AM102" s="3">
        <v>59.214012980000902</v>
      </c>
      <c r="AN102" s="3">
        <v>287.14465754000003</v>
      </c>
      <c r="AO102" s="3">
        <v>48.822227430001398</v>
      </c>
      <c r="AP102" s="3">
        <v>313.83680779000099</v>
      </c>
      <c r="AQ102" s="3">
        <v>115.08176927999899</v>
      </c>
      <c r="AR102" s="3">
        <v>244.015701129999</v>
      </c>
      <c r="AS102" s="3">
        <v>1.0757459999999599E-2</v>
      </c>
      <c r="AT102" s="3">
        <v>0.718343120000003</v>
      </c>
      <c r="AU102" s="3">
        <v>1757.9700374399799</v>
      </c>
      <c r="AV102" s="3">
        <v>8.6347878399998503</v>
      </c>
      <c r="AW102" s="3">
        <v>83.080281039998795</v>
      </c>
      <c r="AX102" s="3">
        <v>4.2981285499999302</v>
      </c>
      <c r="AY102" s="3">
        <v>3.5662715599999801</v>
      </c>
      <c r="AZ102" s="3">
        <v>70.704219539997894</v>
      </c>
      <c r="BA102" s="3">
        <v>6.3102560000000502E-2</v>
      </c>
      <c r="BB102" s="3">
        <v>240.07242176000199</v>
      </c>
      <c r="BC102" s="3">
        <v>12.623348640000399</v>
      </c>
      <c r="BD102" s="3">
        <v>1094.06691825997</v>
      </c>
      <c r="BE102" s="3">
        <v>1181.82719836001</v>
      </c>
      <c r="BF102" s="3">
        <v>2.6621555399999601</v>
      </c>
      <c r="BG102" s="3">
        <v>714.15400862000001</v>
      </c>
      <c r="BH102" s="3">
        <v>75.728193839998596</v>
      </c>
      <c r="BI102" s="3">
        <v>284.768213830001</v>
      </c>
      <c r="BJ102" s="3">
        <v>0.220932619999993</v>
      </c>
      <c r="BK102" s="3">
        <v>115.51810418999899</v>
      </c>
      <c r="BL102" s="3">
        <v>818.42325013000004</v>
      </c>
      <c r="BM102" s="3">
        <v>27.654483580000299</v>
      </c>
      <c r="BN102" s="3">
        <v>1.2877383900000801</v>
      </c>
      <c r="BO102" s="3">
        <v>1.00182528</v>
      </c>
      <c r="BP102" s="3">
        <v>99.509841949999796</v>
      </c>
      <c r="BQ102" s="3">
        <v>113.717719529997</v>
      </c>
      <c r="BR102" s="3">
        <v>1641.5107680599999</v>
      </c>
      <c r="BS102" s="3">
        <v>248.80143649000101</v>
      </c>
      <c r="BT102" s="3">
        <v>17.061263110000599</v>
      </c>
      <c r="BU102" s="3">
        <v>1796.62378016</v>
      </c>
      <c r="BV102" s="3">
        <v>0.29796158999998601</v>
      </c>
      <c r="BW102" s="3">
        <v>203.98704984</v>
      </c>
      <c r="BX102" s="3">
        <v>357.13960733999699</v>
      </c>
      <c r="BY102" s="3">
        <v>747.57223305000696</v>
      </c>
      <c r="BZ102" s="3">
        <v>7.4058374699998497</v>
      </c>
      <c r="CA102" s="3">
        <v>0.67670939000000396</v>
      </c>
      <c r="CB102" s="3">
        <v>128.92838444999899</v>
      </c>
      <c r="CC102" s="3">
        <v>340.10886398000002</v>
      </c>
      <c r="CD102" s="3">
        <v>519.87786504999895</v>
      </c>
      <c r="CE102" s="3">
        <v>8.1483999999996792E-3</v>
      </c>
      <c r="CF102" s="3">
        <v>347.60552088000298</v>
      </c>
      <c r="CG102" s="3">
        <v>136.75369856</v>
      </c>
      <c r="CH102" s="3">
        <v>114.45741342999899</v>
      </c>
      <c r="CI102" s="3">
        <v>0.47793676999999002</v>
      </c>
      <c r="CJ102" s="3">
        <v>98.440885419997997</v>
      </c>
      <c r="CK102" s="3">
        <v>63.495247540000697</v>
      </c>
      <c r="CL102" s="3">
        <v>36.718630530000901</v>
      </c>
      <c r="CM102" s="3">
        <v>229.63281502999999</v>
      </c>
      <c r="CN102" s="3">
        <v>26.1234323100004</v>
      </c>
      <c r="CO102" s="3">
        <v>602.50998965000394</v>
      </c>
      <c r="CP102" s="3">
        <v>2.99611096000001</v>
      </c>
      <c r="CQ102" s="3">
        <v>5.1436234499998701</v>
      </c>
      <c r="CR102" s="3">
        <v>851.62076006002201</v>
      </c>
      <c r="CS102" s="3">
        <v>1258.9516078199699</v>
      </c>
      <c r="CT102" s="3">
        <v>5.3830134499999698</v>
      </c>
      <c r="CU102" s="3">
        <v>286.52381216000401</v>
      </c>
      <c r="CV102" s="3">
        <v>1559.9120565399901</v>
      </c>
      <c r="CW102" s="3">
        <v>495.95202100000199</v>
      </c>
      <c r="CX102" s="3">
        <v>0.42579441999998802</v>
      </c>
      <c r="CY102" s="3">
        <v>755.63173577001101</v>
      </c>
      <c r="CZ102" s="3">
        <v>163.88597614</v>
      </c>
      <c r="DA102" s="3">
        <v>66.983781720000806</v>
      </c>
      <c r="DB102" s="3">
        <v>5.7884062299999304</v>
      </c>
      <c r="DC102" s="3">
        <v>15.164319110000299</v>
      </c>
      <c r="DD102" s="3">
        <v>56.066780010000599</v>
      </c>
      <c r="DE102" s="3">
        <v>70.2993342700006</v>
      </c>
      <c r="DF102" s="3">
        <v>99.608309369999006</v>
      </c>
      <c r="DG102" s="3">
        <v>592.78004123000198</v>
      </c>
      <c r="DH102" s="3">
        <v>0.39720047999997499</v>
      </c>
      <c r="DI102" s="3">
        <v>41.9729499100008</v>
      </c>
      <c r="DJ102" s="3">
        <v>228.60325383000099</v>
      </c>
      <c r="DK102" s="3">
        <v>0.23012744999999399</v>
      </c>
      <c r="DL102" s="3">
        <v>37.505258210001301</v>
      </c>
      <c r="DM102" s="3">
        <v>11.28938164</v>
      </c>
      <c r="DN102" s="3">
        <v>22.7268370400006</v>
      </c>
      <c r="DO102" s="3">
        <v>3972.9412209399602</v>
      </c>
      <c r="DP102" s="4">
        <v>38.927261260000797</v>
      </c>
      <c r="DQ102" s="11">
        <v>109.735606039999</v>
      </c>
      <c r="DR102" s="11">
        <v>26538.21484375</v>
      </c>
      <c r="DS102" s="11">
        <f t="shared" si="19"/>
        <v>65483.925432329888</v>
      </c>
      <c r="DT102" s="19">
        <v>1999.65300091001</v>
      </c>
      <c r="DU102">
        <v>10174.128603210023</v>
      </c>
      <c r="DV102">
        <v>8906.1938398699476</v>
      </c>
      <c r="DW102">
        <v>9661.758253809965</v>
      </c>
      <c r="DX102">
        <v>8203.976890779948</v>
      </c>
      <c r="DY102">
        <f t="shared" si="20"/>
        <v>19037.084525969323</v>
      </c>
      <c r="DZ102" s="20">
        <f t="shared" si="21"/>
        <v>7501.130317780674</v>
      </c>
      <c r="EA102" s="19">
        <f t="shared" si="14"/>
        <v>21036.737526879333</v>
      </c>
      <c r="EB102">
        <f t="shared" si="15"/>
        <v>10174.128603210023</v>
      </c>
      <c r="EC102">
        <f t="shared" si="16"/>
        <v>16407.324157650623</v>
      </c>
      <c r="ED102">
        <f t="shared" si="17"/>
        <v>9661.758253809965</v>
      </c>
      <c r="EE102" s="20">
        <f t="shared" si="18"/>
        <v>8203.976890779948</v>
      </c>
    </row>
    <row r="103" spans="1:135" x14ac:dyDescent="0.25">
      <c r="A103" s="2" t="s">
        <v>220</v>
      </c>
      <c r="B103" s="3">
        <v>12.4522768400002</v>
      </c>
      <c r="C103" s="3">
        <v>35.160656130000703</v>
      </c>
      <c r="D103" s="3">
        <v>0.43404226999998002</v>
      </c>
      <c r="E103" s="3">
        <v>0.23834457999999201</v>
      </c>
      <c r="F103" s="3">
        <v>4.5490248999998597</v>
      </c>
      <c r="G103" s="3">
        <v>14.7179305000002</v>
      </c>
      <c r="H103" s="3">
        <v>5.47167870999992</v>
      </c>
      <c r="I103" s="3">
        <v>9.0648025100000194</v>
      </c>
      <c r="J103" s="3">
        <v>2.1857530000000899E-2</v>
      </c>
      <c r="K103" s="3">
        <v>4.8875690099997904</v>
      </c>
      <c r="L103" s="3">
        <v>24.3681712200009</v>
      </c>
      <c r="M103" s="3">
        <v>3.6883571799999202</v>
      </c>
      <c r="N103" s="3">
        <v>0.578211479999995</v>
      </c>
      <c r="O103" s="3">
        <v>4.26249462999988</v>
      </c>
      <c r="P103" s="3">
        <v>6.9175652499998099</v>
      </c>
      <c r="Q103" s="3">
        <v>2.66213658999997</v>
      </c>
      <c r="R103" s="3">
        <v>0.322311789999984</v>
      </c>
      <c r="S103" s="3">
        <v>69.834072060000295</v>
      </c>
      <c r="T103" s="3">
        <v>501.938918270003</v>
      </c>
      <c r="U103" s="3">
        <v>282.92638108999898</v>
      </c>
      <c r="V103" s="3">
        <v>143.01532313999999</v>
      </c>
      <c r="W103" s="3">
        <v>0.51753996999999397</v>
      </c>
      <c r="X103" s="3">
        <v>810.754896190007</v>
      </c>
      <c r="Y103" s="3">
        <v>74.652581119998104</v>
      </c>
      <c r="Z103" s="3">
        <v>32.062397190000397</v>
      </c>
      <c r="AA103" s="3">
        <v>113.883195989999</v>
      </c>
      <c r="AB103" s="3">
        <v>0.15542648999999201</v>
      </c>
      <c r="AC103" s="3">
        <v>345.44704191000602</v>
      </c>
      <c r="AD103" s="3">
        <v>1673.6755003799899</v>
      </c>
      <c r="AE103" s="3">
        <v>118.082823559998</v>
      </c>
      <c r="AF103" s="3">
        <v>154.53072435999999</v>
      </c>
      <c r="AG103" s="3">
        <v>55.627711440000297</v>
      </c>
      <c r="AH103" s="3">
        <v>126.26342771999801</v>
      </c>
      <c r="AI103" s="3">
        <v>137.52546984999901</v>
      </c>
      <c r="AJ103" s="3">
        <v>4.0004670000004502E-2</v>
      </c>
      <c r="AK103" s="3">
        <v>72.7768903099997</v>
      </c>
      <c r="AL103" s="3">
        <v>3.4766337299999899</v>
      </c>
      <c r="AM103" s="3">
        <v>17.103506240000399</v>
      </c>
      <c r="AN103" s="3">
        <v>36.209136160000703</v>
      </c>
      <c r="AO103" s="3">
        <v>38.783021490000898</v>
      </c>
      <c r="AP103" s="3">
        <v>4.4883640999998899</v>
      </c>
      <c r="AQ103" s="3">
        <v>38.806300540000898</v>
      </c>
      <c r="AR103" s="3">
        <v>84.278707279999296</v>
      </c>
      <c r="AS103" s="3">
        <v>7.5355599999997903E-3</v>
      </c>
      <c r="AT103" s="3">
        <v>0.546098399999985</v>
      </c>
      <c r="AU103" s="3">
        <v>332.99756230000401</v>
      </c>
      <c r="AV103" s="3">
        <v>46.128381130001202</v>
      </c>
      <c r="AW103" s="3">
        <v>0.16303041999999601</v>
      </c>
      <c r="AX103" s="3">
        <v>0.35282962999998801</v>
      </c>
      <c r="AY103" s="3">
        <v>0.265170369999991</v>
      </c>
      <c r="AZ103" s="3">
        <v>509.25063181000598</v>
      </c>
      <c r="BA103" s="3">
        <v>4.3944300000001997E-2</v>
      </c>
      <c r="BB103" s="3">
        <v>50.149743080001102</v>
      </c>
      <c r="BC103" s="3">
        <v>10.286001320000899</v>
      </c>
      <c r="BD103" s="3">
        <v>269.07985965000597</v>
      </c>
      <c r="BE103" s="3">
        <v>57.808156730001102</v>
      </c>
      <c r="BF103" s="3">
        <v>0.31448161999997898</v>
      </c>
      <c r="BG103" s="3">
        <v>5.9840854999999298</v>
      </c>
      <c r="BH103" s="3">
        <v>303.80899209000398</v>
      </c>
      <c r="BI103" s="3">
        <v>274.357391970001</v>
      </c>
      <c r="BJ103" s="3">
        <v>2.0302967799999498</v>
      </c>
      <c r="BK103" s="3">
        <v>32.5163139300004</v>
      </c>
      <c r="BL103" s="3">
        <v>101.11667335</v>
      </c>
      <c r="BM103" s="3">
        <v>11.494803200000201</v>
      </c>
      <c r="BN103" s="3">
        <v>7.0289460000001303E-2</v>
      </c>
      <c r="BO103" s="3">
        <v>0.45401783999996997</v>
      </c>
      <c r="BP103" s="3">
        <v>384.72866728000503</v>
      </c>
      <c r="BQ103" s="3">
        <v>6.26988100000022E-2</v>
      </c>
      <c r="BR103" s="3">
        <v>843.99034977000497</v>
      </c>
      <c r="BS103" s="3">
        <v>879.94691574001001</v>
      </c>
      <c r="BT103" s="3">
        <v>0.32597680999998202</v>
      </c>
      <c r="BU103" s="3">
        <v>143.21133042</v>
      </c>
      <c r="BV103" s="3">
        <v>0.136109329999995</v>
      </c>
      <c r="BW103" s="3">
        <v>7.8413353299998496</v>
      </c>
      <c r="BX103" s="3">
        <v>17.147151540000301</v>
      </c>
      <c r="BY103" s="3">
        <v>41.354619500000801</v>
      </c>
      <c r="BZ103" s="3">
        <v>55.533398280000803</v>
      </c>
      <c r="CA103" s="3">
        <v>0.41061855999997698</v>
      </c>
      <c r="CB103" s="3">
        <v>24.529392780000599</v>
      </c>
      <c r="CC103" s="3">
        <v>39.955821580000503</v>
      </c>
      <c r="CD103" s="3">
        <v>172.36405757999901</v>
      </c>
      <c r="CE103" s="3">
        <v>5.6930599999998003E-3</v>
      </c>
      <c r="CF103" s="3">
        <v>98.022476909999298</v>
      </c>
      <c r="CG103" s="3">
        <v>30.585147720000698</v>
      </c>
      <c r="CH103" s="3">
        <v>7.1149160000002001E-2</v>
      </c>
      <c r="CI103" s="3">
        <v>45.543077600000501</v>
      </c>
      <c r="CJ103" s="3">
        <v>19.686679150000199</v>
      </c>
      <c r="CK103" s="3">
        <v>78.494001649998296</v>
      </c>
      <c r="CL103" s="3">
        <v>2.1081659500000001</v>
      </c>
      <c r="CM103" s="3">
        <v>109.05392537</v>
      </c>
      <c r="CN103" s="3">
        <v>75.816590819998595</v>
      </c>
      <c r="CO103" s="3">
        <v>151.095854129999</v>
      </c>
      <c r="CP103" s="3">
        <v>0.34244782999998902</v>
      </c>
      <c r="CQ103" s="3">
        <v>10.566986920000099</v>
      </c>
      <c r="CR103" s="3">
        <v>112.69374377999701</v>
      </c>
      <c r="CS103" s="3">
        <v>317.67850127000401</v>
      </c>
      <c r="CT103" s="3">
        <v>4.1413712999999399</v>
      </c>
      <c r="CU103" s="3">
        <v>117.287679209999</v>
      </c>
      <c r="CV103" s="3">
        <v>151.80316329000101</v>
      </c>
      <c r="CW103" s="3">
        <v>116.04250148</v>
      </c>
      <c r="CX103" s="3">
        <v>0.49926858999999202</v>
      </c>
      <c r="CY103" s="3">
        <v>432.07522264000499</v>
      </c>
      <c r="CZ103" s="3">
        <v>21.042161840000599</v>
      </c>
      <c r="DA103" s="3">
        <v>92.456993469998295</v>
      </c>
      <c r="DB103" s="3">
        <v>6.4902021299998403</v>
      </c>
      <c r="DC103" s="3">
        <v>10.6716883300001</v>
      </c>
      <c r="DD103" s="3">
        <v>17.082025410000998</v>
      </c>
      <c r="DE103" s="3">
        <v>11.823608410000199</v>
      </c>
      <c r="DF103" s="3">
        <v>3.35673427999998</v>
      </c>
      <c r="DG103" s="3">
        <v>459.24566416000403</v>
      </c>
      <c r="DH103" s="3">
        <v>0.14704937999998899</v>
      </c>
      <c r="DI103" s="3">
        <v>55.6709783700014</v>
      </c>
      <c r="DJ103" s="3">
        <v>7.6749455299998601</v>
      </c>
      <c r="DK103" s="3">
        <v>0.19691783999999399</v>
      </c>
      <c r="DL103" s="3">
        <v>27.8979292100008</v>
      </c>
      <c r="DM103" s="3">
        <v>5.3744940799998702</v>
      </c>
      <c r="DN103" s="3">
        <v>72.659163769998202</v>
      </c>
      <c r="DO103" s="3">
        <v>633.715998000014</v>
      </c>
      <c r="DP103" s="4">
        <v>36.135321210000797</v>
      </c>
      <c r="DQ103" s="11">
        <v>76.330944839999702</v>
      </c>
      <c r="DR103" s="11">
        <v>4897.43798828125</v>
      </c>
      <c r="DS103" s="11">
        <f t="shared" si="19"/>
        <v>17996.442616491324</v>
      </c>
      <c r="DT103" s="19">
        <v>842.5460626500045</v>
      </c>
      <c r="DU103">
        <v>3558.5822275100227</v>
      </c>
      <c r="DV103">
        <v>2300.2614036300001</v>
      </c>
      <c r="DW103">
        <v>4819.5640584000239</v>
      </c>
      <c r="DX103">
        <v>1578.0508760200169</v>
      </c>
      <c r="DY103">
        <f t="shared" si="20"/>
        <v>3513.1579683311124</v>
      </c>
      <c r="DZ103" s="20">
        <f t="shared" si="21"/>
        <v>1384.2800199501373</v>
      </c>
      <c r="EA103" s="19">
        <f t="shared" si="14"/>
        <v>4355.7040309811173</v>
      </c>
      <c r="EB103">
        <f t="shared" si="15"/>
        <v>3558.5822275100227</v>
      </c>
      <c r="EC103">
        <f t="shared" si="16"/>
        <v>3684.5414235801372</v>
      </c>
      <c r="ED103">
        <f t="shared" si="17"/>
        <v>4819.5640584000239</v>
      </c>
      <c r="EE103" s="20">
        <f t="shared" si="18"/>
        <v>1578.0508760200169</v>
      </c>
    </row>
    <row r="104" spans="1:135" x14ac:dyDescent="0.25">
      <c r="A104" s="2" t="s">
        <v>221</v>
      </c>
      <c r="B104" s="3">
        <v>6.3186157099999303</v>
      </c>
      <c r="C104" s="3">
        <v>6.6953462299998501</v>
      </c>
      <c r="D104" s="3">
        <v>196.33134394000101</v>
      </c>
      <c r="E104" s="3">
        <v>9.9631239999999205E-2</v>
      </c>
      <c r="F104" s="3">
        <v>55.902153500000701</v>
      </c>
      <c r="G104" s="3">
        <v>33.6336751600006</v>
      </c>
      <c r="H104" s="3">
        <v>12.036311419999899</v>
      </c>
      <c r="I104" s="3">
        <v>1.15415146000002</v>
      </c>
      <c r="J104" s="3">
        <v>6.1256830000002899E-2</v>
      </c>
      <c r="K104" s="3">
        <v>5.5927430999998196</v>
      </c>
      <c r="L104" s="3">
        <v>7.8256036799997801</v>
      </c>
      <c r="M104" s="3">
        <v>2.3194375999999801</v>
      </c>
      <c r="N104" s="3">
        <v>1.0388971600000501</v>
      </c>
      <c r="O104" s="3">
        <v>2.4228784099999299</v>
      </c>
      <c r="P104" s="3">
        <v>0.73002006000001296</v>
      </c>
      <c r="Q104" s="3">
        <v>2.8862307399999598</v>
      </c>
      <c r="R104" s="3">
        <v>3.3330670599999799</v>
      </c>
      <c r="S104" s="3">
        <v>129.708573099999</v>
      </c>
      <c r="T104" s="3">
        <v>196.83006940000001</v>
      </c>
      <c r="U104" s="3">
        <v>165.556873620001</v>
      </c>
      <c r="V104" s="3">
        <v>141.39232289</v>
      </c>
      <c r="W104" s="3">
        <v>0.30989455999999399</v>
      </c>
      <c r="X104" s="3">
        <v>185.61287388999901</v>
      </c>
      <c r="Y104" s="3">
        <v>131.03336523999801</v>
      </c>
      <c r="Z104" s="3">
        <v>0.34422478999998102</v>
      </c>
      <c r="AA104" s="3">
        <v>81.740021790000696</v>
      </c>
      <c r="AB104" s="3">
        <v>0.12460371000000001</v>
      </c>
      <c r="AC104" s="3">
        <v>5.7622210000001901E-2</v>
      </c>
      <c r="AD104" s="3">
        <v>163.86442838999801</v>
      </c>
      <c r="AE104" s="3">
        <v>3.62950606999995</v>
      </c>
      <c r="AF104" s="3">
        <v>88.861362510000603</v>
      </c>
      <c r="AG104" s="3">
        <v>86.958016089999305</v>
      </c>
      <c r="AH104" s="3">
        <v>279.69166009000401</v>
      </c>
      <c r="AI104" s="3">
        <v>213.08338166000101</v>
      </c>
      <c r="AJ104" s="3">
        <v>3.2879690000003799E-2</v>
      </c>
      <c r="AK104" s="3">
        <v>106.20342751</v>
      </c>
      <c r="AL104" s="3">
        <v>6.3184295199999001</v>
      </c>
      <c r="AM104" s="3">
        <v>95.573967429998405</v>
      </c>
      <c r="AN104" s="3">
        <v>98.006875979999293</v>
      </c>
      <c r="AO104" s="3">
        <v>71.534161669999506</v>
      </c>
      <c r="AP104" s="3">
        <v>226.412607430001</v>
      </c>
      <c r="AQ104" s="3">
        <v>8.2416811699999908</v>
      </c>
      <c r="AR104" s="3">
        <v>39.069976790000602</v>
      </c>
      <c r="AS104" s="3">
        <v>6.5629499999998201E-3</v>
      </c>
      <c r="AT104" s="3">
        <v>0.33672488999998701</v>
      </c>
      <c r="AU104" s="3">
        <v>171.55146497000001</v>
      </c>
      <c r="AV104" s="3">
        <v>55.7752258500011</v>
      </c>
      <c r="AW104" s="3">
        <v>4.2726240499999504</v>
      </c>
      <c r="AX104" s="3">
        <v>6.15751600000011E-2</v>
      </c>
      <c r="AY104" s="3">
        <v>25.885843159999901</v>
      </c>
      <c r="AZ104" s="3">
        <v>244.33739865000101</v>
      </c>
      <c r="BA104" s="3">
        <v>1.7444139999999501E-2</v>
      </c>
      <c r="BB104" s="3">
        <v>485.70107713000499</v>
      </c>
      <c r="BC104" s="3">
        <v>74.351734760001094</v>
      </c>
      <c r="BD104" s="3">
        <v>94.529266109998503</v>
      </c>
      <c r="BE104" s="3">
        <v>308.89906493000001</v>
      </c>
      <c r="BF104" s="3">
        <v>5.7062820000003199E-2</v>
      </c>
      <c r="BG104" s="3">
        <v>548.98325758999999</v>
      </c>
      <c r="BH104" s="3">
        <v>118.357563819999</v>
      </c>
      <c r="BI104" s="3">
        <v>224.10546913999801</v>
      </c>
      <c r="BJ104" s="3">
        <v>422.215065580003</v>
      </c>
      <c r="BK104" s="3">
        <v>67.500491280000304</v>
      </c>
      <c r="BL104" s="3">
        <v>175.26829663999999</v>
      </c>
      <c r="BM104" s="3">
        <v>33.314819920000403</v>
      </c>
      <c r="BN104" s="3">
        <v>4.4606210000004497E-2</v>
      </c>
      <c r="BO104" s="3">
        <v>0.65752866000001498</v>
      </c>
      <c r="BP104" s="3">
        <v>29.480432970000301</v>
      </c>
      <c r="BQ104" s="3">
        <v>5.9896270000002402E-2</v>
      </c>
      <c r="BR104" s="3">
        <v>585.59568893000198</v>
      </c>
      <c r="BS104" s="3">
        <v>146.99297505999999</v>
      </c>
      <c r="BT104" s="3">
        <v>24.018372210000798</v>
      </c>
      <c r="BU104" s="3">
        <v>220.141504249999</v>
      </c>
      <c r="BV104" s="3">
        <v>7.7136520000000902E-2</v>
      </c>
      <c r="BW104" s="3">
        <v>96.823586430000901</v>
      </c>
      <c r="BX104" s="3">
        <v>126.966426669999</v>
      </c>
      <c r="BY104" s="3">
        <v>608.16397557000403</v>
      </c>
      <c r="BZ104" s="3">
        <v>119.081665829999</v>
      </c>
      <c r="CA104" s="3">
        <v>0.17914894999999101</v>
      </c>
      <c r="CB104" s="3">
        <v>70.834419659997707</v>
      </c>
      <c r="CC104" s="3">
        <v>253.83876058999999</v>
      </c>
      <c r="CD104" s="3">
        <v>99.338251499999302</v>
      </c>
      <c r="CE104" s="3">
        <v>5.3645699999997996E-3</v>
      </c>
      <c r="CF104" s="3">
        <v>93.561703189999207</v>
      </c>
      <c r="CG104" s="3">
        <v>183.5378231</v>
      </c>
      <c r="CH104" s="3">
        <v>118.67352098999901</v>
      </c>
      <c r="CI104" s="3">
        <v>1.2244090699999799</v>
      </c>
      <c r="CJ104" s="3">
        <v>27.741288140000499</v>
      </c>
      <c r="CK104" s="3">
        <v>67.017571290000703</v>
      </c>
      <c r="CL104" s="3">
        <v>3.09657975999996</v>
      </c>
      <c r="CM104" s="3">
        <v>218.45770904999901</v>
      </c>
      <c r="CN104" s="3">
        <v>39.491776740000702</v>
      </c>
      <c r="CO104" s="3">
        <v>429.81676491000502</v>
      </c>
      <c r="CP104" s="3">
        <v>0.68785191000003598</v>
      </c>
      <c r="CQ104" s="3">
        <v>0.59947903000001601</v>
      </c>
      <c r="CR104" s="3">
        <v>783.40535020001596</v>
      </c>
      <c r="CS104" s="3">
        <v>2260.6758671299999</v>
      </c>
      <c r="CT104" s="3">
        <v>73.742404290000195</v>
      </c>
      <c r="CU104" s="3">
        <v>100.88090782999799</v>
      </c>
      <c r="CV104" s="3">
        <v>953.72248628002103</v>
      </c>
      <c r="CW104" s="3">
        <v>420.97757446000298</v>
      </c>
      <c r="CX104" s="3">
        <v>0.19494340999999901</v>
      </c>
      <c r="CY104" s="3">
        <v>195.47996132</v>
      </c>
      <c r="CZ104" s="3">
        <v>33.4334222800003</v>
      </c>
      <c r="DA104" s="3">
        <v>33.1124524100005</v>
      </c>
      <c r="DB104" s="3">
        <v>1.5707131999999699</v>
      </c>
      <c r="DC104" s="3">
        <v>0.68859360000001801</v>
      </c>
      <c r="DD104" s="3">
        <v>178.00459642000001</v>
      </c>
      <c r="DE104" s="3">
        <v>101.792804219999</v>
      </c>
      <c r="DF104" s="3">
        <v>128.83064692999901</v>
      </c>
      <c r="DG104" s="3">
        <v>286.06514303</v>
      </c>
      <c r="DH104" s="3">
        <v>9.6206769999996306E-2</v>
      </c>
      <c r="DI104" s="3">
        <v>36.590500960000597</v>
      </c>
      <c r="DJ104" s="3">
        <v>10.3826414700002</v>
      </c>
      <c r="DK104" s="3">
        <v>6.4310300000003207E-2</v>
      </c>
      <c r="DL104" s="3">
        <v>13.3383461700003</v>
      </c>
      <c r="DM104" s="3">
        <v>289.75756620000101</v>
      </c>
      <c r="DN104" s="3">
        <v>60.036539160000601</v>
      </c>
      <c r="DO104" s="3">
        <v>2890.29936360995</v>
      </c>
      <c r="DP104" s="4">
        <v>8.8965055100001198</v>
      </c>
      <c r="DQ104" s="11">
        <v>49.818808750000201</v>
      </c>
      <c r="DR104" s="11">
        <v>10131.5224609375</v>
      </c>
      <c r="DS104" s="11">
        <f t="shared" si="19"/>
        <v>28523.689538917501</v>
      </c>
      <c r="DT104" s="19">
        <v>772.91478586000244</v>
      </c>
      <c r="DU104">
        <v>3069.2707539000121</v>
      </c>
      <c r="DV104">
        <v>2087.0568455600069</v>
      </c>
      <c r="DW104">
        <v>8372.8464947400334</v>
      </c>
      <c r="DX104">
        <v>4090.0781979199505</v>
      </c>
      <c r="DY104">
        <f t="shared" si="20"/>
        <v>7267.8079743200105</v>
      </c>
      <c r="DZ104" s="20">
        <f t="shared" si="21"/>
        <v>2863.7144866174885</v>
      </c>
      <c r="EA104" s="19">
        <f t="shared" si="14"/>
        <v>8040.7227601800132</v>
      </c>
      <c r="EB104">
        <f t="shared" si="15"/>
        <v>3069.2707539000121</v>
      </c>
      <c r="EC104">
        <f t="shared" si="16"/>
        <v>4950.7713321774954</v>
      </c>
      <c r="ED104">
        <f t="shared" si="17"/>
        <v>8372.8464947400334</v>
      </c>
      <c r="EE104" s="20">
        <f t="shared" si="18"/>
        <v>4090.0781979199505</v>
      </c>
    </row>
    <row r="105" spans="1:135" x14ac:dyDescent="0.25">
      <c r="A105" s="2" t="s">
        <v>222</v>
      </c>
      <c r="B105" s="3">
        <v>687.94132062000494</v>
      </c>
      <c r="C105" s="3">
        <v>1789.5409387100001</v>
      </c>
      <c r="D105" s="3">
        <v>443.61363255000202</v>
      </c>
      <c r="E105" s="3">
        <v>6.1774356099998702</v>
      </c>
      <c r="F105" s="3">
        <v>207.03289311999899</v>
      </c>
      <c r="G105" s="3">
        <v>3106.2615501599998</v>
      </c>
      <c r="H105" s="3">
        <v>22.1453478100007</v>
      </c>
      <c r="I105" s="3">
        <v>16.258866960000901</v>
      </c>
      <c r="J105" s="3">
        <v>25.312161310000601</v>
      </c>
      <c r="K105" s="3">
        <v>10.422051910000301</v>
      </c>
      <c r="L105" s="3">
        <v>40.3671505500009</v>
      </c>
      <c r="M105" s="3">
        <v>19.6145935300008</v>
      </c>
      <c r="N105" s="3">
        <v>8.7940748999999006</v>
      </c>
      <c r="O105" s="3">
        <v>44.592863260000399</v>
      </c>
      <c r="P105" s="3">
        <v>62.711278270002197</v>
      </c>
      <c r="Q105" s="3">
        <v>8.9872233499999403</v>
      </c>
      <c r="R105" s="3">
        <v>21.857588600000401</v>
      </c>
      <c r="S105" s="3">
        <v>5402.9599127700003</v>
      </c>
      <c r="T105" s="3">
        <v>11645.942959759999</v>
      </c>
      <c r="U105" s="3">
        <v>88.412203929999293</v>
      </c>
      <c r="V105" s="3">
        <v>3352.78453518997</v>
      </c>
      <c r="W105" s="3">
        <v>35.215575580000603</v>
      </c>
      <c r="X105" s="3">
        <v>12749.58120543</v>
      </c>
      <c r="Y105" s="3">
        <v>1685.9086164799801</v>
      </c>
      <c r="Z105" s="3">
        <v>104.649665869998</v>
      </c>
      <c r="AA105" s="3">
        <v>5696.9957333799803</v>
      </c>
      <c r="AB105" s="3">
        <v>399.840874130006</v>
      </c>
      <c r="AC105" s="3">
        <v>835.34611016000497</v>
      </c>
      <c r="AD105" s="3">
        <v>3625.8026108099998</v>
      </c>
      <c r="AE105" s="3">
        <v>61006.443309150003</v>
      </c>
      <c r="AF105" s="3">
        <v>1358.1039358599901</v>
      </c>
      <c r="AG105" s="3">
        <v>6433.0698165799904</v>
      </c>
      <c r="AH105" s="3">
        <v>19093.4028726</v>
      </c>
      <c r="AI105" s="3">
        <v>2193.4985605399902</v>
      </c>
      <c r="AJ105" s="3">
        <v>2.8580051999999299</v>
      </c>
      <c r="AK105" s="3">
        <v>2404.3806614999999</v>
      </c>
      <c r="AL105" s="3">
        <v>1931.2886046999899</v>
      </c>
      <c r="AM105" s="3">
        <v>2824.5575220399901</v>
      </c>
      <c r="AN105" s="3">
        <v>844.09053777000304</v>
      </c>
      <c r="AO105" s="3">
        <v>1428.6954038900101</v>
      </c>
      <c r="AP105" s="3">
        <v>4508.8925726699899</v>
      </c>
      <c r="AQ105" s="3">
        <v>529.28812337000397</v>
      </c>
      <c r="AR105" s="3">
        <v>578.61897171999897</v>
      </c>
      <c r="AS105" s="3">
        <v>115.88687025</v>
      </c>
      <c r="AT105" s="3">
        <v>11.194214829999799</v>
      </c>
      <c r="AU105" s="3">
        <v>14928.333249949999</v>
      </c>
      <c r="AV105" s="3">
        <v>267.01016257999999</v>
      </c>
      <c r="AW105" s="3">
        <v>38.034010560000603</v>
      </c>
      <c r="AX105" s="3">
        <v>74.704033539999898</v>
      </c>
      <c r="AY105" s="3">
        <v>294.29956976000102</v>
      </c>
      <c r="AZ105" s="3">
        <v>3708.6906444799902</v>
      </c>
      <c r="BA105" s="3">
        <v>486.64496553000703</v>
      </c>
      <c r="BB105" s="3">
        <v>277.83814132999998</v>
      </c>
      <c r="BC105" s="3">
        <v>2471.23126674983</v>
      </c>
      <c r="BD105" s="3">
        <v>6532.3631065099898</v>
      </c>
      <c r="BE105" s="3">
        <v>2642.4471964499699</v>
      </c>
      <c r="BF105" s="3">
        <v>0.74858669000001798</v>
      </c>
      <c r="BG105" s="3">
        <v>138.58606218999799</v>
      </c>
      <c r="BH105" s="3">
        <v>2667.3342964899798</v>
      </c>
      <c r="BI105" s="3">
        <v>194.134736559998</v>
      </c>
      <c r="BJ105" s="3">
        <v>129.507165579998</v>
      </c>
      <c r="BK105" s="3">
        <v>9099.8541699300004</v>
      </c>
      <c r="BL105" s="3">
        <v>2738.6559190200101</v>
      </c>
      <c r="BM105" s="3">
        <v>986.43690988000299</v>
      </c>
      <c r="BN105" s="3">
        <v>35.241634960002102</v>
      </c>
      <c r="BO105" s="3">
        <v>11.0655770100004</v>
      </c>
      <c r="BP105" s="3">
        <v>34.330203950000701</v>
      </c>
      <c r="BQ105" s="3">
        <v>45.1154703600019</v>
      </c>
      <c r="BR105" s="3">
        <v>4162.2070771999997</v>
      </c>
      <c r="BS105" s="3">
        <v>3959.7776753799899</v>
      </c>
      <c r="BT105" s="3">
        <v>48.878061430000898</v>
      </c>
      <c r="BU105" s="3">
        <v>6473.3539668099802</v>
      </c>
      <c r="BV105" s="3">
        <v>18.662239030000599</v>
      </c>
      <c r="BW105" s="3">
        <v>190.908459020001</v>
      </c>
      <c r="BX105" s="3">
        <v>563.93444586000498</v>
      </c>
      <c r="BY105" s="3">
        <v>523.40943437000601</v>
      </c>
      <c r="BZ105" s="3">
        <v>1268.59750379</v>
      </c>
      <c r="CA105" s="3">
        <v>52.304019530001497</v>
      </c>
      <c r="CB105" s="3">
        <v>32.747250320000497</v>
      </c>
      <c r="CC105" s="3">
        <v>1177.36810359999</v>
      </c>
      <c r="CD105" s="3">
        <v>2745.3993989100099</v>
      </c>
      <c r="CE105" s="3">
        <v>1156.84422697998</v>
      </c>
      <c r="CF105" s="3">
        <v>408.59300699000102</v>
      </c>
      <c r="CG105" s="3">
        <v>2447.4868043399902</v>
      </c>
      <c r="CH105" s="3">
        <v>1676.1245770099899</v>
      </c>
      <c r="CI105" s="3">
        <v>420.78610117000301</v>
      </c>
      <c r="CJ105" s="3">
        <v>3711.4310210799899</v>
      </c>
      <c r="CK105" s="3">
        <v>1330.7934699299899</v>
      </c>
      <c r="CL105" s="3">
        <v>542.94229652000195</v>
      </c>
      <c r="CM105" s="3">
        <v>2483.7687629899801</v>
      </c>
      <c r="CN105" s="3">
        <v>475.05479867000201</v>
      </c>
      <c r="CO105" s="3">
        <v>2129.3083968800001</v>
      </c>
      <c r="CP105" s="3">
        <v>9.4870460600001607</v>
      </c>
      <c r="CQ105" s="3">
        <v>1755.5611229199999</v>
      </c>
      <c r="CR105" s="3">
        <v>445.95818113000502</v>
      </c>
      <c r="CS105" s="3">
        <v>1003.40053803001</v>
      </c>
      <c r="CT105" s="3">
        <v>487.89700957000298</v>
      </c>
      <c r="CU105" s="3">
        <v>23.573026110000502</v>
      </c>
      <c r="CV105" s="3">
        <v>682.94951619001301</v>
      </c>
      <c r="CW105" s="3">
        <v>7283.6763171599996</v>
      </c>
      <c r="CX105" s="3">
        <v>43.371051640000601</v>
      </c>
      <c r="CY105" s="3">
        <v>3975.4460151099902</v>
      </c>
      <c r="CZ105" s="3">
        <v>189.20060231999901</v>
      </c>
      <c r="DA105" s="3">
        <v>87.035200489999397</v>
      </c>
      <c r="DB105" s="3">
        <v>900.23742135000498</v>
      </c>
      <c r="DC105" s="3">
        <v>1826.68778477</v>
      </c>
      <c r="DD105" s="3">
        <v>84.646127979999406</v>
      </c>
      <c r="DE105" s="3">
        <v>195.71573661000099</v>
      </c>
      <c r="DF105" s="3">
        <v>4056.4576180399899</v>
      </c>
      <c r="DG105" s="3">
        <v>2710.23974536998</v>
      </c>
      <c r="DH105" s="3">
        <v>28.345357560001201</v>
      </c>
      <c r="DI105" s="3">
        <v>640.99209711000401</v>
      </c>
      <c r="DJ105" s="3">
        <v>1957.8243210600001</v>
      </c>
      <c r="DK105" s="3">
        <v>3.44004777999996</v>
      </c>
      <c r="DL105" s="3">
        <v>634.33562811000797</v>
      </c>
      <c r="DM105" s="3">
        <v>107.18790265</v>
      </c>
      <c r="DN105" s="3">
        <v>1099.4780423699799</v>
      </c>
      <c r="DO105" s="3">
        <v>1882.4595665299801</v>
      </c>
      <c r="DP105" s="4">
        <v>786.39468466000596</v>
      </c>
      <c r="DQ105" s="11">
        <v>7830.1645584600101</v>
      </c>
      <c r="DR105" s="11">
        <v>52496.4140625</v>
      </c>
      <c r="DS105" s="11">
        <f t="shared" si="19"/>
        <v>336441.20546488947</v>
      </c>
      <c r="DT105" s="19">
        <v>26536.632578249992</v>
      </c>
      <c r="DU105">
        <v>37925.814811829929</v>
      </c>
      <c r="DV105">
        <v>117860.24133285995</v>
      </c>
      <c r="DW105">
        <v>51701.952364769801</v>
      </c>
      <c r="DX105">
        <v>49920.150314679959</v>
      </c>
      <c r="DY105">
        <f t="shared" si="20"/>
        <v>21190.811210039672</v>
      </c>
      <c r="DZ105" s="20">
        <f t="shared" si="21"/>
        <v>31305.602852460324</v>
      </c>
      <c r="EA105" s="19">
        <f t="shared" si="14"/>
        <v>47727.44378828966</v>
      </c>
      <c r="EB105">
        <f t="shared" si="15"/>
        <v>37925.814811829929</v>
      </c>
      <c r="EC105">
        <f t="shared" si="16"/>
        <v>149165.84418532028</v>
      </c>
      <c r="ED105">
        <f t="shared" si="17"/>
        <v>51701.952364769801</v>
      </c>
      <c r="EE105" s="20">
        <f t="shared" si="18"/>
        <v>49920.150314679959</v>
      </c>
    </row>
    <row r="106" spans="1:135" x14ac:dyDescent="0.25">
      <c r="A106" s="2" t="s">
        <v>223</v>
      </c>
      <c r="B106" s="3">
        <v>1.6859638400000101</v>
      </c>
      <c r="C106" s="3">
        <v>41.866011250000703</v>
      </c>
      <c r="D106" s="3">
        <v>336.76153990999899</v>
      </c>
      <c r="E106" s="3">
        <v>0.45254000999998401</v>
      </c>
      <c r="F106" s="3">
        <v>28.0095231799997</v>
      </c>
      <c r="G106" s="3">
        <v>27.969611330000301</v>
      </c>
      <c r="H106" s="3">
        <v>2.1790137700000298</v>
      </c>
      <c r="I106" s="3">
        <v>0.82642626000003405</v>
      </c>
      <c r="J106" s="3">
        <v>4.51206900000009E-2</v>
      </c>
      <c r="K106" s="3">
        <v>5.1553004699998599</v>
      </c>
      <c r="L106" s="3">
        <v>2.53963582999996</v>
      </c>
      <c r="M106" s="3">
        <v>1.2167822400000601</v>
      </c>
      <c r="N106" s="3">
        <v>0.22777171000000199</v>
      </c>
      <c r="O106" s="3">
        <v>0.25926140999999903</v>
      </c>
      <c r="P106" s="3">
        <v>1.77921346999997</v>
      </c>
      <c r="Q106" s="3">
        <v>6.6083630000003002E-2</v>
      </c>
      <c r="R106" s="3">
        <v>0.28943085999999302</v>
      </c>
      <c r="S106" s="3">
        <v>62.995512570001502</v>
      </c>
      <c r="T106" s="3">
        <v>307.73798694999999</v>
      </c>
      <c r="U106" s="3">
        <v>24.139936819999999</v>
      </c>
      <c r="V106" s="3">
        <v>53.438754850000997</v>
      </c>
      <c r="W106" s="3">
        <v>4.4741857799998899</v>
      </c>
      <c r="X106" s="3">
        <v>339.469006109997</v>
      </c>
      <c r="Y106" s="3">
        <v>97.155043499995301</v>
      </c>
      <c r="Z106" s="3">
        <v>1.7074213299999701</v>
      </c>
      <c r="AA106" s="3">
        <v>90.686076850000802</v>
      </c>
      <c r="AB106" s="3">
        <v>10.0397284399998</v>
      </c>
      <c r="AC106" s="3">
        <v>76.677548790000898</v>
      </c>
      <c r="AD106" s="3">
        <v>116.480472290001</v>
      </c>
      <c r="AE106" s="3">
        <v>28.3997266400008</v>
      </c>
      <c r="AF106" s="3">
        <v>37.439144720000101</v>
      </c>
      <c r="AG106" s="3">
        <v>87.524911840000698</v>
      </c>
      <c r="AH106" s="3">
        <v>575.34320288999902</v>
      </c>
      <c r="AI106" s="3">
        <v>250.61950857000099</v>
      </c>
      <c r="AJ106" s="3">
        <v>7.4736200000003195E-2</v>
      </c>
      <c r="AK106" s="3">
        <v>714.35656239999798</v>
      </c>
      <c r="AL106" s="3">
        <v>13.2692594499999</v>
      </c>
      <c r="AM106" s="3">
        <v>17.664002989999901</v>
      </c>
      <c r="AN106" s="3">
        <v>2.8216804300000198</v>
      </c>
      <c r="AO106" s="3">
        <v>2.17028453</v>
      </c>
      <c r="AP106" s="3">
        <v>16.474305690000499</v>
      </c>
      <c r="AQ106" s="3">
        <v>72.890355570000594</v>
      </c>
      <c r="AR106" s="3">
        <v>149.97435161000101</v>
      </c>
      <c r="AS106" s="3">
        <v>64.491712190000996</v>
      </c>
      <c r="AT106" s="3">
        <v>2.5968032399999199</v>
      </c>
      <c r="AU106" s="3">
        <v>546.57153262000497</v>
      </c>
      <c r="AV106" s="3">
        <v>13.0144338799998</v>
      </c>
      <c r="AW106" s="3">
        <v>155.03115714</v>
      </c>
      <c r="AX106" s="3">
        <v>226.72273441999999</v>
      </c>
      <c r="AY106" s="3">
        <v>0.14728978000000401</v>
      </c>
      <c r="AZ106" s="3">
        <v>207.31642119999901</v>
      </c>
      <c r="BA106" s="3">
        <v>17.491103830000799</v>
      </c>
      <c r="BB106" s="3">
        <v>2.9159748299999402</v>
      </c>
      <c r="BC106" s="3">
        <v>48.996348210000498</v>
      </c>
      <c r="BD106" s="3">
        <v>14.5541430300005</v>
      </c>
      <c r="BE106" s="3">
        <v>112.639580530001</v>
      </c>
      <c r="BF106" s="3">
        <v>1.2630941200000201</v>
      </c>
      <c r="BG106" s="3">
        <v>55.958584270000202</v>
      </c>
      <c r="BH106" s="3">
        <v>294.80987457000299</v>
      </c>
      <c r="BI106" s="3">
        <v>55.966412520001697</v>
      </c>
      <c r="BJ106" s="3">
        <v>312.07609915000398</v>
      </c>
      <c r="BK106" s="3">
        <v>11.1201009699999</v>
      </c>
      <c r="BL106" s="3">
        <v>124.89506302999899</v>
      </c>
      <c r="BM106" s="3">
        <v>1.46323622</v>
      </c>
      <c r="BN106" s="3">
        <v>0.55356853999998701</v>
      </c>
      <c r="BO106" s="3">
        <v>0.92500973999998404</v>
      </c>
      <c r="BP106" s="3">
        <v>81.991142730000803</v>
      </c>
      <c r="BQ106" s="3">
        <v>85.380326449998407</v>
      </c>
      <c r="BR106" s="3">
        <v>148.73287867000101</v>
      </c>
      <c r="BS106" s="3">
        <v>239.80621307999999</v>
      </c>
      <c r="BT106" s="3">
        <v>0.92987015999999501</v>
      </c>
      <c r="BU106" s="3">
        <v>462.68593407999799</v>
      </c>
      <c r="BV106" s="3">
        <v>0.60486774000001498</v>
      </c>
      <c r="BW106" s="3">
        <v>9.1548224699999992</v>
      </c>
      <c r="BX106" s="3">
        <v>21.493990659999898</v>
      </c>
      <c r="BY106" s="3">
        <v>274.05172280000102</v>
      </c>
      <c r="BZ106" s="3">
        <v>40.187745850000098</v>
      </c>
      <c r="CA106" s="3">
        <v>3.2971343599998999</v>
      </c>
      <c r="CB106" s="3">
        <v>2.5652467599998499</v>
      </c>
      <c r="CC106" s="3">
        <v>294.24413517999898</v>
      </c>
      <c r="CD106" s="3">
        <v>71.563131490001396</v>
      </c>
      <c r="CE106" s="3">
        <v>96.663653550001001</v>
      </c>
      <c r="CF106" s="3">
        <v>183.509626470001</v>
      </c>
      <c r="CG106" s="3">
        <v>23.691345329999798</v>
      </c>
      <c r="CH106" s="3">
        <v>142.18164434999599</v>
      </c>
      <c r="CI106" s="3">
        <v>13.388959700000401</v>
      </c>
      <c r="CJ106" s="3">
        <v>27.416725160000802</v>
      </c>
      <c r="CK106" s="3">
        <v>29.901711110000299</v>
      </c>
      <c r="CL106" s="3">
        <v>4.5483981699999898</v>
      </c>
      <c r="CM106" s="3">
        <v>31.534914880000699</v>
      </c>
      <c r="CN106" s="3">
        <v>3.6561791499999199</v>
      </c>
      <c r="CO106" s="3">
        <v>121.247881540001</v>
      </c>
      <c r="CP106" s="3">
        <v>0.276758029999991</v>
      </c>
      <c r="CQ106" s="3">
        <v>2.6877762299999501</v>
      </c>
      <c r="CR106" s="3">
        <v>1498.58665867998</v>
      </c>
      <c r="CS106" s="3">
        <v>42.391086970001297</v>
      </c>
      <c r="CT106" s="3">
        <v>10.7090790399997</v>
      </c>
      <c r="CU106" s="3">
        <v>62.577195040004703</v>
      </c>
      <c r="CV106" s="3">
        <v>1492.66143193996</v>
      </c>
      <c r="CW106" s="3">
        <v>336.04893901999998</v>
      </c>
      <c r="CX106" s="3">
        <v>1.94636543</v>
      </c>
      <c r="CY106" s="3">
        <v>548.41793078001399</v>
      </c>
      <c r="CZ106" s="3">
        <v>50.359457650000301</v>
      </c>
      <c r="DA106" s="3">
        <v>15.819534219999801</v>
      </c>
      <c r="DB106" s="3">
        <v>387.95109248999898</v>
      </c>
      <c r="DC106" s="3">
        <v>46.5092430600005</v>
      </c>
      <c r="DD106" s="3">
        <v>27.476061370000501</v>
      </c>
      <c r="DE106" s="3">
        <v>57.298923020000103</v>
      </c>
      <c r="DF106" s="3">
        <v>64.109426680000496</v>
      </c>
      <c r="DG106" s="3">
        <v>291.62385590999901</v>
      </c>
      <c r="DH106" s="3">
        <v>0.82459192000006698</v>
      </c>
      <c r="DI106" s="3">
        <v>142.28317306999901</v>
      </c>
      <c r="DJ106" s="3">
        <v>81.014146939998497</v>
      </c>
      <c r="DK106" s="3">
        <v>0.58030455000000403</v>
      </c>
      <c r="DL106" s="3">
        <v>41.628171649999899</v>
      </c>
      <c r="DM106" s="3">
        <v>14.971305770000001</v>
      </c>
      <c r="DN106" s="3">
        <v>0.77872177000001697</v>
      </c>
      <c r="DO106" s="3">
        <v>399.18325824000402</v>
      </c>
      <c r="DP106" s="4">
        <v>13.6295569200004</v>
      </c>
      <c r="DQ106" s="11">
        <v>29.9119635300009</v>
      </c>
      <c r="DR106" s="11">
        <v>3210.45336914063</v>
      </c>
      <c r="DS106" s="11">
        <f t="shared" si="19"/>
        <v>17164.012796650604</v>
      </c>
      <c r="DT106" s="19">
        <v>1127.1594058500179</v>
      </c>
      <c r="DU106">
        <v>2845.149483929998</v>
      </c>
      <c r="DV106">
        <v>2146.2593039099975</v>
      </c>
      <c r="DW106">
        <v>5967.7711479899508</v>
      </c>
      <c r="DX106">
        <v>1867.2200858300102</v>
      </c>
      <c r="DY106">
        <f t="shared" si="20"/>
        <v>2303.0061560228478</v>
      </c>
      <c r="DZ106" s="20">
        <f t="shared" si="21"/>
        <v>907.44721311778187</v>
      </c>
      <c r="EA106" s="19">
        <f t="shared" si="14"/>
        <v>3430.1655618728655</v>
      </c>
      <c r="EB106">
        <f t="shared" si="15"/>
        <v>2845.149483929998</v>
      </c>
      <c r="EC106">
        <f t="shared" si="16"/>
        <v>3053.7065170277792</v>
      </c>
      <c r="ED106">
        <f t="shared" si="17"/>
        <v>5967.7711479899508</v>
      </c>
      <c r="EE106" s="20">
        <f t="shared" si="18"/>
        <v>1867.2200858300102</v>
      </c>
    </row>
    <row r="107" spans="1:135" x14ac:dyDescent="0.25">
      <c r="A107" s="2" t="s">
        <v>224</v>
      </c>
      <c r="B107" s="3">
        <v>3.5307019199999798</v>
      </c>
      <c r="C107" s="3">
        <v>33.444869140000797</v>
      </c>
      <c r="D107" s="3">
        <v>1.95093239000001</v>
      </c>
      <c r="E107" s="3">
        <v>12.825471950000299</v>
      </c>
      <c r="F107" s="3">
        <v>6.6603981099998304</v>
      </c>
      <c r="G107" s="3">
        <v>14.0332437000003</v>
      </c>
      <c r="H107" s="3">
        <v>2.74738967999998</v>
      </c>
      <c r="I107" s="3">
        <v>0.52613183999998803</v>
      </c>
      <c r="J107" s="3">
        <v>2.0990730000000801E-2</v>
      </c>
      <c r="K107" s="3">
        <v>0.61980478000000905</v>
      </c>
      <c r="L107" s="3">
        <v>4.1207044099999504</v>
      </c>
      <c r="M107" s="3">
        <v>0.35506617999998502</v>
      </c>
      <c r="N107" s="3">
        <v>0.21790499999999899</v>
      </c>
      <c r="O107" s="3">
        <v>0.18203055999999701</v>
      </c>
      <c r="P107" s="3">
        <v>8.0801973099998392</v>
      </c>
      <c r="Q107" s="3">
        <v>6.3119689899998201</v>
      </c>
      <c r="R107" s="3">
        <v>0.22036868999999301</v>
      </c>
      <c r="S107" s="3">
        <v>107.723399799999</v>
      </c>
      <c r="T107" s="3">
        <v>885.97926026001301</v>
      </c>
      <c r="U107" s="3">
        <v>1.0996830100000099</v>
      </c>
      <c r="V107" s="3">
        <v>442.87158470000202</v>
      </c>
      <c r="W107" s="3">
        <v>0.122441019999998</v>
      </c>
      <c r="X107" s="3">
        <v>966.38891318000901</v>
      </c>
      <c r="Y107" s="3">
        <v>2.8586088199999402</v>
      </c>
      <c r="Z107" s="3">
        <v>58.705210770000697</v>
      </c>
      <c r="AA107" s="3">
        <v>56.406332870001002</v>
      </c>
      <c r="AB107" s="3">
        <v>13.5664626100004</v>
      </c>
      <c r="AC107" s="3">
        <v>20.3803299400005</v>
      </c>
      <c r="AD107" s="3">
        <v>682.28372155000397</v>
      </c>
      <c r="AE107" s="3">
        <v>167.946808029999</v>
      </c>
      <c r="AF107" s="3">
        <v>149.44196797999899</v>
      </c>
      <c r="AG107" s="3">
        <v>21.0360828400005</v>
      </c>
      <c r="AH107" s="3">
        <v>363.77681111000402</v>
      </c>
      <c r="AI107" s="3">
        <v>42.5938679600009</v>
      </c>
      <c r="AJ107" s="3">
        <v>54.650307890001102</v>
      </c>
      <c r="AK107" s="3">
        <v>89.618522859999104</v>
      </c>
      <c r="AL107" s="3">
        <v>14.436632580000101</v>
      </c>
      <c r="AM107" s="3">
        <v>9.0594296499998901</v>
      </c>
      <c r="AN107" s="3">
        <v>3.8077428499999399</v>
      </c>
      <c r="AO107" s="3">
        <v>1.3918411500000001</v>
      </c>
      <c r="AP107" s="3">
        <v>1.2760952000000101</v>
      </c>
      <c r="AQ107" s="3">
        <v>1.59036488999998</v>
      </c>
      <c r="AR107" s="3">
        <v>429.91132263999901</v>
      </c>
      <c r="AS107" s="3">
        <v>56.666322580000802</v>
      </c>
      <c r="AT107" s="3">
        <v>14.2246465300003</v>
      </c>
      <c r="AU107" s="3">
        <v>70.154932999998806</v>
      </c>
      <c r="AV107" s="3">
        <v>492.36855843000598</v>
      </c>
      <c r="AW107" s="3">
        <v>1102.9298278899701</v>
      </c>
      <c r="AX107" s="3">
        <v>67.518760199997999</v>
      </c>
      <c r="AY107" s="3">
        <v>8.0382120000001195E-2</v>
      </c>
      <c r="AZ107" s="3">
        <v>561.42293938001399</v>
      </c>
      <c r="BA107" s="3">
        <v>0.54572224000002401</v>
      </c>
      <c r="BB107" s="3">
        <v>730.06628609001302</v>
      </c>
      <c r="BC107" s="3">
        <v>1.1278515600000101</v>
      </c>
      <c r="BD107" s="3">
        <v>136.96113239999801</v>
      </c>
      <c r="BE107" s="3">
        <v>1863.92244008998</v>
      </c>
      <c r="BF107" s="3">
        <v>9.2208435900004293</v>
      </c>
      <c r="BG107" s="3">
        <v>11.145746330000399</v>
      </c>
      <c r="BH107" s="3">
        <v>4313.9727379599499</v>
      </c>
      <c r="BI107" s="3">
        <v>3.49621340999991</v>
      </c>
      <c r="BJ107" s="3">
        <v>68.951567489997402</v>
      </c>
      <c r="BK107" s="3">
        <v>32.345746600000801</v>
      </c>
      <c r="BL107" s="3">
        <v>53.881407220000597</v>
      </c>
      <c r="BM107" s="3">
        <v>1.9617771000000099</v>
      </c>
      <c r="BN107" s="3">
        <v>9.3621961200002506</v>
      </c>
      <c r="BO107" s="3">
        <v>14.1959827400003</v>
      </c>
      <c r="BP107" s="3">
        <v>36.591765660000299</v>
      </c>
      <c r="BQ107" s="3">
        <v>66.724842379998194</v>
      </c>
      <c r="BR107" s="3">
        <v>66.337844300001294</v>
      </c>
      <c r="BS107" s="3">
        <v>14.195886870000599</v>
      </c>
      <c r="BT107" s="3">
        <v>85.274911819998906</v>
      </c>
      <c r="BU107" s="3">
        <v>49.440323180001002</v>
      </c>
      <c r="BV107" s="3">
        <v>13.869392570000301</v>
      </c>
      <c r="BW107" s="3">
        <v>2.77742865999996</v>
      </c>
      <c r="BX107" s="3">
        <v>0.98742697000001201</v>
      </c>
      <c r="BY107" s="3">
        <v>83.721274710000699</v>
      </c>
      <c r="BZ107" s="3">
        <v>18.931297130000399</v>
      </c>
      <c r="CA107" s="3">
        <v>122.36649852999901</v>
      </c>
      <c r="CB107" s="3">
        <v>0.37203510999998601</v>
      </c>
      <c r="CC107" s="3">
        <v>197.62216296</v>
      </c>
      <c r="CD107" s="3">
        <v>43.351203100000703</v>
      </c>
      <c r="CE107" s="3">
        <v>5.4294546799998598</v>
      </c>
      <c r="CF107" s="3">
        <v>63.872547100001199</v>
      </c>
      <c r="CG107" s="3">
        <v>0.327842789999991</v>
      </c>
      <c r="CH107" s="3">
        <v>9.3266884699999206</v>
      </c>
      <c r="CI107" s="3">
        <v>5.41974746999984</v>
      </c>
      <c r="CJ107" s="3">
        <v>24.706554990000601</v>
      </c>
      <c r="CK107" s="3">
        <v>16.312862520000198</v>
      </c>
      <c r="CL107" s="3">
        <v>32.713440800000498</v>
      </c>
      <c r="CM107" s="3">
        <v>17.657238390000199</v>
      </c>
      <c r="CN107" s="3">
        <v>4.4142450899999304</v>
      </c>
      <c r="CO107" s="3">
        <v>2.8600099499999798</v>
      </c>
      <c r="CP107" s="3">
        <v>0.123709129999995</v>
      </c>
      <c r="CQ107" s="3">
        <v>7.8047252999998902</v>
      </c>
      <c r="CR107" s="3">
        <v>4442.9285669299297</v>
      </c>
      <c r="CS107" s="3">
        <v>4983.3532353399296</v>
      </c>
      <c r="CT107" s="3">
        <v>0.462764139999987</v>
      </c>
      <c r="CU107" s="3">
        <v>1.00478321999999</v>
      </c>
      <c r="CV107" s="3">
        <v>6157.5869096899896</v>
      </c>
      <c r="CW107" s="3">
        <v>182.12278611999901</v>
      </c>
      <c r="CX107" s="3">
        <v>1.90641375999999</v>
      </c>
      <c r="CY107" s="3">
        <v>188.72758837999999</v>
      </c>
      <c r="CZ107" s="3">
        <v>1.2479010100000201</v>
      </c>
      <c r="DA107" s="3">
        <v>5.2033757499999496</v>
      </c>
      <c r="DB107" s="3">
        <v>2.9626300799999301</v>
      </c>
      <c r="DC107" s="3">
        <v>16.901164230000301</v>
      </c>
      <c r="DD107" s="3">
        <v>86.059182329998194</v>
      </c>
      <c r="DE107" s="3">
        <v>8.1483084099999505</v>
      </c>
      <c r="DF107" s="3">
        <v>12.851231020000199</v>
      </c>
      <c r="DG107" s="3">
        <v>140.32873536</v>
      </c>
      <c r="DH107" s="3">
        <v>1.1955506999999801</v>
      </c>
      <c r="DI107" s="3">
        <v>117.56242259</v>
      </c>
      <c r="DJ107" s="3">
        <v>70.723195149998205</v>
      </c>
      <c r="DK107" s="3">
        <v>7.3635099599998899</v>
      </c>
      <c r="DL107" s="3">
        <v>29.6880432800005</v>
      </c>
      <c r="DM107" s="3">
        <v>3.7700277899999701</v>
      </c>
      <c r="DN107" s="3">
        <v>121.248178779998</v>
      </c>
      <c r="DO107" s="3">
        <v>3299.6993289299298</v>
      </c>
      <c r="DP107" s="4">
        <v>18.633357660000399</v>
      </c>
      <c r="DQ107" s="11">
        <v>42.240632310000599</v>
      </c>
      <c r="DR107" s="11">
        <v>12601.5791015625</v>
      </c>
      <c r="DS107" s="11">
        <f t="shared" si="19"/>
        <v>47840.328227722232</v>
      </c>
      <c r="DT107" s="19">
        <v>503.12125903000083</v>
      </c>
      <c r="DU107">
        <v>1642.4840666299979</v>
      </c>
      <c r="DV107">
        <v>2709.9506668300228</v>
      </c>
      <c r="DW107">
        <v>26510.745366519786</v>
      </c>
      <c r="DX107">
        <v>3872.447767149933</v>
      </c>
      <c r="DY107">
        <f t="shared" si="20"/>
        <v>9039.6934356582005</v>
      </c>
      <c r="DZ107" s="20">
        <f t="shared" si="21"/>
        <v>3561.885665904299</v>
      </c>
      <c r="EA107" s="19">
        <f t="shared" si="14"/>
        <v>9542.8146946882007</v>
      </c>
      <c r="EB107">
        <f t="shared" si="15"/>
        <v>1642.4840666299979</v>
      </c>
      <c r="EC107">
        <f t="shared" si="16"/>
        <v>6271.8363327343213</v>
      </c>
      <c r="ED107">
        <f t="shared" si="17"/>
        <v>26510.745366519786</v>
      </c>
      <c r="EE107" s="20">
        <f t="shared" si="18"/>
        <v>3872.447767149933</v>
      </c>
    </row>
    <row r="108" spans="1:135" x14ac:dyDescent="0.25">
      <c r="A108" s="2" t="s">
        <v>225</v>
      </c>
      <c r="B108" s="3">
        <v>388.93870851999998</v>
      </c>
      <c r="C108" s="3">
        <v>2884.8599546400101</v>
      </c>
      <c r="D108" s="3">
        <v>261.03667908</v>
      </c>
      <c r="E108" s="3">
        <v>56.378814000000702</v>
      </c>
      <c r="F108" s="3">
        <v>529.04952283001103</v>
      </c>
      <c r="G108" s="3">
        <v>350.57411298000102</v>
      </c>
      <c r="H108" s="3">
        <v>860.27325599001199</v>
      </c>
      <c r="I108" s="3">
        <v>234.939867109998</v>
      </c>
      <c r="J108" s="3">
        <v>54.204902430001098</v>
      </c>
      <c r="K108" s="3">
        <v>142.607538269998</v>
      </c>
      <c r="L108" s="3">
        <v>1775.4422534099799</v>
      </c>
      <c r="M108" s="3">
        <v>58.177496300001202</v>
      </c>
      <c r="N108" s="3">
        <v>110.356803569999</v>
      </c>
      <c r="O108" s="3">
        <v>421.54938356000503</v>
      </c>
      <c r="P108" s="3">
        <v>1009.69018866002</v>
      </c>
      <c r="Q108" s="3">
        <v>55.444796030000802</v>
      </c>
      <c r="R108" s="3">
        <v>26.8412891200005</v>
      </c>
      <c r="S108" s="3">
        <v>1258.5808546599801</v>
      </c>
      <c r="T108" s="3">
        <v>3954.2996030699801</v>
      </c>
      <c r="U108" s="3">
        <v>6039.1223514699304</v>
      </c>
      <c r="V108" s="3">
        <v>3084.8269412299801</v>
      </c>
      <c r="W108" s="3">
        <v>153.73255386999901</v>
      </c>
      <c r="X108" s="3">
        <v>5151.8391742599897</v>
      </c>
      <c r="Y108" s="3">
        <v>2981.6968684799599</v>
      </c>
      <c r="Z108" s="3">
        <v>134.155162259999</v>
      </c>
      <c r="AA108" s="3">
        <v>3940.7875090999801</v>
      </c>
      <c r="AB108" s="3">
        <v>52.069982930000499</v>
      </c>
      <c r="AC108" s="3">
        <v>869.72836389001998</v>
      </c>
      <c r="AD108" s="3">
        <v>339.59654315000103</v>
      </c>
      <c r="AE108" s="3">
        <v>41430.9462956797</v>
      </c>
      <c r="AF108" s="3">
        <v>2663.4624656699698</v>
      </c>
      <c r="AG108" s="3">
        <v>608.89916258000596</v>
      </c>
      <c r="AH108" s="3">
        <v>5541.53623479</v>
      </c>
      <c r="AI108" s="3">
        <v>5554.4796669499601</v>
      </c>
      <c r="AJ108" s="3">
        <v>21.079516780000699</v>
      </c>
      <c r="AK108" s="3">
        <v>7666.0256973999503</v>
      </c>
      <c r="AL108" s="3">
        <v>125.8662466</v>
      </c>
      <c r="AM108" s="3">
        <v>376.56144459000097</v>
      </c>
      <c r="AN108" s="3">
        <v>459.64676550000098</v>
      </c>
      <c r="AO108" s="3">
        <v>63.791974020000701</v>
      </c>
      <c r="AP108" s="3">
        <v>2731.2771348699698</v>
      </c>
      <c r="AQ108" s="3">
        <v>1026.4226167500101</v>
      </c>
      <c r="AR108" s="3">
        <v>7373.5980665999696</v>
      </c>
      <c r="AS108" s="3">
        <v>1.0130679999999699E-2</v>
      </c>
      <c r="AT108" s="3">
        <v>86.280496639998901</v>
      </c>
      <c r="AU108" s="3">
        <v>3728.73155404</v>
      </c>
      <c r="AV108" s="3">
        <v>409.43211217000101</v>
      </c>
      <c r="AW108" s="3">
        <v>1087.33265105997</v>
      </c>
      <c r="AX108" s="3">
        <v>4772.3078658300101</v>
      </c>
      <c r="AY108" s="3">
        <v>1098.5491962799899</v>
      </c>
      <c r="AZ108" s="3">
        <v>6364.5377482399399</v>
      </c>
      <c r="BA108" s="3">
        <v>18.644842780000701</v>
      </c>
      <c r="BB108" s="3">
        <v>10579.5724123001</v>
      </c>
      <c r="BC108" s="3">
        <v>87.301480949998606</v>
      </c>
      <c r="BD108" s="3">
        <v>17959.195430309901</v>
      </c>
      <c r="BE108" s="3">
        <v>3297.80573614998</v>
      </c>
      <c r="BF108" s="3">
        <v>35.447657820000501</v>
      </c>
      <c r="BG108" s="3">
        <v>835.63457959001903</v>
      </c>
      <c r="BH108" s="3">
        <v>601.85981689001596</v>
      </c>
      <c r="BI108" s="3">
        <v>4601.3130018199299</v>
      </c>
      <c r="BJ108" s="3">
        <v>6077.2277057299598</v>
      </c>
      <c r="BK108" s="3">
        <v>3543.0578267999799</v>
      </c>
      <c r="BL108" s="3">
        <v>2876.2284302599901</v>
      </c>
      <c r="BM108" s="3">
        <v>116.41144486</v>
      </c>
      <c r="BN108" s="3">
        <v>247.95109373000099</v>
      </c>
      <c r="BO108" s="3">
        <v>362.13240262000198</v>
      </c>
      <c r="BP108" s="3">
        <v>1034.12967213</v>
      </c>
      <c r="BQ108" s="3">
        <v>4225.9621787899696</v>
      </c>
      <c r="BR108" s="3">
        <v>6865.2542647299497</v>
      </c>
      <c r="BS108" s="3">
        <v>5393.3884750199504</v>
      </c>
      <c r="BT108" s="3">
        <v>3354.6149194099999</v>
      </c>
      <c r="BU108" s="3">
        <v>4323.1343711100199</v>
      </c>
      <c r="BV108" s="3">
        <v>54.297454840000697</v>
      </c>
      <c r="BW108" s="3">
        <v>551.74953396000501</v>
      </c>
      <c r="BX108" s="3">
        <v>370.55749457000002</v>
      </c>
      <c r="BY108" s="3">
        <v>2579.5446841799999</v>
      </c>
      <c r="BZ108" s="3">
        <v>551.45590999000797</v>
      </c>
      <c r="CA108" s="3">
        <v>206.02998819999999</v>
      </c>
      <c r="CB108" s="3">
        <v>728.38350912000794</v>
      </c>
      <c r="CC108" s="3">
        <v>812.37298305000297</v>
      </c>
      <c r="CD108" s="3">
        <v>2279.25803321999</v>
      </c>
      <c r="CE108" s="3">
        <v>9.8016399999995597E-3</v>
      </c>
      <c r="CF108" s="3">
        <v>3987.18083208998</v>
      </c>
      <c r="CG108" s="3">
        <v>639.28312376000804</v>
      </c>
      <c r="CH108" s="3">
        <v>204.855616720001</v>
      </c>
      <c r="CI108" s="3">
        <v>15.9817218900002</v>
      </c>
      <c r="CJ108" s="3">
        <v>609.03466440000796</v>
      </c>
      <c r="CK108" s="3">
        <v>1817.2298138899901</v>
      </c>
      <c r="CL108" s="3">
        <v>1374.35828149998</v>
      </c>
      <c r="CM108" s="3">
        <v>369.46304611000301</v>
      </c>
      <c r="CN108" s="3">
        <v>114.006120499999</v>
      </c>
      <c r="CO108" s="3">
        <v>2810.1966118300002</v>
      </c>
      <c r="CP108" s="3">
        <v>530.89386775001401</v>
      </c>
      <c r="CQ108" s="3">
        <v>414.66253054000202</v>
      </c>
      <c r="CR108" s="3">
        <v>12441.3803476502</v>
      </c>
      <c r="CS108" s="3">
        <v>14532.4994601901</v>
      </c>
      <c r="CT108" s="3">
        <v>71.746703649998906</v>
      </c>
      <c r="CU108" s="3">
        <v>3072.2394005399501</v>
      </c>
      <c r="CV108" s="3">
        <v>15206.464125750001</v>
      </c>
      <c r="CW108" s="3">
        <v>1800.94533133</v>
      </c>
      <c r="CX108" s="3">
        <v>36.786931530000402</v>
      </c>
      <c r="CY108" s="3">
        <v>5771.68927454</v>
      </c>
      <c r="CZ108" s="3">
        <v>1036.83852574001</v>
      </c>
      <c r="DA108" s="3">
        <v>170.54689934999999</v>
      </c>
      <c r="DB108" s="3">
        <v>13880.6836598501</v>
      </c>
      <c r="DC108" s="3">
        <v>4918.1553935499996</v>
      </c>
      <c r="DD108" s="3">
        <v>702.52860282000904</v>
      </c>
      <c r="DE108" s="3">
        <v>264.62774941999902</v>
      </c>
      <c r="DF108" s="3">
        <v>232.13859443000001</v>
      </c>
      <c r="DG108" s="3">
        <v>4363.6539820599901</v>
      </c>
      <c r="DH108" s="3">
        <v>855.92656416001</v>
      </c>
      <c r="DI108" s="3">
        <v>86.980439820000299</v>
      </c>
      <c r="DJ108" s="3">
        <v>33196.528058770098</v>
      </c>
      <c r="DK108" s="3">
        <v>1.19242292999998</v>
      </c>
      <c r="DL108" s="3">
        <v>258.13195742999898</v>
      </c>
      <c r="DM108" s="3">
        <v>77.490485609998302</v>
      </c>
      <c r="DN108" s="3">
        <v>49.194201400000999</v>
      </c>
      <c r="DO108" s="3">
        <v>29509.718563590101</v>
      </c>
      <c r="DP108" s="4">
        <v>977.25577542000406</v>
      </c>
      <c r="DQ108" s="11">
        <v>1867.1688662700001</v>
      </c>
      <c r="DR108" s="11">
        <v>528150.5</v>
      </c>
      <c r="DS108" s="11">
        <f t="shared" si="19"/>
        <v>901361.66220393963</v>
      </c>
      <c r="DT108" s="19">
        <v>15018.593792180001</v>
      </c>
      <c r="DU108">
        <v>66260.332850929801</v>
      </c>
      <c r="DV108">
        <v>113864.02220021957</v>
      </c>
      <c r="DW108">
        <v>122392.63238421024</v>
      </c>
      <c r="DX108">
        <v>55675.580976400037</v>
      </c>
      <c r="DY108">
        <f t="shared" si="20"/>
        <v>378866.69356363581</v>
      </c>
      <c r="DZ108" s="20">
        <f t="shared" si="21"/>
        <v>149283.80643636419</v>
      </c>
      <c r="EA108" s="19">
        <f t="shared" si="14"/>
        <v>393885.28735581582</v>
      </c>
      <c r="EB108">
        <f t="shared" si="15"/>
        <v>66260.332850929801</v>
      </c>
      <c r="EC108">
        <f t="shared" si="16"/>
        <v>263147.82863658376</v>
      </c>
      <c r="ED108">
        <f t="shared" si="17"/>
        <v>122392.63238421024</v>
      </c>
      <c r="EE108" s="20">
        <f t="shared" si="18"/>
        <v>55675.580976400037</v>
      </c>
    </row>
    <row r="109" spans="1:135" x14ac:dyDescent="0.25">
      <c r="A109" s="2" t="s">
        <v>226</v>
      </c>
      <c r="B109" s="3">
        <v>4.7577774399998702</v>
      </c>
      <c r="C109" s="3">
        <v>45.174357830000197</v>
      </c>
      <c r="D109" s="3">
        <v>71.144471870000601</v>
      </c>
      <c r="E109" s="3">
        <v>0.118227189999997</v>
      </c>
      <c r="F109" s="3">
        <v>35.388807980000799</v>
      </c>
      <c r="G109" s="3">
        <v>47.3012819200015</v>
      </c>
      <c r="H109" s="3">
        <v>6.6615104399996499</v>
      </c>
      <c r="I109" s="3">
        <v>2.4472099399999099</v>
      </c>
      <c r="J109" s="3">
        <v>2.9683240000000801E-2</v>
      </c>
      <c r="K109" s="3">
        <v>0.89481629000006402</v>
      </c>
      <c r="L109" s="3">
        <v>5.0745337999998599</v>
      </c>
      <c r="M109" s="3">
        <v>2.5264430999999798</v>
      </c>
      <c r="N109" s="3">
        <v>0.53525598999999902</v>
      </c>
      <c r="O109" s="3">
        <v>3.15985863999996</v>
      </c>
      <c r="P109" s="3">
        <v>10.2816692500003</v>
      </c>
      <c r="Q109" s="3">
        <v>0.77458331000005998</v>
      </c>
      <c r="R109" s="3">
        <v>0.127485029999997</v>
      </c>
      <c r="S109" s="3">
        <v>24.847148970000699</v>
      </c>
      <c r="T109" s="3">
        <v>651.47172646001002</v>
      </c>
      <c r="U109" s="3">
        <v>3.2933977699999399</v>
      </c>
      <c r="V109" s="3">
        <v>122.256572519998</v>
      </c>
      <c r="W109" s="3">
        <v>0.22498959999999599</v>
      </c>
      <c r="X109" s="3">
        <v>779.06794656001205</v>
      </c>
      <c r="Y109" s="3">
        <v>9.2203025500005893</v>
      </c>
      <c r="Z109" s="3">
        <v>30.078103540000601</v>
      </c>
      <c r="AA109" s="3">
        <v>127.002987659998</v>
      </c>
      <c r="AB109" s="3">
        <v>0.121508199999999</v>
      </c>
      <c r="AC109" s="3">
        <v>36.972145450001001</v>
      </c>
      <c r="AD109" s="3">
        <v>148.45935814999899</v>
      </c>
      <c r="AE109" s="3">
        <v>1256.8632014499699</v>
      </c>
      <c r="AF109" s="3">
        <v>185.94087498999801</v>
      </c>
      <c r="AG109" s="3">
        <v>66.441420990000793</v>
      </c>
      <c r="AH109" s="3">
        <v>1836.50673565997</v>
      </c>
      <c r="AI109" s="3">
        <v>144.70201919999801</v>
      </c>
      <c r="AJ109" s="3">
        <v>2.0508230000001501E-2</v>
      </c>
      <c r="AK109" s="3">
        <v>13.031283050000299</v>
      </c>
      <c r="AL109" s="3">
        <v>1.0312595600000001</v>
      </c>
      <c r="AM109" s="3">
        <v>32.493100180000702</v>
      </c>
      <c r="AN109" s="3">
        <v>4.0673146799999698</v>
      </c>
      <c r="AO109" s="3">
        <v>38.961949650001301</v>
      </c>
      <c r="AP109" s="3">
        <v>0.27745240999999499</v>
      </c>
      <c r="AQ109" s="3">
        <v>5.81170163999984</v>
      </c>
      <c r="AR109" s="3">
        <v>21.958635810000601</v>
      </c>
      <c r="AS109" s="3">
        <v>9.9105599999996605E-3</v>
      </c>
      <c r="AT109" s="3">
        <v>0.46170290999998798</v>
      </c>
      <c r="AU109" s="3">
        <v>262.38740504000202</v>
      </c>
      <c r="AV109" s="3">
        <v>75.387499489997495</v>
      </c>
      <c r="AW109" s="3">
        <v>32.476741760000699</v>
      </c>
      <c r="AX109" s="3">
        <v>68.042463879999104</v>
      </c>
      <c r="AY109" s="3">
        <v>8.0399649700000797</v>
      </c>
      <c r="AZ109" s="3">
        <v>172.89552494</v>
      </c>
      <c r="BA109" s="3">
        <v>6.9934965299997698</v>
      </c>
      <c r="BB109" s="3">
        <v>135.86489838</v>
      </c>
      <c r="BC109" s="3">
        <v>81.8418692999998</v>
      </c>
      <c r="BD109" s="3">
        <v>546.39410770000302</v>
      </c>
      <c r="BE109" s="3">
        <v>33.125423320001197</v>
      </c>
      <c r="BF109" s="3">
        <v>9.3457599999996494E-3</v>
      </c>
      <c r="BG109" s="3">
        <v>94.426585109997205</v>
      </c>
      <c r="BH109" s="3">
        <v>194.6204501</v>
      </c>
      <c r="BI109" s="3">
        <v>81.253015979998295</v>
      </c>
      <c r="BJ109" s="3">
        <v>0.26308195999998102</v>
      </c>
      <c r="BK109" s="3">
        <v>180.19216238000101</v>
      </c>
      <c r="BL109" s="3">
        <v>62.218442780001403</v>
      </c>
      <c r="BM109" s="3">
        <v>27.992576700000701</v>
      </c>
      <c r="BN109" s="3">
        <v>0.200679329999989</v>
      </c>
      <c r="BO109" s="3">
        <v>0.84261114000001702</v>
      </c>
      <c r="BP109" s="3">
        <v>52.2071964300007</v>
      </c>
      <c r="BQ109" s="3">
        <v>19.924808890000499</v>
      </c>
      <c r="BR109" s="3">
        <v>74.304427320000897</v>
      </c>
      <c r="BS109" s="3">
        <v>2.00806243999997</v>
      </c>
      <c r="BT109" s="3">
        <v>37.002932800000998</v>
      </c>
      <c r="BU109" s="3">
        <v>166.23861869999899</v>
      </c>
      <c r="BV109" s="3">
        <v>0.116190169999998</v>
      </c>
      <c r="BW109" s="3">
        <v>1.3362378400000099</v>
      </c>
      <c r="BX109" s="3">
        <v>5.9966973899998397</v>
      </c>
      <c r="BY109" s="3">
        <v>19.7236920200002</v>
      </c>
      <c r="BZ109" s="3">
        <v>6.63608168999985</v>
      </c>
      <c r="CA109" s="3">
        <v>0.54006712999999096</v>
      </c>
      <c r="CB109" s="3">
        <v>0.63391176000001004</v>
      </c>
      <c r="CC109" s="3">
        <v>185.580200149999</v>
      </c>
      <c r="CD109" s="3">
        <v>29.614385490000998</v>
      </c>
      <c r="CE109" s="3">
        <v>4.6363487099998304</v>
      </c>
      <c r="CF109" s="3">
        <v>89.302181450000006</v>
      </c>
      <c r="CG109" s="3">
        <v>5.2018467299998497</v>
      </c>
      <c r="CH109" s="3">
        <v>19.5013531600002</v>
      </c>
      <c r="CI109" s="3">
        <v>0.46181530999998899</v>
      </c>
      <c r="CJ109" s="3">
        <v>70.047391720000704</v>
      </c>
      <c r="CK109" s="3">
        <v>25.764375980000299</v>
      </c>
      <c r="CL109" s="3">
        <v>2.3454234899999999</v>
      </c>
      <c r="CM109" s="3">
        <v>17.384646380000198</v>
      </c>
      <c r="CN109" s="3">
        <v>8.9533247800000293</v>
      </c>
      <c r="CO109" s="3">
        <v>7.1908265899997197</v>
      </c>
      <c r="CP109" s="3">
        <v>5.2579900000004197E-2</v>
      </c>
      <c r="CQ109" s="3">
        <v>0.92012906000002603</v>
      </c>
      <c r="CR109" s="3">
        <v>1.6980255800000701</v>
      </c>
      <c r="CS109" s="3">
        <v>3040.6738793199702</v>
      </c>
      <c r="CT109" s="3">
        <v>9.4956271799999197</v>
      </c>
      <c r="CU109" s="3">
        <v>10.443924970001101</v>
      </c>
      <c r="CV109" s="3">
        <v>2194.86527504993</v>
      </c>
      <c r="CW109" s="3">
        <v>1238.8171942400099</v>
      </c>
      <c r="CX109" s="3">
        <v>4.9574020000004701E-2</v>
      </c>
      <c r="CY109" s="3">
        <v>1633.1441957099801</v>
      </c>
      <c r="CZ109" s="3">
        <v>10.6193106500002</v>
      </c>
      <c r="DA109" s="3">
        <v>4.1897641099999499</v>
      </c>
      <c r="DB109" s="3">
        <v>117.81963965999699</v>
      </c>
      <c r="DC109" s="3">
        <v>51.183151210000602</v>
      </c>
      <c r="DD109" s="3">
        <v>13.892217040000499</v>
      </c>
      <c r="DE109" s="3">
        <v>32.199990180001002</v>
      </c>
      <c r="DF109" s="3">
        <v>131.7782148</v>
      </c>
      <c r="DG109" s="3">
        <v>193.12832236</v>
      </c>
      <c r="DH109" s="3">
        <v>0.10517723999999599</v>
      </c>
      <c r="DI109" s="3">
        <v>47.868647700001198</v>
      </c>
      <c r="DJ109" s="3">
        <v>218.88493513</v>
      </c>
      <c r="DK109" s="3">
        <v>9.5588620000000804E-2</v>
      </c>
      <c r="DL109" s="3">
        <v>57.991596110000899</v>
      </c>
      <c r="DM109" s="3">
        <v>6.01393753999991</v>
      </c>
      <c r="DN109" s="3">
        <v>6.5406399999998102E-2</v>
      </c>
      <c r="DO109" s="3">
        <v>1020.59532174002</v>
      </c>
      <c r="DP109" s="4">
        <v>86.520661599999301</v>
      </c>
      <c r="DQ109" s="11">
        <v>12.148975340000099</v>
      </c>
      <c r="DR109" s="11">
        <v>5759.59326171875</v>
      </c>
      <c r="DS109" s="11">
        <f t="shared" si="19"/>
        <v>24590.969146908625</v>
      </c>
      <c r="DT109" s="19">
        <v>2964.4555863799915</v>
      </c>
      <c r="DU109">
        <v>1018.8737911000001</v>
      </c>
      <c r="DV109">
        <v>4952.2658036399607</v>
      </c>
      <c r="DW109">
        <v>7652.8861806898985</v>
      </c>
      <c r="DX109">
        <v>2242.8945233800259</v>
      </c>
      <c r="DY109">
        <f t="shared" si="20"/>
        <v>4275.0229939296769</v>
      </c>
      <c r="DZ109" s="20">
        <f t="shared" si="21"/>
        <v>1484.5702677890736</v>
      </c>
      <c r="EA109" s="19">
        <f t="shared" si="14"/>
        <v>7239.4785803096684</v>
      </c>
      <c r="EB109">
        <f t="shared" si="15"/>
        <v>1018.8737911000001</v>
      </c>
      <c r="EC109">
        <f t="shared" si="16"/>
        <v>6436.8360714290338</v>
      </c>
      <c r="ED109">
        <f t="shared" si="17"/>
        <v>7652.8861806898985</v>
      </c>
      <c r="EE109" s="20">
        <f t="shared" si="18"/>
        <v>2242.8945233800259</v>
      </c>
    </row>
    <row r="110" spans="1:135" x14ac:dyDescent="0.25">
      <c r="A110" s="2" t="s">
        <v>227</v>
      </c>
      <c r="B110" s="3">
        <v>1678.25700596001</v>
      </c>
      <c r="C110" s="3">
        <v>2283.3775147800002</v>
      </c>
      <c r="D110" s="3">
        <v>3776.5427594300099</v>
      </c>
      <c r="E110" s="3">
        <v>10.6287023</v>
      </c>
      <c r="F110" s="3">
        <v>308.74910906000298</v>
      </c>
      <c r="G110" s="3">
        <v>2190.0866053600098</v>
      </c>
      <c r="H110" s="3">
        <v>75.097357530000295</v>
      </c>
      <c r="I110" s="3">
        <v>20.311210370000701</v>
      </c>
      <c r="J110" s="3">
        <v>22.603557120000499</v>
      </c>
      <c r="K110" s="3">
        <v>50.608615550000899</v>
      </c>
      <c r="L110" s="3">
        <v>174.68962594000001</v>
      </c>
      <c r="M110" s="3">
        <v>23.4743979600001</v>
      </c>
      <c r="N110" s="3">
        <v>26.5137516100007</v>
      </c>
      <c r="O110" s="3">
        <v>149.42887979</v>
      </c>
      <c r="P110" s="3">
        <v>48.466723880000899</v>
      </c>
      <c r="Q110" s="3">
        <v>59.9925243500007</v>
      </c>
      <c r="R110" s="3">
        <v>37.449177460000797</v>
      </c>
      <c r="S110" s="3">
        <v>2744.5607742099701</v>
      </c>
      <c r="T110" s="3">
        <v>10233.08756385</v>
      </c>
      <c r="U110" s="3">
        <v>478.554147380004</v>
      </c>
      <c r="V110" s="3">
        <v>3741.3358574400099</v>
      </c>
      <c r="W110" s="3">
        <v>110.67913384000001</v>
      </c>
      <c r="X110" s="3">
        <v>10280.670974549999</v>
      </c>
      <c r="Y110" s="3">
        <v>210.29894657999901</v>
      </c>
      <c r="Z110" s="3">
        <v>478.73926076000203</v>
      </c>
      <c r="AA110" s="3">
        <v>6110.5381011499603</v>
      </c>
      <c r="AB110" s="3">
        <v>6.9483023299998603</v>
      </c>
      <c r="AC110" s="3">
        <v>27.740190570000301</v>
      </c>
      <c r="AD110" s="3">
        <v>6161.4367335800198</v>
      </c>
      <c r="AE110" s="3">
        <v>14326.3366783401</v>
      </c>
      <c r="AF110" s="3">
        <v>3004.33169356998</v>
      </c>
      <c r="AG110" s="3">
        <v>2802.5945618300002</v>
      </c>
      <c r="AH110" s="3">
        <v>14097.414562579999</v>
      </c>
      <c r="AI110" s="3">
        <v>2176.6612199899901</v>
      </c>
      <c r="AJ110" s="3">
        <v>8.1921695599999609</v>
      </c>
      <c r="AK110" s="3">
        <v>2203.6713311399999</v>
      </c>
      <c r="AL110" s="3">
        <v>1341.68448956</v>
      </c>
      <c r="AM110" s="3">
        <v>764.77295005000303</v>
      </c>
      <c r="AN110" s="3">
        <v>47.602605620000901</v>
      </c>
      <c r="AO110" s="3">
        <v>29.909150860000601</v>
      </c>
      <c r="AP110" s="3">
        <v>255.622321370001</v>
      </c>
      <c r="AQ110" s="3">
        <v>56.844762630000901</v>
      </c>
      <c r="AR110" s="3">
        <v>4389.1110992499798</v>
      </c>
      <c r="AS110" s="3">
        <v>7.5496099599997297</v>
      </c>
      <c r="AT110" s="3">
        <v>23.702266000000002</v>
      </c>
      <c r="AU110" s="3">
        <v>7249.5055558599697</v>
      </c>
      <c r="AV110" s="3">
        <v>185.23782259000001</v>
      </c>
      <c r="AW110" s="3">
        <v>17.947073850000599</v>
      </c>
      <c r="AX110" s="3">
        <v>52.573174790000301</v>
      </c>
      <c r="AY110" s="3">
        <v>12.6980470899999</v>
      </c>
      <c r="AZ110" s="3">
        <v>3953.9507817799899</v>
      </c>
      <c r="BA110" s="3">
        <v>1524.4366537599899</v>
      </c>
      <c r="BB110" s="3">
        <v>322.71328882</v>
      </c>
      <c r="BC110" s="3">
        <v>78.087198050000396</v>
      </c>
      <c r="BD110" s="3">
        <v>23.567426050000901</v>
      </c>
      <c r="BE110" s="3">
        <v>447.47699868000399</v>
      </c>
      <c r="BF110" s="3">
        <v>2.6304402699999501</v>
      </c>
      <c r="BG110" s="3">
        <v>953.45379079000804</v>
      </c>
      <c r="BH110" s="3">
        <v>1226.4419766199901</v>
      </c>
      <c r="BI110" s="3">
        <v>167.59046035999901</v>
      </c>
      <c r="BJ110" s="3">
        <v>5341.6290628400002</v>
      </c>
      <c r="BK110" s="3">
        <v>6776.9991169299901</v>
      </c>
      <c r="BL110" s="3">
        <v>9281.5405379799795</v>
      </c>
      <c r="BM110" s="3">
        <v>1723.46078359999</v>
      </c>
      <c r="BN110" s="3">
        <v>1.66390908000001</v>
      </c>
      <c r="BO110" s="3">
        <v>15.23052796</v>
      </c>
      <c r="BP110" s="3">
        <v>481.76874446000301</v>
      </c>
      <c r="BQ110" s="3">
        <v>89.807219129999297</v>
      </c>
      <c r="BR110" s="3">
        <v>3901.0118430500002</v>
      </c>
      <c r="BS110" s="3">
        <v>435.29962032000299</v>
      </c>
      <c r="BT110" s="3">
        <v>1582.2653243499999</v>
      </c>
      <c r="BU110" s="3">
        <v>5847.7770331799802</v>
      </c>
      <c r="BV110" s="3">
        <v>3.2672260699999098</v>
      </c>
      <c r="BW110" s="3">
        <v>344.13456452000099</v>
      </c>
      <c r="BX110" s="3">
        <v>1383.9658625300001</v>
      </c>
      <c r="BY110" s="3">
        <v>1307.95473021</v>
      </c>
      <c r="BZ110" s="3">
        <v>1097.36247088</v>
      </c>
      <c r="CA110" s="3">
        <v>27.729670950000799</v>
      </c>
      <c r="CB110" s="3">
        <v>239.79715995999899</v>
      </c>
      <c r="CC110" s="3">
        <v>1910.11676302</v>
      </c>
      <c r="CD110" s="3">
        <v>3701.48038339001</v>
      </c>
      <c r="CE110" s="3">
        <v>25.867304480000399</v>
      </c>
      <c r="CF110" s="3">
        <v>1226.4546882500099</v>
      </c>
      <c r="CG110" s="3">
        <v>1029.16056400002</v>
      </c>
      <c r="CH110" s="3">
        <v>741.06395946000998</v>
      </c>
      <c r="CI110" s="3">
        <v>266.13868745000002</v>
      </c>
      <c r="CJ110" s="3">
        <v>529.76332872000205</v>
      </c>
      <c r="CK110" s="3">
        <v>243.35772669999901</v>
      </c>
      <c r="CL110" s="3">
        <v>2747.7873384200002</v>
      </c>
      <c r="CM110" s="3">
        <v>6797.4891144399799</v>
      </c>
      <c r="CN110" s="3">
        <v>2400.52238678001</v>
      </c>
      <c r="CO110" s="3">
        <v>1275.0971423000001</v>
      </c>
      <c r="CP110" s="3">
        <v>196.846383989999</v>
      </c>
      <c r="CQ110" s="3">
        <v>1762.4380254400101</v>
      </c>
      <c r="CR110" s="3">
        <v>1074.7279999500199</v>
      </c>
      <c r="CS110" s="3">
        <v>297.19949216000202</v>
      </c>
      <c r="CT110" s="3">
        <v>20.948586900000599</v>
      </c>
      <c r="CU110" s="3">
        <v>8.2408664099999296</v>
      </c>
      <c r="CV110" s="3">
        <v>230.68081607999801</v>
      </c>
      <c r="CW110" s="3">
        <v>5399.3087093999502</v>
      </c>
      <c r="CX110" s="3">
        <v>86.529790519999906</v>
      </c>
      <c r="CY110" s="3">
        <v>3974.6974368599699</v>
      </c>
      <c r="CZ110" s="3">
        <v>777.07654960000696</v>
      </c>
      <c r="DA110" s="3">
        <v>652.65567473000203</v>
      </c>
      <c r="DB110" s="3">
        <v>5.8772684599998302</v>
      </c>
      <c r="DC110" s="3">
        <v>1160.7318441800001</v>
      </c>
      <c r="DD110" s="3">
        <v>171.97239523000101</v>
      </c>
      <c r="DE110" s="3">
        <v>2064.3147748299898</v>
      </c>
      <c r="DF110" s="3">
        <v>1507.1799379700001</v>
      </c>
      <c r="DG110" s="3">
        <v>5087.4566777199998</v>
      </c>
      <c r="DH110" s="3">
        <v>1.3685800700000199</v>
      </c>
      <c r="DI110" s="3">
        <v>507.95188132000101</v>
      </c>
      <c r="DJ110" s="3">
        <v>2379.8327244000002</v>
      </c>
      <c r="DK110" s="3">
        <v>3.7172587799999501</v>
      </c>
      <c r="DL110" s="3">
        <v>463.30856232000502</v>
      </c>
      <c r="DM110" s="3">
        <v>784.38536580002005</v>
      </c>
      <c r="DN110" s="3">
        <v>491.91824382000101</v>
      </c>
      <c r="DO110" s="3">
        <v>440.62033066000799</v>
      </c>
      <c r="DP110" s="4">
        <v>730.32948246000001</v>
      </c>
      <c r="DQ110" s="11">
        <v>7779.3282084000002</v>
      </c>
      <c r="DR110" s="11">
        <v>59594.3125</v>
      </c>
      <c r="DS110" s="11">
        <f t="shared" si="19"/>
        <v>273708.10083022993</v>
      </c>
      <c r="DT110" s="19">
        <v>24926.497582749944</v>
      </c>
      <c r="DU110">
        <v>41424.230872029948</v>
      </c>
      <c r="DV110">
        <v>67913.388245760085</v>
      </c>
      <c r="DW110">
        <v>36053.641283020057</v>
      </c>
      <c r="DX110">
        <v>43796.030346669977</v>
      </c>
      <c r="DY110">
        <f t="shared" si="20"/>
        <v>36829.04636563547</v>
      </c>
      <c r="DZ110" s="20">
        <f t="shared" si="21"/>
        <v>22765.266134364534</v>
      </c>
      <c r="EA110" s="19">
        <f t="shared" si="14"/>
        <v>61755.543948385413</v>
      </c>
      <c r="EB110">
        <f t="shared" si="15"/>
        <v>41424.230872029948</v>
      </c>
      <c r="EC110">
        <f t="shared" si="16"/>
        <v>90678.654380124615</v>
      </c>
      <c r="ED110">
        <f t="shared" si="17"/>
        <v>36053.641283020057</v>
      </c>
      <c r="EE110" s="20">
        <f t="shared" si="18"/>
        <v>43796.030346669977</v>
      </c>
    </row>
    <row r="111" spans="1:135" x14ac:dyDescent="0.25">
      <c r="A111" s="2" t="s">
        <v>228</v>
      </c>
      <c r="B111" s="3">
        <v>813.65129636999905</v>
      </c>
      <c r="C111" s="3">
        <v>1731.4004241499999</v>
      </c>
      <c r="D111" s="3">
        <v>1487.230939</v>
      </c>
      <c r="E111" s="3">
        <v>2.5843004399999101</v>
      </c>
      <c r="F111" s="3">
        <v>281.48901703000001</v>
      </c>
      <c r="G111" s="3">
        <v>1063.74846557001</v>
      </c>
      <c r="H111" s="3">
        <v>18.160052160000198</v>
      </c>
      <c r="I111" s="3">
        <v>188.55761280999999</v>
      </c>
      <c r="J111" s="3">
        <v>6.9510273799998803</v>
      </c>
      <c r="K111" s="3">
        <v>28.239934980000498</v>
      </c>
      <c r="L111" s="3">
        <v>140.96566295999901</v>
      </c>
      <c r="M111" s="3">
        <v>19.355562280000399</v>
      </c>
      <c r="N111" s="3">
        <v>29.3223675700009</v>
      </c>
      <c r="O111" s="3">
        <v>35.581605840000897</v>
      </c>
      <c r="P111" s="3">
        <v>27.664690730000601</v>
      </c>
      <c r="Q111" s="3">
        <v>40.547461810000797</v>
      </c>
      <c r="R111" s="3">
        <v>9.8569826900000699</v>
      </c>
      <c r="S111" s="3">
        <v>355.21810609000102</v>
      </c>
      <c r="T111" s="3">
        <v>4804.2022328799603</v>
      </c>
      <c r="U111" s="3">
        <v>111.98009847</v>
      </c>
      <c r="V111" s="3">
        <v>723.71657699000502</v>
      </c>
      <c r="W111" s="3">
        <v>348.66690686000197</v>
      </c>
      <c r="X111" s="3">
        <v>5168.2214348900097</v>
      </c>
      <c r="Y111" s="3">
        <v>115.724752769999</v>
      </c>
      <c r="Z111" s="3">
        <v>1318.0958888999901</v>
      </c>
      <c r="AA111" s="3">
        <v>1331.71717586</v>
      </c>
      <c r="AB111" s="3">
        <v>0.82596507000001496</v>
      </c>
      <c r="AC111" s="3">
        <v>56.115182800000603</v>
      </c>
      <c r="AD111" s="3">
        <v>1993.8904098099899</v>
      </c>
      <c r="AE111" s="3">
        <v>2224.6909737299702</v>
      </c>
      <c r="AF111" s="3">
        <v>1576.9313412899501</v>
      </c>
      <c r="AG111" s="3">
        <v>1122.40008115</v>
      </c>
      <c r="AH111" s="3">
        <v>1532.8909809199999</v>
      </c>
      <c r="AI111" s="3">
        <v>973.15367765000406</v>
      </c>
      <c r="AJ111" s="3">
        <v>18.250696740000699</v>
      </c>
      <c r="AK111" s="3">
        <v>963.348840150005</v>
      </c>
      <c r="AL111" s="3">
        <v>368.84873407000299</v>
      </c>
      <c r="AM111" s="3">
        <v>459.88011098000197</v>
      </c>
      <c r="AN111" s="3">
        <v>51.329259820000601</v>
      </c>
      <c r="AO111" s="3">
        <v>685.39507281000601</v>
      </c>
      <c r="AP111" s="3">
        <v>37.524750610000801</v>
      </c>
      <c r="AQ111" s="3">
        <v>66.647389150001203</v>
      </c>
      <c r="AR111" s="3">
        <v>1421.7046172200101</v>
      </c>
      <c r="AS111" s="3">
        <v>5.1342893499998699</v>
      </c>
      <c r="AT111" s="3">
        <v>0.201465229999995</v>
      </c>
      <c r="AU111" s="3">
        <v>2829.0154196499898</v>
      </c>
      <c r="AV111" s="3">
        <v>234.99229947000001</v>
      </c>
      <c r="AW111" s="3">
        <v>7.2512838399998598</v>
      </c>
      <c r="AX111" s="3">
        <v>8.5775310000000896E-2</v>
      </c>
      <c r="AY111" s="3">
        <v>27.737519760000701</v>
      </c>
      <c r="AZ111" s="3">
        <v>1002.0918296999999</v>
      </c>
      <c r="BA111" s="3">
        <v>173.624343449999</v>
      </c>
      <c r="BB111" s="3">
        <v>309.86046434000298</v>
      </c>
      <c r="BC111" s="3">
        <v>2.40573485999996</v>
      </c>
      <c r="BD111" s="3">
        <v>16.531060820000199</v>
      </c>
      <c r="BE111" s="3">
        <v>522.38517696000497</v>
      </c>
      <c r="BF111" s="3">
        <v>5.1594604399998198</v>
      </c>
      <c r="BG111" s="3">
        <v>83.1106859700011</v>
      </c>
      <c r="BH111" s="3">
        <v>467.83701278000098</v>
      </c>
      <c r="BI111" s="3">
        <v>128.09063451</v>
      </c>
      <c r="BJ111" s="3">
        <v>38.927008450000997</v>
      </c>
      <c r="BK111" s="3">
        <v>2173.4865009299801</v>
      </c>
      <c r="BL111" s="3">
        <v>2832.08579142999</v>
      </c>
      <c r="BM111" s="3">
        <v>553.78035054999896</v>
      </c>
      <c r="BN111" s="3">
        <v>0.110342549999996</v>
      </c>
      <c r="BO111" s="3">
        <v>6.6738093499998801</v>
      </c>
      <c r="BP111" s="3">
        <v>60.101839980000797</v>
      </c>
      <c r="BQ111" s="3">
        <v>89.605807129998993</v>
      </c>
      <c r="BR111" s="3">
        <v>1440.69187042</v>
      </c>
      <c r="BS111" s="3">
        <v>611.98467117000405</v>
      </c>
      <c r="BT111" s="3">
        <v>27.218363600000199</v>
      </c>
      <c r="BU111" s="3">
        <v>2223.0738522799802</v>
      </c>
      <c r="BV111" s="3">
        <v>0.85307798000008594</v>
      </c>
      <c r="BW111" s="3">
        <v>63.990472930001097</v>
      </c>
      <c r="BX111" s="3">
        <v>316.88851267000001</v>
      </c>
      <c r="BY111" s="3">
        <v>499.52408491000102</v>
      </c>
      <c r="BZ111" s="3">
        <v>259.30689216000002</v>
      </c>
      <c r="CA111" s="3">
        <v>14.3286070200009</v>
      </c>
      <c r="CB111" s="3">
        <v>273.99221681</v>
      </c>
      <c r="CC111" s="3">
        <v>600.73306161000005</v>
      </c>
      <c r="CD111" s="3">
        <v>3048.5542495899999</v>
      </c>
      <c r="CE111" s="3">
        <v>838.35446907000596</v>
      </c>
      <c r="CF111" s="3">
        <v>247.29790745999901</v>
      </c>
      <c r="CG111" s="3">
        <v>157.6556775</v>
      </c>
      <c r="CH111" s="3">
        <v>450.7507334</v>
      </c>
      <c r="CI111" s="3">
        <v>24.177621190000298</v>
      </c>
      <c r="CJ111" s="3">
        <v>612.58319662000201</v>
      </c>
      <c r="CK111" s="3">
        <v>90.580354719999406</v>
      </c>
      <c r="CL111" s="3">
        <v>2178.7642757799899</v>
      </c>
      <c r="CM111" s="3">
        <v>2520.9396380499902</v>
      </c>
      <c r="CN111" s="3">
        <v>450.06798372999901</v>
      </c>
      <c r="CO111" s="3">
        <v>171.58724464999901</v>
      </c>
      <c r="CP111" s="3">
        <v>67.233864309999205</v>
      </c>
      <c r="CQ111" s="3">
        <v>653.28687754999896</v>
      </c>
      <c r="CR111" s="3">
        <v>1181.82539289996</v>
      </c>
      <c r="CS111" s="3">
        <v>78.543203939999302</v>
      </c>
      <c r="CT111" s="3">
        <v>2.6608345499999602</v>
      </c>
      <c r="CU111" s="3">
        <v>7.4636809999999804E-2</v>
      </c>
      <c r="CV111" s="3">
        <v>731.14338583000699</v>
      </c>
      <c r="CW111" s="3">
        <v>1397.92955292999</v>
      </c>
      <c r="CX111" s="3">
        <v>129.40807603000101</v>
      </c>
      <c r="CY111" s="3">
        <v>1560.09913517</v>
      </c>
      <c r="CZ111" s="3">
        <v>88.378284010000399</v>
      </c>
      <c r="DA111" s="3">
        <v>122.15087524</v>
      </c>
      <c r="DB111" s="3">
        <v>3.1685138799998902</v>
      </c>
      <c r="DC111" s="3">
        <v>1060.2587235000001</v>
      </c>
      <c r="DD111" s="3">
        <v>119.0712908</v>
      </c>
      <c r="DE111" s="3">
        <v>326.28697437999898</v>
      </c>
      <c r="DF111" s="3">
        <v>276.48719034000101</v>
      </c>
      <c r="DG111" s="3">
        <v>2500.0318730599802</v>
      </c>
      <c r="DH111" s="3">
        <v>1.5197307100000099</v>
      </c>
      <c r="DI111" s="3">
        <v>153.125986729999</v>
      </c>
      <c r="DJ111" s="3">
        <v>754.08131635999996</v>
      </c>
      <c r="DK111" s="3">
        <v>0.86335611000005197</v>
      </c>
      <c r="DL111" s="3">
        <v>384.13416044999798</v>
      </c>
      <c r="DM111" s="3">
        <v>549.03815137001095</v>
      </c>
      <c r="DN111" s="3">
        <v>175.63764475000099</v>
      </c>
      <c r="DO111" s="3">
        <v>850.10145175000696</v>
      </c>
      <c r="DP111" s="4">
        <v>3136.5291856700001</v>
      </c>
      <c r="DQ111" s="11">
        <v>3653.27731549999</v>
      </c>
      <c r="DR111" s="11">
        <v>12025.740234375</v>
      </c>
      <c r="DS111" s="11">
        <f t="shared" si="19"/>
        <v>94432.950822584797</v>
      </c>
      <c r="DT111" s="19">
        <v>12882.902023959985</v>
      </c>
      <c r="DU111">
        <v>15728.172468919953</v>
      </c>
      <c r="DV111">
        <v>19794.951782579919</v>
      </c>
      <c r="DW111">
        <v>14111.429365819993</v>
      </c>
      <c r="DX111">
        <v>19889.754946929959</v>
      </c>
      <c r="DY111">
        <f t="shared" si="20"/>
        <v>10969.499382916512</v>
      </c>
      <c r="DZ111" s="20">
        <f t="shared" si="21"/>
        <v>1056.2408514584879</v>
      </c>
      <c r="EA111" s="19">
        <f t="shared" si="14"/>
        <v>23852.401406876495</v>
      </c>
      <c r="EB111">
        <f t="shared" si="15"/>
        <v>15728.172468919953</v>
      </c>
      <c r="EC111">
        <f t="shared" si="16"/>
        <v>20851.192634038409</v>
      </c>
      <c r="ED111">
        <f t="shared" si="17"/>
        <v>14111.429365819993</v>
      </c>
      <c r="EE111" s="20">
        <f t="shared" si="18"/>
        <v>19889.754946929959</v>
      </c>
    </row>
    <row r="112" spans="1:135" x14ac:dyDescent="0.25">
      <c r="A112" s="2" t="s">
        <v>229</v>
      </c>
      <c r="B112" s="3">
        <v>9.1380664300000802</v>
      </c>
      <c r="C112" s="3">
        <v>98.967931699999596</v>
      </c>
      <c r="D112" s="3">
        <v>187.75997618</v>
      </c>
      <c r="E112" s="3">
        <v>0.66815957000001902</v>
      </c>
      <c r="F112" s="3">
        <v>46.679602710000999</v>
      </c>
      <c r="G112" s="3">
        <v>141.76869117999999</v>
      </c>
      <c r="H112" s="3">
        <v>103.99975749999901</v>
      </c>
      <c r="I112" s="3">
        <v>103.361516059999</v>
      </c>
      <c r="J112" s="3">
        <v>148.01896855000001</v>
      </c>
      <c r="K112" s="3">
        <v>148.27397995000001</v>
      </c>
      <c r="L112" s="3">
        <v>1367.7931379699901</v>
      </c>
      <c r="M112" s="3">
        <v>116.87169611</v>
      </c>
      <c r="N112" s="3">
        <v>37.368459650000901</v>
      </c>
      <c r="O112" s="3">
        <v>138.17532048000101</v>
      </c>
      <c r="P112" s="3">
        <v>16.795409820000199</v>
      </c>
      <c r="Q112" s="3">
        <v>20.650764580000398</v>
      </c>
      <c r="R112" s="3">
        <v>1.6376724999999901</v>
      </c>
      <c r="S112" s="3">
        <v>139.40985504000099</v>
      </c>
      <c r="T112" s="3">
        <v>1541.3046418700001</v>
      </c>
      <c r="U112" s="3">
        <v>2373.3543254999699</v>
      </c>
      <c r="V112" s="3">
        <v>349.49998888000403</v>
      </c>
      <c r="W112" s="3">
        <v>0.29717182999998898</v>
      </c>
      <c r="X112" s="3">
        <v>1733.38038798</v>
      </c>
      <c r="Y112" s="3">
        <v>961.72285481000699</v>
      </c>
      <c r="Z112" s="3">
        <v>294.67611252000398</v>
      </c>
      <c r="AA112" s="3">
        <v>1069.25179688002</v>
      </c>
      <c r="AB112" s="3">
        <v>1.39032135999998</v>
      </c>
      <c r="AC112" s="3">
        <v>32.614951650001402</v>
      </c>
      <c r="AD112" s="3">
        <v>607.17135376000397</v>
      </c>
      <c r="AE112" s="3">
        <v>147.06614621</v>
      </c>
      <c r="AF112" s="3">
        <v>740.39175143000602</v>
      </c>
      <c r="AG112" s="3">
        <v>263.6760347</v>
      </c>
      <c r="AH112" s="3">
        <v>144.93042044999899</v>
      </c>
      <c r="AI112" s="3">
        <v>1378.04166208999</v>
      </c>
      <c r="AJ112" s="3">
        <v>4.79218600000045E-2</v>
      </c>
      <c r="AK112" s="3">
        <v>2609.3923096199901</v>
      </c>
      <c r="AL112" s="3">
        <v>125.495296399998</v>
      </c>
      <c r="AM112" s="3">
        <v>112.538317969999</v>
      </c>
      <c r="AN112" s="3">
        <v>533.69388122000998</v>
      </c>
      <c r="AO112" s="3">
        <v>121.65061881999701</v>
      </c>
      <c r="AP112" s="3">
        <v>208.73328572</v>
      </c>
      <c r="AQ112" s="3">
        <v>85.131606759998107</v>
      </c>
      <c r="AR112" s="3">
        <v>129.15898349999901</v>
      </c>
      <c r="AS112" s="3">
        <v>1.0860869999999599E-2</v>
      </c>
      <c r="AT112" s="3">
        <v>3.1697248599999499</v>
      </c>
      <c r="AU112" s="3">
        <v>192.41394351999801</v>
      </c>
      <c r="AV112" s="3">
        <v>84.239531009998302</v>
      </c>
      <c r="AW112" s="3">
        <v>148.31241843000001</v>
      </c>
      <c r="AX112" s="3">
        <v>13.5368569300004</v>
      </c>
      <c r="AY112" s="3">
        <v>91.736755459996999</v>
      </c>
      <c r="AZ112" s="3">
        <v>123.38694760999999</v>
      </c>
      <c r="BA112" s="3">
        <v>56.920079800000998</v>
      </c>
      <c r="BB112" s="3">
        <v>99.651161020000202</v>
      </c>
      <c r="BC112" s="3">
        <v>42.347577510001599</v>
      </c>
      <c r="BD112" s="3">
        <v>9614.03606365011</v>
      </c>
      <c r="BE112" s="3">
        <v>2765.08251723995</v>
      </c>
      <c r="BF112" s="3">
        <v>0.36258934999999098</v>
      </c>
      <c r="BG112" s="3">
        <v>338.08724902001001</v>
      </c>
      <c r="BH112" s="3">
        <v>131.34976956</v>
      </c>
      <c r="BI112" s="3">
        <v>210.55531085000001</v>
      </c>
      <c r="BJ112" s="3">
        <v>313.92473854000201</v>
      </c>
      <c r="BK112" s="3">
        <v>421.61275660000399</v>
      </c>
      <c r="BL112" s="3">
        <v>343.82333947000399</v>
      </c>
      <c r="BM112" s="3">
        <v>21.4006845700005</v>
      </c>
      <c r="BN112" s="3">
        <v>0.88145779000008395</v>
      </c>
      <c r="BO112" s="3">
        <v>24.8749808900026</v>
      </c>
      <c r="BP112" s="3">
        <v>104.18532786</v>
      </c>
      <c r="BQ112" s="3">
        <v>38.086236370000499</v>
      </c>
      <c r="BR112" s="3">
        <v>1807.55896010998</v>
      </c>
      <c r="BS112" s="3">
        <v>43.229127910001303</v>
      </c>
      <c r="BT112" s="3">
        <v>0.69843394000001102</v>
      </c>
      <c r="BU112" s="3">
        <v>879.29982451001297</v>
      </c>
      <c r="BV112" s="3">
        <v>0.85106989000002098</v>
      </c>
      <c r="BW112" s="3">
        <v>49.4242714300008</v>
      </c>
      <c r="BX112" s="3">
        <v>168.782641839999</v>
      </c>
      <c r="BY112" s="3">
        <v>1483.8742390899999</v>
      </c>
      <c r="BZ112" s="3">
        <v>88.501038429999198</v>
      </c>
      <c r="CA112" s="3">
        <v>0.92043623000000696</v>
      </c>
      <c r="CB112" s="3">
        <v>486.576946430004</v>
      </c>
      <c r="CC112" s="3">
        <v>192.975670449999</v>
      </c>
      <c r="CD112" s="3">
        <v>502.721392510003</v>
      </c>
      <c r="CE112" s="3">
        <v>1.33788099999995E-2</v>
      </c>
      <c r="CF112" s="3">
        <v>531.19934596000701</v>
      </c>
      <c r="CG112" s="3">
        <v>732.36487911000495</v>
      </c>
      <c r="CH112" s="3">
        <v>104.25148068</v>
      </c>
      <c r="CI112" s="3">
        <v>3.5053884899999899</v>
      </c>
      <c r="CJ112" s="3">
        <v>76.136969859999695</v>
      </c>
      <c r="CK112" s="3">
        <v>342.76378842000003</v>
      </c>
      <c r="CL112" s="3">
        <v>16.424333690000299</v>
      </c>
      <c r="CM112" s="3">
        <v>54.035418740000701</v>
      </c>
      <c r="CN112" s="3">
        <v>45.6439079900005</v>
      </c>
      <c r="CO112" s="3">
        <v>1017.3564507800101</v>
      </c>
      <c r="CP112" s="3">
        <v>0.62803664999999598</v>
      </c>
      <c r="CQ112" s="3">
        <v>5.63915554999992</v>
      </c>
      <c r="CR112" s="3">
        <v>3143.39217313992</v>
      </c>
      <c r="CS112" s="3">
        <v>6427.2267668998802</v>
      </c>
      <c r="CT112" s="3">
        <v>34.423867090000599</v>
      </c>
      <c r="CU112" s="3">
        <v>1728.5111982599899</v>
      </c>
      <c r="CV112" s="3">
        <v>6294.4912860999802</v>
      </c>
      <c r="CW112" s="3">
        <v>1295.99089543999</v>
      </c>
      <c r="CX112" s="3">
        <v>322.54245651999997</v>
      </c>
      <c r="CY112" s="3">
        <v>543.85559453001395</v>
      </c>
      <c r="CZ112" s="3">
        <v>153.997259289998</v>
      </c>
      <c r="DA112" s="3">
        <v>371.97308415000299</v>
      </c>
      <c r="DB112" s="3">
        <v>101.692304339999</v>
      </c>
      <c r="DC112" s="3">
        <v>10.3221338400002</v>
      </c>
      <c r="DD112" s="3">
        <v>140.333379360001</v>
      </c>
      <c r="DE112" s="3">
        <v>149.71553500000101</v>
      </c>
      <c r="DF112" s="3">
        <v>123.138076519999</v>
      </c>
      <c r="DG112" s="3">
        <v>765.03422196000997</v>
      </c>
      <c r="DH112" s="3">
        <v>3.7002140899999501</v>
      </c>
      <c r="DI112" s="3">
        <v>137.50715869000001</v>
      </c>
      <c r="DJ112" s="3">
        <v>11.7813140900001</v>
      </c>
      <c r="DK112" s="3">
        <v>0.21199230999999399</v>
      </c>
      <c r="DL112" s="3">
        <v>104.06059882</v>
      </c>
      <c r="DM112" s="3">
        <v>1.3513370900000199</v>
      </c>
      <c r="DN112" s="3">
        <v>108.729826919998</v>
      </c>
      <c r="DO112" s="3">
        <v>3442.4405797899699</v>
      </c>
      <c r="DP112" s="4">
        <v>19.0262719600005</v>
      </c>
      <c r="DQ112" s="11">
        <v>115.06232559</v>
      </c>
      <c r="DR112" s="11">
        <v>52333.44140625</v>
      </c>
      <c r="DS112" s="11">
        <f t="shared" si="19"/>
        <v>120095.26983408986</v>
      </c>
      <c r="DT112" s="19">
        <v>2562.2506741300067</v>
      </c>
      <c r="DU112">
        <v>14873.40993540003</v>
      </c>
      <c r="DV112">
        <v>9535.5632901899717</v>
      </c>
      <c r="DW112">
        <v>34638.925306609861</v>
      </c>
      <c r="DX112">
        <v>6151.6792215099822</v>
      </c>
      <c r="DY112">
        <f t="shared" si="20"/>
        <v>21125.025330134031</v>
      </c>
      <c r="DZ112" s="20">
        <f t="shared" si="21"/>
        <v>31208.416076115966</v>
      </c>
      <c r="EA112" s="19">
        <f t="shared" si="14"/>
        <v>23687.276004264037</v>
      </c>
      <c r="EB112">
        <f t="shared" si="15"/>
        <v>14873.40993540003</v>
      </c>
      <c r="EC112">
        <f t="shared" si="16"/>
        <v>40743.979366305939</v>
      </c>
      <c r="ED112">
        <f t="shared" si="17"/>
        <v>34638.925306609861</v>
      </c>
      <c r="EE112" s="20">
        <f t="shared" si="18"/>
        <v>6151.6792215099822</v>
      </c>
    </row>
    <row r="113" spans="1:135" x14ac:dyDescent="0.25">
      <c r="A113" s="2" t="s">
        <v>230</v>
      </c>
      <c r="B113" s="3">
        <v>171.31850947999899</v>
      </c>
      <c r="C113" s="3">
        <v>2369.1428701500099</v>
      </c>
      <c r="D113" s="3">
        <v>1057.0257377400001</v>
      </c>
      <c r="E113" s="3">
        <v>1.9448572199999901</v>
      </c>
      <c r="F113" s="3">
        <v>62.166906100001299</v>
      </c>
      <c r="G113" s="3">
        <v>466.03453849999897</v>
      </c>
      <c r="H113" s="3">
        <v>7.7589845199998804</v>
      </c>
      <c r="I113" s="3">
        <v>4.59752221999981</v>
      </c>
      <c r="J113" s="3">
        <v>49.116956120001603</v>
      </c>
      <c r="K113" s="3">
        <v>4.2085001899999499</v>
      </c>
      <c r="L113" s="3">
        <v>70.2672530300012</v>
      </c>
      <c r="M113" s="3">
        <v>7.5402414899998504</v>
      </c>
      <c r="N113" s="3">
        <v>9.7440408000001799</v>
      </c>
      <c r="O113" s="3">
        <v>32.115258440000801</v>
      </c>
      <c r="P113" s="3">
        <v>10.3101590600001</v>
      </c>
      <c r="Q113" s="3">
        <v>2.3607232300000298</v>
      </c>
      <c r="R113" s="3">
        <v>7.6774833399997897</v>
      </c>
      <c r="S113" s="3">
        <v>562.93025406000697</v>
      </c>
      <c r="T113" s="3">
        <v>3839.1013565399799</v>
      </c>
      <c r="U113" s="3">
        <v>604.15026175004596</v>
      </c>
      <c r="V113" s="3">
        <v>1248.6567288000099</v>
      </c>
      <c r="W113" s="3">
        <v>114.811087569994</v>
      </c>
      <c r="X113" s="3">
        <v>2978.3920131700102</v>
      </c>
      <c r="Y113" s="3">
        <v>166.35597100999999</v>
      </c>
      <c r="Z113" s="3">
        <v>289.32589561000202</v>
      </c>
      <c r="AA113" s="3">
        <v>1347.43707391</v>
      </c>
      <c r="AB113" s="3">
        <v>3.3888517399999398</v>
      </c>
      <c r="AC113" s="3">
        <v>182.80466350999899</v>
      </c>
      <c r="AD113" s="3">
        <v>987.13739754000801</v>
      </c>
      <c r="AE113" s="3">
        <v>2392.8714600199601</v>
      </c>
      <c r="AF113" s="3">
        <v>834.23965499001497</v>
      </c>
      <c r="AG113" s="3">
        <v>670.61088438000297</v>
      </c>
      <c r="AH113" s="3">
        <v>3250.2876520599998</v>
      </c>
      <c r="AI113" s="3">
        <v>895.37277724001103</v>
      </c>
      <c r="AJ113" s="3">
        <v>0.32404096999998999</v>
      </c>
      <c r="AK113" s="3">
        <v>425.494004850002</v>
      </c>
      <c r="AL113" s="3">
        <v>296.00559826000102</v>
      </c>
      <c r="AM113" s="3">
        <v>386.404538690001</v>
      </c>
      <c r="AN113" s="3">
        <v>150.54663787000001</v>
      </c>
      <c r="AO113" s="3">
        <v>62.041409660000603</v>
      </c>
      <c r="AP113" s="3">
        <v>0.70320011000000704</v>
      </c>
      <c r="AQ113" s="3">
        <v>467.15570004999802</v>
      </c>
      <c r="AR113" s="3">
        <v>918.45916199000101</v>
      </c>
      <c r="AS113" s="3">
        <v>7.4632387599999701</v>
      </c>
      <c r="AT113" s="3">
        <v>1.02384309</v>
      </c>
      <c r="AU113" s="3">
        <v>1089.5181432300001</v>
      </c>
      <c r="AV113" s="3">
        <v>22.779488230000599</v>
      </c>
      <c r="AW113" s="3">
        <v>0.544625020000023</v>
      </c>
      <c r="AX113" s="3">
        <v>9.8548905900002701</v>
      </c>
      <c r="AY113" s="3">
        <v>37.311638020000998</v>
      </c>
      <c r="AZ113" s="3">
        <v>3429.0113585999702</v>
      </c>
      <c r="BA113" s="3">
        <v>157.782183860001</v>
      </c>
      <c r="BB113" s="3">
        <v>20.325932080000602</v>
      </c>
      <c r="BC113" s="3">
        <v>48.234650460002101</v>
      </c>
      <c r="BD113" s="3">
        <v>20.140825150000499</v>
      </c>
      <c r="BE113" s="3">
        <v>537.46356982001203</v>
      </c>
      <c r="BF113" s="3">
        <v>8.1635619200003209</v>
      </c>
      <c r="BG113" s="3">
        <v>49.060801440001903</v>
      </c>
      <c r="BH113" s="3">
        <v>1276.05343031998</v>
      </c>
      <c r="BI113" s="3">
        <v>3.9785603999998602</v>
      </c>
      <c r="BJ113" s="3">
        <v>460.51611479000201</v>
      </c>
      <c r="BK113" s="3">
        <v>1648.5367592099999</v>
      </c>
      <c r="BL113" s="3">
        <v>1868.1253353899899</v>
      </c>
      <c r="BM113" s="3">
        <v>167.72248682</v>
      </c>
      <c r="BN113" s="3">
        <v>25.231909760000601</v>
      </c>
      <c r="BO113" s="3">
        <v>0.43085430999999003</v>
      </c>
      <c r="BP113" s="3">
        <v>22.898348670000502</v>
      </c>
      <c r="BQ113" s="3">
        <v>41.422760110000802</v>
      </c>
      <c r="BR113" s="3">
        <v>1407.8272587500001</v>
      </c>
      <c r="BS113" s="3">
        <v>196.23128607999999</v>
      </c>
      <c r="BT113" s="3">
        <v>102.458359139999</v>
      </c>
      <c r="BU113" s="3">
        <v>1493.1698371</v>
      </c>
      <c r="BV113" s="3">
        <v>1.1339648999999901</v>
      </c>
      <c r="BW113" s="3">
        <v>168.07833501999801</v>
      </c>
      <c r="BX113" s="3">
        <v>572.59661977000303</v>
      </c>
      <c r="BY113" s="3">
        <v>373.25491724</v>
      </c>
      <c r="BZ113" s="3">
        <v>1198.7693920300101</v>
      </c>
      <c r="CA113" s="3">
        <v>9.4240137400005501</v>
      </c>
      <c r="CB113" s="3">
        <v>135.269474250001</v>
      </c>
      <c r="CC113" s="3">
        <v>395.77771486000103</v>
      </c>
      <c r="CD113" s="3">
        <v>357.68747068999801</v>
      </c>
      <c r="CE113" s="3">
        <v>299.90200749000201</v>
      </c>
      <c r="CF113" s="3">
        <v>259.526053619999</v>
      </c>
      <c r="CG113" s="3">
        <v>279.00430319000202</v>
      </c>
      <c r="CH113" s="3">
        <v>1055.82621055</v>
      </c>
      <c r="CI113" s="3">
        <v>14.081529720000299</v>
      </c>
      <c r="CJ113" s="3">
        <v>2761.0527523199698</v>
      </c>
      <c r="CK113" s="3">
        <v>91.877655600000097</v>
      </c>
      <c r="CL113" s="3">
        <v>339.20068930000002</v>
      </c>
      <c r="CM113" s="3">
        <v>1793.3314108699999</v>
      </c>
      <c r="CN113" s="3">
        <v>243.46023017999801</v>
      </c>
      <c r="CO113" s="3">
        <v>354.80220426</v>
      </c>
      <c r="CP113" s="3">
        <v>15.487232620000301</v>
      </c>
      <c r="CQ113" s="3">
        <v>495.33816422000098</v>
      </c>
      <c r="CR113" s="3">
        <v>49.867346590001397</v>
      </c>
      <c r="CS113" s="3">
        <v>9.1301638900003201</v>
      </c>
      <c r="CT113" s="3">
        <v>1.18203879</v>
      </c>
      <c r="CU113" s="3">
        <v>0.96998205000001703</v>
      </c>
      <c r="CV113" s="3">
        <v>19.3586282100006</v>
      </c>
      <c r="CW113" s="3">
        <v>1903.16676906</v>
      </c>
      <c r="CX113" s="3">
        <v>22.0249308500008</v>
      </c>
      <c r="CY113" s="3">
        <v>1746.09925974</v>
      </c>
      <c r="CZ113" s="3">
        <v>159.09216257999799</v>
      </c>
      <c r="DA113" s="3">
        <v>75.685074850000106</v>
      </c>
      <c r="DB113" s="3">
        <v>68.114490339999506</v>
      </c>
      <c r="DC113" s="3">
        <v>207.93915663000001</v>
      </c>
      <c r="DD113" s="3">
        <v>4200.8295643799702</v>
      </c>
      <c r="DE113" s="3">
        <v>855.87054379001097</v>
      </c>
      <c r="DF113" s="3">
        <v>202.057723659999</v>
      </c>
      <c r="DG113" s="3">
        <v>1550.6650081099899</v>
      </c>
      <c r="DH113" s="3">
        <v>8.1413470000001098E-2</v>
      </c>
      <c r="DI113" s="3">
        <v>68.813610490000599</v>
      </c>
      <c r="DJ113" s="3">
        <v>293.91194248999898</v>
      </c>
      <c r="DK113" s="3">
        <v>3.97886200000033E-2</v>
      </c>
      <c r="DL113" s="3">
        <v>173.72819096000001</v>
      </c>
      <c r="DM113" s="3">
        <v>510.81115487000397</v>
      </c>
      <c r="DN113" s="3">
        <v>21.149905260000398</v>
      </c>
      <c r="DO113" s="3">
        <v>1.9526772699999899</v>
      </c>
      <c r="DP113" s="4">
        <v>256.34242659999899</v>
      </c>
      <c r="DQ113" s="11">
        <v>2440.00308467998</v>
      </c>
      <c r="DR113" s="11">
        <v>13996.4130859375</v>
      </c>
      <c r="DS113" s="11">
        <f t="shared" si="19"/>
        <v>81611.803339707447</v>
      </c>
      <c r="DT113" s="19">
        <v>9611.3396260299905</v>
      </c>
      <c r="DU113">
        <v>10514.142896690009</v>
      </c>
      <c r="DV113">
        <v>17062.955601890011</v>
      </c>
      <c r="DW113">
        <v>22440.731648849964</v>
      </c>
      <c r="DX113">
        <v>7986.2204803099921</v>
      </c>
      <c r="DY113">
        <f t="shared" si="20"/>
        <v>5649.8210900408649</v>
      </c>
      <c r="DZ113" s="20">
        <f t="shared" si="21"/>
        <v>8346.5919958966333</v>
      </c>
      <c r="EA113" s="19">
        <f t="shared" si="14"/>
        <v>15261.160716070855</v>
      </c>
      <c r="EB113">
        <f t="shared" si="15"/>
        <v>10514.142896690009</v>
      </c>
      <c r="EC113">
        <f t="shared" si="16"/>
        <v>25409.547597786644</v>
      </c>
      <c r="ED113">
        <f t="shared" si="17"/>
        <v>22440.731648849964</v>
      </c>
      <c r="EE113" s="20">
        <f t="shared" si="18"/>
        <v>7986.2204803099921</v>
      </c>
    </row>
    <row r="114" spans="1:135" x14ac:dyDescent="0.25">
      <c r="A114" s="2" t="s">
        <v>279</v>
      </c>
      <c r="B114" s="3">
        <v>1.5917140000000001</v>
      </c>
      <c r="C114" s="3">
        <v>416.77222699000203</v>
      </c>
      <c r="D114" s="3">
        <v>553.88538367000206</v>
      </c>
      <c r="E114" s="3">
        <v>15.227974060000401</v>
      </c>
      <c r="F114" s="3">
        <v>50.428585680001099</v>
      </c>
      <c r="G114" s="3">
        <v>191.894323939999</v>
      </c>
      <c r="H114" s="3">
        <v>9.4062147600001094</v>
      </c>
      <c r="I114" s="3">
        <v>53.504164750001401</v>
      </c>
      <c r="J114" s="3">
        <v>40.307104880000097</v>
      </c>
      <c r="K114" s="3">
        <v>7.7827196999996504</v>
      </c>
      <c r="L114" s="3">
        <v>200.84104341000099</v>
      </c>
      <c r="M114" s="3">
        <v>35.100488300000897</v>
      </c>
      <c r="N114" s="3">
        <v>21.586006100001001</v>
      </c>
      <c r="O114" s="3">
        <v>13.14675574</v>
      </c>
      <c r="P114" s="3">
        <v>213.98411437000101</v>
      </c>
      <c r="Q114" s="3">
        <v>3.3935430000001897E-2</v>
      </c>
      <c r="R114" s="3">
        <v>6.4056561399998104</v>
      </c>
      <c r="S114" s="3">
        <v>596.72692022000501</v>
      </c>
      <c r="T114" s="3">
        <v>12069.62586434</v>
      </c>
      <c r="U114" s="3">
        <v>349.31726033000399</v>
      </c>
      <c r="V114" s="3">
        <v>359.86178369000203</v>
      </c>
      <c r="W114" s="3">
        <v>13.011954680000899</v>
      </c>
      <c r="X114" s="3">
        <v>9068.8280934299601</v>
      </c>
      <c r="Y114" s="3">
        <v>28.367064740000501</v>
      </c>
      <c r="Z114" s="3">
        <v>126.17057286999599</v>
      </c>
      <c r="AA114" s="3">
        <v>285.09119610000101</v>
      </c>
      <c r="AB114" s="3">
        <v>20.048381380000698</v>
      </c>
      <c r="AC114" s="3">
        <v>0.36865076999999002</v>
      </c>
      <c r="AD114" s="3">
        <v>1447.9800425599999</v>
      </c>
      <c r="AE114" s="3">
        <v>9510.8350594501608</v>
      </c>
      <c r="AF114" s="3">
        <v>18.8919856400002</v>
      </c>
      <c r="AG114" s="3">
        <v>736.15643912000496</v>
      </c>
      <c r="AH114" s="3">
        <v>198.22882668999901</v>
      </c>
      <c r="AI114" s="3">
        <v>529.04003128000102</v>
      </c>
      <c r="AJ114" s="3">
        <v>6.1606895799996302</v>
      </c>
      <c r="AK114" s="3">
        <v>453.969431920001</v>
      </c>
      <c r="AL114" s="3">
        <v>46.663613090001</v>
      </c>
      <c r="AM114" s="3">
        <v>228.019428339999</v>
      </c>
      <c r="AN114" s="3">
        <v>13.70584281</v>
      </c>
      <c r="AO114" s="3">
        <v>128.06311908999999</v>
      </c>
      <c r="AP114" s="3">
        <v>20.945566180000899</v>
      </c>
      <c r="AQ114" s="3">
        <v>56.763793780000597</v>
      </c>
      <c r="AR114" s="3">
        <v>270.72191603000198</v>
      </c>
      <c r="AS114" s="3">
        <v>2.3934798700000099</v>
      </c>
      <c r="AT114" s="3">
        <v>36.375887950000397</v>
      </c>
      <c r="AU114" s="3">
        <v>8597.9459966999893</v>
      </c>
      <c r="AV114" s="3">
        <v>57.684607490001099</v>
      </c>
      <c r="AW114" s="3">
        <v>21.186240570000301</v>
      </c>
      <c r="AX114" s="3">
        <v>2.9106260400000399</v>
      </c>
      <c r="AY114" s="3">
        <v>9.3455435199998291</v>
      </c>
      <c r="AZ114" s="3">
        <v>813.62766299000498</v>
      </c>
      <c r="BA114" s="3">
        <v>69.330555490001004</v>
      </c>
      <c r="BB114" s="3">
        <v>1.5832727100000701</v>
      </c>
      <c r="BC114" s="3">
        <v>118.977990379994</v>
      </c>
      <c r="BD114" s="3">
        <v>289.21254649999997</v>
      </c>
      <c r="BE114" s="3">
        <v>333.55226696</v>
      </c>
      <c r="BF114" s="3">
        <v>0.49752082999997899</v>
      </c>
      <c r="BG114" s="3">
        <v>1.0448761100000199</v>
      </c>
      <c r="BH114" s="3">
        <v>506.070576350002</v>
      </c>
      <c r="BI114" s="3">
        <v>238.231718230002</v>
      </c>
      <c r="BJ114" s="3">
        <v>266.30981297000199</v>
      </c>
      <c r="BK114" s="3">
        <v>6393.0976066599897</v>
      </c>
      <c r="BL114" s="3">
        <v>1277.25427801</v>
      </c>
      <c r="BM114" s="3">
        <v>2.3597258099999698</v>
      </c>
      <c r="BN114" s="3">
        <v>182.56699330000001</v>
      </c>
      <c r="BO114" s="3">
        <v>40.206965390001201</v>
      </c>
      <c r="BP114" s="3">
        <v>18.7968607000007</v>
      </c>
      <c r="BQ114" s="3">
        <v>93.866287810000102</v>
      </c>
      <c r="BR114" s="3">
        <v>1111.1491384400099</v>
      </c>
      <c r="BS114" s="3">
        <v>191.16685866000199</v>
      </c>
      <c r="BT114" s="3">
        <v>1077.273254</v>
      </c>
      <c r="BU114" s="3">
        <v>1561.8098568400001</v>
      </c>
      <c r="BV114" s="3">
        <v>25.398368790000401</v>
      </c>
      <c r="BW114" s="3">
        <v>1.54695520000001</v>
      </c>
      <c r="BX114" s="3">
        <v>11.290539960000199</v>
      </c>
      <c r="BY114" s="3">
        <v>22.8992703500011</v>
      </c>
      <c r="BZ114" s="3">
        <v>1781.9884613199999</v>
      </c>
      <c r="CA114" s="3">
        <v>166.769709860002</v>
      </c>
      <c r="CB114" s="3">
        <v>111.02089146</v>
      </c>
      <c r="CC114" s="3">
        <v>2171.1940215899799</v>
      </c>
      <c r="CD114" s="3">
        <v>627.563625540006</v>
      </c>
      <c r="CE114" s="3">
        <v>11.441594740000699</v>
      </c>
      <c r="CF114" s="3">
        <v>121.41559425</v>
      </c>
      <c r="CG114" s="3">
        <v>51.175642950001397</v>
      </c>
      <c r="CH114" s="3">
        <v>119.45896812999899</v>
      </c>
      <c r="CI114" s="3">
        <v>80.867942279999596</v>
      </c>
      <c r="CJ114" s="3">
        <v>432.38072683000303</v>
      </c>
      <c r="CK114" s="3">
        <v>34.464070400000899</v>
      </c>
      <c r="CL114" s="3">
        <v>1026.78675436</v>
      </c>
      <c r="CM114" s="3">
        <v>19.172329110000099</v>
      </c>
      <c r="CN114" s="3">
        <v>43.798524310001703</v>
      </c>
      <c r="CO114" s="3">
        <v>51.047604700000001</v>
      </c>
      <c r="CP114" s="3">
        <v>21.583827200001501</v>
      </c>
      <c r="CQ114" s="3">
        <v>3.0373335399999801</v>
      </c>
      <c r="CR114" s="3">
        <v>85.313649240001794</v>
      </c>
      <c r="CS114" s="3">
        <v>1064.3570201499899</v>
      </c>
      <c r="CT114" s="3">
        <v>12.5914643400006</v>
      </c>
      <c r="CU114" s="3">
        <v>49.062190170002097</v>
      </c>
      <c r="CV114" s="3">
        <v>89.043010859994794</v>
      </c>
      <c r="CW114" s="3">
        <v>714.254874140006</v>
      </c>
      <c r="CX114" s="3">
        <v>3.8381198499999298</v>
      </c>
      <c r="CY114" s="3">
        <v>28.193478280000299</v>
      </c>
      <c r="CZ114" s="3">
        <v>13.2867709700006</v>
      </c>
      <c r="DA114" s="3">
        <v>43.705453230000998</v>
      </c>
      <c r="DB114" s="3">
        <v>1.1879999300000501</v>
      </c>
      <c r="DC114" s="3">
        <v>169.60131927</v>
      </c>
      <c r="DD114" s="3">
        <v>192.49190355000101</v>
      </c>
      <c r="DE114" s="3">
        <v>162.00146233999999</v>
      </c>
      <c r="DF114" s="3">
        <v>211.33286583999899</v>
      </c>
      <c r="DG114" s="3">
        <v>388.68759449000299</v>
      </c>
      <c r="DH114" s="3">
        <v>26.628789170001401</v>
      </c>
      <c r="DI114" s="3">
        <v>222.56417866000001</v>
      </c>
      <c r="DJ114" s="3">
        <v>14.546149100000401</v>
      </c>
      <c r="DK114" s="3">
        <v>93.832332929997605</v>
      </c>
      <c r="DL114" s="3">
        <v>328.65173725000102</v>
      </c>
      <c r="DM114" s="3">
        <v>214.384806529998</v>
      </c>
      <c r="DN114" s="3">
        <v>11.677990550000301</v>
      </c>
      <c r="DO114" s="3">
        <v>20.797894050000799</v>
      </c>
      <c r="DP114" s="4">
        <v>137.64321235</v>
      </c>
      <c r="DQ114" s="11">
        <v>3237.9673402799899</v>
      </c>
      <c r="DR114" s="11">
        <v>24092.203125</v>
      </c>
      <c r="DS114" s="11">
        <f t="shared" si="19"/>
        <v>100297.44043670018</v>
      </c>
      <c r="DT114" s="19">
        <v>5039.2304735100051</v>
      </c>
      <c r="DU114">
        <v>7150.4305564900305</v>
      </c>
      <c r="DV114">
        <v>32269.069390790126</v>
      </c>
      <c r="DW114">
        <v>10623.106733140001</v>
      </c>
      <c r="DX114">
        <v>21123.400157769971</v>
      </c>
      <c r="DY114">
        <f t="shared" si="20"/>
        <v>18928.319381110749</v>
      </c>
      <c r="DZ114" s="20">
        <f t="shared" si="21"/>
        <v>5163.8837438892515</v>
      </c>
      <c r="EA114" s="19">
        <f t="shared" si="14"/>
        <v>23967.549854620753</v>
      </c>
      <c r="EB114">
        <f t="shared" si="15"/>
        <v>7150.4305564900305</v>
      </c>
      <c r="EC114">
        <f t="shared" si="16"/>
        <v>37432.953134679381</v>
      </c>
      <c r="ED114">
        <f t="shared" si="17"/>
        <v>10623.106733140001</v>
      </c>
      <c r="EE114" s="20">
        <f t="shared" si="18"/>
        <v>21123.400157769971</v>
      </c>
    </row>
    <row r="115" spans="1:135" x14ac:dyDescent="0.25">
      <c r="A115" s="2" t="s">
        <v>231</v>
      </c>
      <c r="B115" s="3">
        <v>51.134961990000399</v>
      </c>
      <c r="C115" s="3">
        <v>1743.2295547399999</v>
      </c>
      <c r="D115" s="3">
        <v>0.42172405999998502</v>
      </c>
      <c r="E115" s="3">
        <v>7.0448936799997002</v>
      </c>
      <c r="F115" s="3">
        <v>1008.39097476001</v>
      </c>
      <c r="G115" s="3">
        <v>1070.2090955799799</v>
      </c>
      <c r="H115" s="3">
        <v>1853.05960309998</v>
      </c>
      <c r="I115" s="3">
        <v>24.73715661</v>
      </c>
      <c r="J115" s="3">
        <v>10.073927300000101</v>
      </c>
      <c r="K115" s="3">
        <v>95.672521910000398</v>
      </c>
      <c r="L115" s="3">
        <v>6480.3802408699503</v>
      </c>
      <c r="M115" s="3">
        <v>16.4270341500001</v>
      </c>
      <c r="N115" s="3">
        <v>375.265064100004</v>
      </c>
      <c r="O115" s="3">
        <v>1364.5648547099699</v>
      </c>
      <c r="P115" s="3">
        <v>428.73581366000599</v>
      </c>
      <c r="Q115" s="3">
        <v>373.98321323000101</v>
      </c>
      <c r="R115" s="3">
        <v>125.585578579998</v>
      </c>
      <c r="S115" s="3">
        <v>6762.3266889699798</v>
      </c>
      <c r="T115" s="3">
        <v>432.46379152999998</v>
      </c>
      <c r="U115" s="3">
        <v>13829.762587409999</v>
      </c>
      <c r="V115" s="3">
        <v>6606.3568725899904</v>
      </c>
      <c r="W115" s="3">
        <v>9.6863275400003008</v>
      </c>
      <c r="X115" s="3">
        <v>235.63785684999999</v>
      </c>
      <c r="Y115" s="3">
        <v>3080.73275710997</v>
      </c>
      <c r="Z115" s="3">
        <v>4723.6568592000003</v>
      </c>
      <c r="AA115" s="3">
        <v>2006.7456841799799</v>
      </c>
      <c r="AB115" s="3">
        <v>0.27835980999999499</v>
      </c>
      <c r="AC115" s="3">
        <v>56.106190080001099</v>
      </c>
      <c r="AD115" s="3">
        <v>52176.4232972502</v>
      </c>
      <c r="AE115" s="3">
        <v>10737.180199910001</v>
      </c>
      <c r="AF115" s="3">
        <v>10996.1959506901</v>
      </c>
      <c r="AG115" s="3">
        <v>3865.74071004998</v>
      </c>
      <c r="AH115" s="3">
        <v>36536.804895239802</v>
      </c>
      <c r="AI115" s="3">
        <v>4752.9311331299796</v>
      </c>
      <c r="AJ115" s="3">
        <v>0.194443069999992</v>
      </c>
      <c r="AK115" s="3">
        <v>5259.2882609599901</v>
      </c>
      <c r="AL115" s="3">
        <v>194.91872880000099</v>
      </c>
      <c r="AM115" s="3">
        <v>274.52562678000203</v>
      </c>
      <c r="AN115" s="3">
        <v>241.228643989999</v>
      </c>
      <c r="AO115" s="3">
        <v>1443.2600419599901</v>
      </c>
      <c r="AP115" s="3">
        <v>1696.1735007299801</v>
      </c>
      <c r="AQ115" s="3">
        <v>1698.6204925499901</v>
      </c>
      <c r="AR115" s="3">
        <v>414.89327609000401</v>
      </c>
      <c r="AS115" s="3">
        <v>10.5130423499999</v>
      </c>
      <c r="AT115" s="3">
        <v>0.473125159999986</v>
      </c>
      <c r="AU115" s="3">
        <v>2877.06176644998</v>
      </c>
      <c r="AV115" s="3">
        <v>658.91954193000299</v>
      </c>
      <c r="AW115" s="3">
        <v>2713.08554816996</v>
      </c>
      <c r="AX115" s="3">
        <v>313.68301588000401</v>
      </c>
      <c r="AY115" s="3">
        <v>4106.1483572999896</v>
      </c>
      <c r="AZ115" s="3">
        <v>7787.0619365799903</v>
      </c>
      <c r="BA115" s="3">
        <v>469.29642079000399</v>
      </c>
      <c r="BB115" s="3">
        <v>4665.0855908099902</v>
      </c>
      <c r="BC115" s="3">
        <v>1367.45921556999</v>
      </c>
      <c r="BD115" s="3">
        <v>26617.365743229999</v>
      </c>
      <c r="BE115" s="3">
        <v>4466.5632791099897</v>
      </c>
      <c r="BF115" s="3">
        <v>321.55880307000399</v>
      </c>
      <c r="BG115" s="3">
        <v>1086.42928008998</v>
      </c>
      <c r="BH115" s="3">
        <v>10384.68462258</v>
      </c>
      <c r="BI115" s="3">
        <v>13648.449954110099</v>
      </c>
      <c r="BJ115" s="3">
        <v>18.322575210002402</v>
      </c>
      <c r="BK115" s="3">
        <v>815.29620316000501</v>
      </c>
      <c r="BL115" s="3">
        <v>4970.7606606899999</v>
      </c>
      <c r="BM115" s="3">
        <v>191.00969129999999</v>
      </c>
      <c r="BN115" s="3">
        <v>5.7140632799998201</v>
      </c>
      <c r="BO115" s="3">
        <v>3.6445273599997901</v>
      </c>
      <c r="BP115" s="3">
        <v>2087.7981241799898</v>
      </c>
      <c r="BQ115" s="3">
        <v>3.9559796499999602</v>
      </c>
      <c r="BR115" s="3">
        <v>1674.6531109800001</v>
      </c>
      <c r="BS115" s="3">
        <v>4960.1202074699804</v>
      </c>
      <c r="BT115" s="3">
        <v>769.26704791000498</v>
      </c>
      <c r="BU115" s="3">
        <v>4555.2851446699697</v>
      </c>
      <c r="BV115" s="3">
        <v>0.54030593999999499</v>
      </c>
      <c r="BW115" s="3">
        <v>427.20575007000099</v>
      </c>
      <c r="BX115" s="3">
        <v>1815.8510574100001</v>
      </c>
      <c r="BY115" s="3">
        <v>6602.6759864699598</v>
      </c>
      <c r="BZ115" s="3">
        <v>1678.0420110799901</v>
      </c>
      <c r="CA115" s="3">
        <v>191.26656385000001</v>
      </c>
      <c r="CB115" s="3">
        <v>5224.4170840099596</v>
      </c>
      <c r="CC115" s="3">
        <v>6252.1965867199797</v>
      </c>
      <c r="CD115" s="3">
        <v>1638.39512281</v>
      </c>
      <c r="CE115" s="3">
        <v>19.4364945500005</v>
      </c>
      <c r="CF115" s="3">
        <v>1528.56089617</v>
      </c>
      <c r="CG115" s="3">
        <v>1580.0065778599901</v>
      </c>
      <c r="CH115" s="3">
        <v>0.12883515000000001</v>
      </c>
      <c r="CI115" s="3">
        <v>515.53981330000397</v>
      </c>
      <c r="CJ115" s="3">
        <v>1867.06407766999</v>
      </c>
      <c r="CK115" s="3">
        <v>4462.5483630599601</v>
      </c>
      <c r="CL115" s="3">
        <v>86.312851949999896</v>
      </c>
      <c r="CM115" s="3">
        <v>40206.450722740003</v>
      </c>
      <c r="CN115" s="3">
        <v>2628.5202295699901</v>
      </c>
      <c r="CO115" s="3">
        <v>11859.387136650001</v>
      </c>
      <c r="CP115" s="3">
        <v>18.666018630002</v>
      </c>
      <c r="CQ115" s="3">
        <v>78.889258949998805</v>
      </c>
      <c r="CR115" s="3">
        <v>335.42776972000303</v>
      </c>
      <c r="CS115" s="3">
        <v>16848.6919578899</v>
      </c>
      <c r="CT115" s="3">
        <v>57.271317240000599</v>
      </c>
      <c r="CU115" s="3">
        <v>1095.4136299699901</v>
      </c>
      <c r="CV115" s="3">
        <v>30493.707549230101</v>
      </c>
      <c r="CW115" s="3">
        <v>22613.787263149901</v>
      </c>
      <c r="CX115" s="3">
        <v>7838.6132731799698</v>
      </c>
      <c r="CY115" s="3">
        <v>7935.8612539599599</v>
      </c>
      <c r="CZ115" s="3">
        <v>691.24128066000901</v>
      </c>
      <c r="DA115" s="3">
        <v>2119.2407337199902</v>
      </c>
      <c r="DB115" s="3">
        <v>474.80921441000498</v>
      </c>
      <c r="DC115" s="3">
        <v>187.88139795999999</v>
      </c>
      <c r="DD115" s="3">
        <v>2441.7497014099899</v>
      </c>
      <c r="DE115" s="3">
        <v>2677.5776351899799</v>
      </c>
      <c r="DF115" s="3">
        <v>306.82446834000302</v>
      </c>
      <c r="DG115" s="3">
        <v>14225.063705050101</v>
      </c>
      <c r="DH115" s="3">
        <v>0.16110556999999401</v>
      </c>
      <c r="DI115" s="3">
        <v>1376.4156271199799</v>
      </c>
      <c r="DJ115" s="3">
        <v>534.67783806001103</v>
      </c>
      <c r="DK115" s="3">
        <v>0.171495759999996</v>
      </c>
      <c r="DL115" s="3">
        <v>1317.9133584399999</v>
      </c>
      <c r="DM115" s="3">
        <v>6.4484348199998802</v>
      </c>
      <c r="DN115" s="3">
        <v>2659.3887726799799</v>
      </c>
      <c r="DO115" s="3">
        <v>925.91066199001204</v>
      </c>
      <c r="DP115" s="4">
        <v>21.787674480000899</v>
      </c>
      <c r="DQ115" s="11">
        <v>1340.5667457899999</v>
      </c>
      <c r="DR115" s="11">
        <v>203786.34375</v>
      </c>
      <c r="DS115" s="11">
        <f t="shared" si="19"/>
        <v>695605.76532893977</v>
      </c>
      <c r="DT115" s="19">
        <v>35370.165693949857</v>
      </c>
      <c r="DU115">
        <v>95846.671475089868</v>
      </c>
      <c r="DV115">
        <v>118933.21451181974</v>
      </c>
      <c r="DW115">
        <v>210778.97325734011</v>
      </c>
      <c r="DX115">
        <v>30890.396640739924</v>
      </c>
      <c r="DY115">
        <f t="shared" si="20"/>
        <v>82260.817518872747</v>
      </c>
      <c r="DZ115" s="20">
        <f t="shared" si="21"/>
        <v>121525.52623112722</v>
      </c>
      <c r="EA115" s="19">
        <f t="shared" si="14"/>
        <v>117630.98321282261</v>
      </c>
      <c r="EB115">
        <f t="shared" si="15"/>
        <v>95846.671475089868</v>
      </c>
      <c r="EC115">
        <f t="shared" si="16"/>
        <v>240458.74074294697</v>
      </c>
      <c r="ED115">
        <f t="shared" si="17"/>
        <v>210778.97325734011</v>
      </c>
      <c r="EE115" s="20">
        <f t="shared" si="18"/>
        <v>30890.396640739924</v>
      </c>
    </row>
    <row r="116" spans="1:135" x14ac:dyDescent="0.25">
      <c r="A116" s="2" t="s">
        <v>232</v>
      </c>
      <c r="B116" s="3">
        <v>6.1369117699998403</v>
      </c>
      <c r="C116" s="3">
        <v>345.51318477000001</v>
      </c>
      <c r="D116" s="3">
        <v>408.829344399999</v>
      </c>
      <c r="E116" s="3">
        <v>0.331907139999989</v>
      </c>
      <c r="F116" s="3">
        <v>138.04428952999999</v>
      </c>
      <c r="G116" s="3">
        <v>48.760837050000802</v>
      </c>
      <c r="H116" s="3">
        <v>10.6383601100001</v>
      </c>
      <c r="I116" s="3">
        <v>7.7090133299997401</v>
      </c>
      <c r="J116" s="3">
        <v>1.9022521700000099</v>
      </c>
      <c r="K116" s="3">
        <v>1.7943563999999701</v>
      </c>
      <c r="L116" s="3">
        <v>7.9613393299998201</v>
      </c>
      <c r="M116" s="3">
        <v>9.2637618200001999</v>
      </c>
      <c r="N116" s="3">
        <v>1.14750839000004</v>
      </c>
      <c r="O116" s="3">
        <v>19.376492790000601</v>
      </c>
      <c r="P116" s="3">
        <v>8.4031466799998995</v>
      </c>
      <c r="Q116" s="3">
        <v>6.1618536499996797</v>
      </c>
      <c r="R116" s="3">
        <v>2.5537920999999502</v>
      </c>
      <c r="S116" s="3">
        <v>391.74434905000197</v>
      </c>
      <c r="T116" s="3">
        <v>389.06061412000298</v>
      </c>
      <c r="U116" s="3">
        <v>634.45585944000698</v>
      </c>
      <c r="V116" s="3">
        <v>177.11728828</v>
      </c>
      <c r="W116" s="3">
        <v>6.3097850000001607E-2</v>
      </c>
      <c r="X116" s="3">
        <v>1222.6143647599999</v>
      </c>
      <c r="Y116" s="3">
        <v>57.296704470001799</v>
      </c>
      <c r="Z116" s="3">
        <v>0.75887239000002504</v>
      </c>
      <c r="AA116" s="3">
        <v>307.39285116000201</v>
      </c>
      <c r="AB116" s="3">
        <v>0.44013129999998502</v>
      </c>
      <c r="AC116" s="3">
        <v>0.91703646000001404</v>
      </c>
      <c r="AD116" s="3">
        <v>1134.9611159999899</v>
      </c>
      <c r="AE116" s="3">
        <v>38.948839440000803</v>
      </c>
      <c r="AF116" s="3">
        <v>2.6665597299999502</v>
      </c>
      <c r="AG116" s="3">
        <v>131.75202134</v>
      </c>
      <c r="AH116" s="3">
        <v>56.884885410000102</v>
      </c>
      <c r="AI116" s="3">
        <v>160.606039159999</v>
      </c>
      <c r="AJ116" s="3">
        <v>7.5152760000002705E-2</v>
      </c>
      <c r="AK116" s="3">
        <v>30.986299410001099</v>
      </c>
      <c r="AL116" s="3">
        <v>153.13460000999899</v>
      </c>
      <c r="AM116" s="3">
        <v>60.850680680000799</v>
      </c>
      <c r="AN116" s="3">
        <v>4.9394290000004601E-2</v>
      </c>
      <c r="AO116" s="3">
        <v>216.61212293999901</v>
      </c>
      <c r="AP116" s="3">
        <v>9.7665456100003194</v>
      </c>
      <c r="AQ116" s="3">
        <v>18.5643082600008</v>
      </c>
      <c r="AR116" s="3">
        <v>166.023707629998</v>
      </c>
      <c r="AS116" s="3">
        <v>1.12532099999998E-2</v>
      </c>
      <c r="AT116" s="3">
        <v>0.73631196000000898</v>
      </c>
      <c r="AU116" s="3">
        <v>128.34128335</v>
      </c>
      <c r="AV116" s="3">
        <v>0.51535401000000003</v>
      </c>
      <c r="AW116" s="3">
        <v>0.101116599999999</v>
      </c>
      <c r="AX116" s="3">
        <v>0.28170185999999497</v>
      </c>
      <c r="AY116" s="3">
        <v>0.51984311000005801</v>
      </c>
      <c r="AZ116" s="3">
        <v>462.71012896000099</v>
      </c>
      <c r="BA116" s="3">
        <v>44.851256990001602</v>
      </c>
      <c r="BB116" s="3">
        <v>0.281299269999991</v>
      </c>
      <c r="BC116" s="3">
        <v>47.2530049000015</v>
      </c>
      <c r="BD116" s="3">
        <v>601.72469237000405</v>
      </c>
      <c r="BE116" s="3">
        <v>85.842615999999396</v>
      </c>
      <c r="BF116" s="3">
        <v>2.26340799999998E-2</v>
      </c>
      <c r="BG116" s="3">
        <v>2.3130128299999702</v>
      </c>
      <c r="BH116" s="3">
        <v>160.74001162000101</v>
      </c>
      <c r="BI116" s="3">
        <v>0.15624105999999999</v>
      </c>
      <c r="BJ116" s="3">
        <v>0.138522079999996</v>
      </c>
      <c r="BK116" s="3">
        <v>70.6260007700009</v>
      </c>
      <c r="BL116" s="3">
        <v>144.360513900001</v>
      </c>
      <c r="BM116" s="3">
        <v>5.9742280899999098</v>
      </c>
      <c r="BN116" s="3">
        <v>0.79116914000008898</v>
      </c>
      <c r="BO116" s="3">
        <v>1.1575514199999699</v>
      </c>
      <c r="BP116" s="3">
        <v>3.80233153999996</v>
      </c>
      <c r="BQ116" s="3">
        <v>0.720804659999986</v>
      </c>
      <c r="BR116" s="3">
        <v>1007.60469274001</v>
      </c>
      <c r="BS116" s="3">
        <v>1.35615244000006</v>
      </c>
      <c r="BT116" s="3">
        <v>37.909916980001</v>
      </c>
      <c r="BU116" s="3">
        <v>390.51972414000102</v>
      </c>
      <c r="BV116" s="3">
        <v>0.355865419999987</v>
      </c>
      <c r="BW116" s="3">
        <v>8.1543103999999609</v>
      </c>
      <c r="BX116" s="3">
        <v>2.1405508599999798</v>
      </c>
      <c r="BY116" s="3">
        <v>46.7779217800026</v>
      </c>
      <c r="BZ116" s="3">
        <v>92.3591461799993</v>
      </c>
      <c r="CA116" s="3">
        <v>0.65112470999999295</v>
      </c>
      <c r="CB116" s="3">
        <v>162.25774931000001</v>
      </c>
      <c r="CC116" s="3">
        <v>429.18677851000001</v>
      </c>
      <c r="CD116" s="3">
        <v>3710.3985878400099</v>
      </c>
      <c r="CE116" s="3">
        <v>59.783836710003897</v>
      </c>
      <c r="CF116" s="3">
        <v>32.441849580000799</v>
      </c>
      <c r="CG116" s="3">
        <v>41.344625130001198</v>
      </c>
      <c r="CH116" s="3">
        <v>157.10854681999999</v>
      </c>
      <c r="CI116" s="3">
        <v>38.287091760000202</v>
      </c>
      <c r="CJ116" s="3">
        <v>354.54360086000298</v>
      </c>
      <c r="CK116" s="3">
        <v>1.67832574000002</v>
      </c>
      <c r="CL116" s="3">
        <v>157.78822477000099</v>
      </c>
      <c r="CM116" s="3">
        <v>9.6003899699999895</v>
      </c>
      <c r="CN116" s="3">
        <v>23.998776010000601</v>
      </c>
      <c r="CO116" s="3">
        <v>11.355560350000101</v>
      </c>
      <c r="CP116" s="3">
        <v>0.213828039999993</v>
      </c>
      <c r="CQ116" s="3">
        <v>6.3358524899997803</v>
      </c>
      <c r="CR116" s="3">
        <v>134.53673727</v>
      </c>
      <c r="CS116" s="3">
        <v>17.831454160000401</v>
      </c>
      <c r="CT116" s="3">
        <v>0.105568060000002</v>
      </c>
      <c r="CU116" s="3">
        <v>1.41462784999999</v>
      </c>
      <c r="CV116" s="3">
        <v>27.197746390000699</v>
      </c>
      <c r="CW116" s="3">
        <v>773.46506632001001</v>
      </c>
      <c r="CX116" s="3">
        <v>1.4188897600000301</v>
      </c>
      <c r="CY116" s="3">
        <v>18.3916339100005</v>
      </c>
      <c r="CZ116" s="3">
        <v>28.324715860001501</v>
      </c>
      <c r="DA116" s="3">
        <v>13.73511828</v>
      </c>
      <c r="DB116" s="3">
        <v>49.1253636100015</v>
      </c>
      <c r="DC116" s="3">
        <v>181.89090399999901</v>
      </c>
      <c r="DD116" s="3">
        <v>2.4215097799999801</v>
      </c>
      <c r="DE116" s="3">
        <v>504.29098470000201</v>
      </c>
      <c r="DF116" s="3">
        <v>79.930489310000297</v>
      </c>
      <c r="DG116" s="3">
        <v>41.485256170001399</v>
      </c>
      <c r="DH116" s="3">
        <v>0.36311236999997298</v>
      </c>
      <c r="DI116" s="3">
        <v>32.574855540000797</v>
      </c>
      <c r="DJ116" s="3">
        <v>9.5382853900001905</v>
      </c>
      <c r="DK116" s="3">
        <v>0.223486049999994</v>
      </c>
      <c r="DL116" s="3">
        <v>118.64382374000201</v>
      </c>
      <c r="DM116" s="3">
        <v>51.7359308100012</v>
      </c>
      <c r="DN116" s="3">
        <v>19.790597680000499</v>
      </c>
      <c r="DO116" s="3">
        <v>0.12905582999999801</v>
      </c>
      <c r="DP116" s="4">
        <v>240.5872986</v>
      </c>
      <c r="DQ116" s="11">
        <v>2613.0421644899898</v>
      </c>
      <c r="DR116" s="11">
        <v>4411.0517578125</v>
      </c>
      <c r="DS116" s="11">
        <f t="shared" si="19"/>
        <v>24309.64414044256</v>
      </c>
      <c r="DT116" s="19">
        <v>7526.9303265300132</v>
      </c>
      <c r="DU116">
        <v>2432.5248276500211</v>
      </c>
      <c r="DV116">
        <v>2603.6301217700116</v>
      </c>
      <c r="DW116">
        <v>5371.2184638100107</v>
      </c>
      <c r="DX116">
        <v>1964.2886428700026</v>
      </c>
      <c r="DY116">
        <f t="shared" si="20"/>
        <v>3274.0762819829815</v>
      </c>
      <c r="DZ116" s="20">
        <f t="shared" si="21"/>
        <v>1136.9754758295189</v>
      </c>
      <c r="EA116" s="19">
        <f t="shared" si="14"/>
        <v>10801.006608512995</v>
      </c>
      <c r="EB116">
        <f t="shared" si="15"/>
        <v>2432.5248276500211</v>
      </c>
      <c r="EC116">
        <f t="shared" si="16"/>
        <v>3740.6055975995305</v>
      </c>
      <c r="ED116">
        <f t="shared" si="17"/>
        <v>5371.2184638100107</v>
      </c>
      <c r="EE116" s="20">
        <f t="shared" si="18"/>
        <v>1964.2886428700026</v>
      </c>
    </row>
    <row r="117" spans="1:135" x14ac:dyDescent="0.25">
      <c r="A117" s="2" t="s">
        <v>233</v>
      </c>
      <c r="B117" s="3">
        <v>123.66751349</v>
      </c>
      <c r="C117" s="3">
        <v>1453.5934775799899</v>
      </c>
      <c r="D117" s="3">
        <v>1439.27770403</v>
      </c>
      <c r="E117" s="3">
        <v>4.60556415999989</v>
      </c>
      <c r="F117" s="3">
        <v>268.97262346999901</v>
      </c>
      <c r="G117" s="3">
        <v>286.77093368999903</v>
      </c>
      <c r="H117" s="3">
        <v>227.27898850999901</v>
      </c>
      <c r="I117" s="3">
        <v>168.34824621000001</v>
      </c>
      <c r="J117" s="3">
        <v>70.857941460000504</v>
      </c>
      <c r="K117" s="3">
        <v>70.103777369999406</v>
      </c>
      <c r="L117" s="3">
        <v>478.31203283999997</v>
      </c>
      <c r="M117" s="3">
        <v>135.360438509998</v>
      </c>
      <c r="N117" s="3">
        <v>197.41868939999901</v>
      </c>
      <c r="O117" s="3">
        <v>204.43605061999901</v>
      </c>
      <c r="P117" s="3">
        <v>199.71821496999999</v>
      </c>
      <c r="Q117" s="3">
        <v>105.60971431999999</v>
      </c>
      <c r="R117" s="3">
        <v>181.04716322000201</v>
      </c>
      <c r="S117" s="3">
        <v>680.32457810000403</v>
      </c>
      <c r="T117" s="3">
        <v>5742.03747828003</v>
      </c>
      <c r="U117" s="3">
        <v>1361.46507551998</v>
      </c>
      <c r="V117" s="3">
        <v>1343.72857106999</v>
      </c>
      <c r="W117" s="3">
        <v>18.460460820000399</v>
      </c>
      <c r="X117" s="3">
        <v>5140.3685684399697</v>
      </c>
      <c r="Y117" s="3">
        <v>732.40786705000903</v>
      </c>
      <c r="Z117" s="3">
        <v>778.14286463000599</v>
      </c>
      <c r="AA117" s="3">
        <v>1399.02000157</v>
      </c>
      <c r="AB117" s="3">
        <v>1.20011529000005</v>
      </c>
      <c r="AC117" s="3">
        <v>3.8734889899999598</v>
      </c>
      <c r="AD117" s="3">
        <v>1660.4812662700001</v>
      </c>
      <c r="AE117" s="3">
        <v>7435.4647758399497</v>
      </c>
      <c r="AF117" s="3">
        <v>2667.7567032699399</v>
      </c>
      <c r="AG117" s="3">
        <v>359.50262771000098</v>
      </c>
      <c r="AH117" s="3">
        <v>2896.3534093199701</v>
      </c>
      <c r="AI117" s="3">
        <v>938.02626762001296</v>
      </c>
      <c r="AJ117" s="3">
        <v>0.25837855999999199</v>
      </c>
      <c r="AK117" s="3">
        <v>1207.7124726500001</v>
      </c>
      <c r="AL117" s="3">
        <v>424.17451419000002</v>
      </c>
      <c r="AM117" s="3">
        <v>199.243217219999</v>
      </c>
      <c r="AN117" s="3">
        <v>177.90723212</v>
      </c>
      <c r="AO117" s="3">
        <v>105.00122512999801</v>
      </c>
      <c r="AP117" s="3">
        <v>221.15976139</v>
      </c>
      <c r="AQ117" s="3">
        <v>2585.74081474997</v>
      </c>
      <c r="AR117" s="3">
        <v>1930.7564899499801</v>
      </c>
      <c r="AS117" s="3">
        <v>8.9487527300004093</v>
      </c>
      <c r="AT117" s="3">
        <v>0.20827190000000101</v>
      </c>
      <c r="AU117" s="3">
        <v>2145.6380291700002</v>
      </c>
      <c r="AV117" s="3">
        <v>736.83566624001298</v>
      </c>
      <c r="AW117" s="3">
        <v>60.348324260000702</v>
      </c>
      <c r="AX117" s="3">
        <v>7.9748606299998803</v>
      </c>
      <c r="AY117" s="3">
        <v>483.61277885999999</v>
      </c>
      <c r="AZ117" s="3">
        <v>2124.2577029999702</v>
      </c>
      <c r="BA117" s="3">
        <v>246.29963889000001</v>
      </c>
      <c r="BB117" s="3">
        <v>74.831073000000799</v>
      </c>
      <c r="BC117" s="3">
        <v>803.52001710005504</v>
      </c>
      <c r="BD117" s="3">
        <v>3620.4346884699798</v>
      </c>
      <c r="BE117" s="3">
        <v>3517.5036973799802</v>
      </c>
      <c r="BF117" s="3">
        <v>3.33171027999997</v>
      </c>
      <c r="BG117" s="3">
        <v>19.974011449999999</v>
      </c>
      <c r="BH117" s="3">
        <v>1182.06888522998</v>
      </c>
      <c r="BI117" s="3">
        <v>1370.4187921800201</v>
      </c>
      <c r="BJ117" s="3">
        <v>63.404618240000403</v>
      </c>
      <c r="BK117" s="3">
        <v>3840.6089122500098</v>
      </c>
      <c r="BL117" s="3">
        <v>561.07590281000296</v>
      </c>
      <c r="BM117" s="3">
        <v>18.8304740899999</v>
      </c>
      <c r="BN117" s="3">
        <v>48.967117800000402</v>
      </c>
      <c r="BO117" s="3">
        <v>3.3195854799998501</v>
      </c>
      <c r="BP117" s="3">
        <v>895.21815634000495</v>
      </c>
      <c r="BQ117" s="3">
        <v>137.85104996999999</v>
      </c>
      <c r="BR117" s="3">
        <v>1525.16370967999</v>
      </c>
      <c r="BS117" s="3">
        <v>2191.4063548999602</v>
      </c>
      <c r="BT117" s="3">
        <v>509.31205488000501</v>
      </c>
      <c r="BU117" s="3">
        <v>1579.7476344700001</v>
      </c>
      <c r="BV117" s="3">
        <v>1.05263303000002</v>
      </c>
      <c r="BW117" s="3">
        <v>123.01466736</v>
      </c>
      <c r="BX117" s="3">
        <v>309.13828644</v>
      </c>
      <c r="BY117" s="3">
        <v>1752.9692841599999</v>
      </c>
      <c r="BZ117" s="3">
        <v>334.42817251000002</v>
      </c>
      <c r="CA117" s="3">
        <v>0.90710609000000697</v>
      </c>
      <c r="CB117" s="3">
        <v>183.47758773000001</v>
      </c>
      <c r="CC117" s="3">
        <v>495.18266850999998</v>
      </c>
      <c r="CD117" s="3">
        <v>660.16510802000698</v>
      </c>
      <c r="CE117" s="3">
        <v>8.2788209699999804</v>
      </c>
      <c r="CF117" s="3">
        <v>657.54905688001099</v>
      </c>
      <c r="CG117" s="3">
        <v>479.873071350001</v>
      </c>
      <c r="CH117" s="3">
        <v>232.58210830000201</v>
      </c>
      <c r="CI117" s="3">
        <v>60.197587030000697</v>
      </c>
      <c r="CJ117" s="3">
        <v>1244.0210806299899</v>
      </c>
      <c r="CK117" s="3">
        <v>429.39704292000101</v>
      </c>
      <c r="CL117" s="3">
        <v>174.13710873999801</v>
      </c>
      <c r="CM117" s="3">
        <v>163.08744068999999</v>
      </c>
      <c r="CN117" s="3">
        <v>105.63229384</v>
      </c>
      <c r="CO117" s="3">
        <v>1235.89110926999</v>
      </c>
      <c r="CP117" s="3">
        <v>21.469248710000599</v>
      </c>
      <c r="CQ117" s="3">
        <v>332.89792652999898</v>
      </c>
      <c r="CR117" s="3">
        <v>1467.16871083</v>
      </c>
      <c r="CS117" s="3">
        <v>13.2379690000002</v>
      </c>
      <c r="CT117" s="3">
        <v>208.473159519999</v>
      </c>
      <c r="CU117" s="3">
        <v>91.887403859997903</v>
      </c>
      <c r="CV117" s="3">
        <v>227.82973136000001</v>
      </c>
      <c r="CW117" s="3">
        <v>3644.9480491499999</v>
      </c>
      <c r="CX117" s="3">
        <v>264.20106624999897</v>
      </c>
      <c r="CY117" s="3">
        <v>5009.9889075599804</v>
      </c>
      <c r="CZ117" s="3">
        <v>380.62535047000102</v>
      </c>
      <c r="DA117" s="3">
        <v>255.25822382999999</v>
      </c>
      <c r="DB117" s="3">
        <v>147.51005312000001</v>
      </c>
      <c r="DC117" s="3">
        <v>385.55501921000098</v>
      </c>
      <c r="DD117" s="3">
        <v>109.05367340999901</v>
      </c>
      <c r="DE117" s="3">
        <v>1638.6486129499899</v>
      </c>
      <c r="DF117" s="3">
        <v>665.51159809000296</v>
      </c>
      <c r="DG117" s="3">
        <v>3016.4043439799798</v>
      </c>
      <c r="DH117" s="3">
        <v>0.114320109999999</v>
      </c>
      <c r="DI117" s="3">
        <v>117.66078127</v>
      </c>
      <c r="DJ117" s="3">
        <v>3560.3358011699902</v>
      </c>
      <c r="DK117" s="3">
        <v>4.4220660000001001E-2</v>
      </c>
      <c r="DL117" s="3">
        <v>370.67225668000401</v>
      </c>
      <c r="DM117" s="3">
        <v>1050.6926780799799</v>
      </c>
      <c r="DN117" s="3">
        <v>53.252101380000603</v>
      </c>
      <c r="DO117" s="3">
        <v>3868.8470752799699</v>
      </c>
      <c r="DP117" s="4">
        <v>175.27675999999801</v>
      </c>
      <c r="DQ117" s="11">
        <v>2278.0614872699998</v>
      </c>
      <c r="DR117" s="11">
        <v>25832.73046875</v>
      </c>
      <c r="DS117" s="11">
        <f t="shared" si="19"/>
        <v>137246.39900422964</v>
      </c>
      <c r="DT117" s="19">
        <v>13387.933777079976</v>
      </c>
      <c r="DU117">
        <v>23814.780128729846</v>
      </c>
      <c r="DV117">
        <v>29317.930153459922</v>
      </c>
      <c r="DW117">
        <v>30133.267668529919</v>
      </c>
      <c r="DX117">
        <v>14759.756807679998</v>
      </c>
      <c r="DY117">
        <f t="shared" si="20"/>
        <v>19174.186740564797</v>
      </c>
      <c r="DZ117" s="20">
        <f t="shared" si="21"/>
        <v>6658.5437281852046</v>
      </c>
      <c r="EA117" s="19">
        <f t="shared" si="14"/>
        <v>32562.120517644773</v>
      </c>
      <c r="EB117">
        <f t="shared" si="15"/>
        <v>23814.780128729846</v>
      </c>
      <c r="EC117">
        <f t="shared" si="16"/>
        <v>35976.473881645128</v>
      </c>
      <c r="ED117">
        <f t="shared" si="17"/>
        <v>30133.267668529919</v>
      </c>
      <c r="EE117" s="20">
        <f t="shared" si="18"/>
        <v>14759.756807679998</v>
      </c>
    </row>
    <row r="118" spans="1:135" x14ac:dyDescent="0.25">
      <c r="A118" s="2" t="s">
        <v>234</v>
      </c>
      <c r="B118" s="3">
        <v>545.60213675000205</v>
      </c>
      <c r="C118" s="3">
        <v>3794.8164150399998</v>
      </c>
      <c r="D118" s="3">
        <v>10120.2067004501</v>
      </c>
      <c r="E118" s="3">
        <v>0.371500869999979</v>
      </c>
      <c r="F118" s="3">
        <v>1107.3589585099901</v>
      </c>
      <c r="G118" s="3">
        <v>2697.0402779999999</v>
      </c>
      <c r="H118" s="3">
        <v>232.47241674</v>
      </c>
      <c r="I118" s="3">
        <v>114.197115749996</v>
      </c>
      <c r="J118" s="3">
        <v>17.441385580000698</v>
      </c>
      <c r="K118" s="3">
        <v>687.07797172000801</v>
      </c>
      <c r="L118" s="3">
        <v>729.49766854000302</v>
      </c>
      <c r="M118" s="3">
        <v>130.15797146</v>
      </c>
      <c r="N118" s="3">
        <v>45.306235420001201</v>
      </c>
      <c r="O118" s="3">
        <v>822.31142729000896</v>
      </c>
      <c r="P118" s="3">
        <v>558.24060045001295</v>
      </c>
      <c r="Q118" s="3">
        <v>589.21515201000295</v>
      </c>
      <c r="R118" s="3">
        <v>70.915135230000303</v>
      </c>
      <c r="S118" s="3">
        <v>4887.1365211900002</v>
      </c>
      <c r="T118" s="3">
        <v>7341.7888401500104</v>
      </c>
      <c r="U118" s="3">
        <v>1357.27969612999</v>
      </c>
      <c r="V118" s="3">
        <v>2809.4317488199799</v>
      </c>
      <c r="W118" s="3">
        <v>156.59673448999999</v>
      </c>
      <c r="X118" s="3">
        <v>9761.9792730000008</v>
      </c>
      <c r="Y118" s="3">
        <v>492.21573021</v>
      </c>
      <c r="Z118" s="3">
        <v>2479.2720118100001</v>
      </c>
      <c r="AA118" s="3">
        <v>5652.4373360500203</v>
      </c>
      <c r="AB118" s="3">
        <v>1.02990139999998</v>
      </c>
      <c r="AC118" s="3">
        <v>183.12279710000001</v>
      </c>
      <c r="AD118" s="3">
        <v>1395.24172695999</v>
      </c>
      <c r="AE118" s="3">
        <v>18877.313937659899</v>
      </c>
      <c r="AF118" s="3">
        <v>4262.0248785799704</v>
      </c>
      <c r="AG118" s="3">
        <v>2559.2864002899901</v>
      </c>
      <c r="AH118" s="3">
        <v>23818.185127389999</v>
      </c>
      <c r="AI118" s="3">
        <v>2529.8147042700002</v>
      </c>
      <c r="AJ118" s="3">
        <v>0.20543979999999401</v>
      </c>
      <c r="AK118" s="3">
        <v>644.01352158000498</v>
      </c>
      <c r="AL118" s="3">
        <v>3342.31510101</v>
      </c>
      <c r="AM118" s="3">
        <v>3981.1662508999798</v>
      </c>
      <c r="AN118" s="3">
        <v>2511.2730895900099</v>
      </c>
      <c r="AO118" s="3">
        <v>24.955205050000501</v>
      </c>
      <c r="AP118" s="3">
        <v>115.192838119999</v>
      </c>
      <c r="AQ118" s="3">
        <v>143.47864347999999</v>
      </c>
      <c r="AR118" s="3">
        <v>1751.2555741900101</v>
      </c>
      <c r="AS118" s="3">
        <v>0.15574660999999601</v>
      </c>
      <c r="AT118" s="3">
        <v>0.51135999999998605</v>
      </c>
      <c r="AU118" s="3">
        <v>3632.4896901299999</v>
      </c>
      <c r="AV118" s="3">
        <v>314.32540757999999</v>
      </c>
      <c r="AW118" s="3">
        <v>4.5991838899999102</v>
      </c>
      <c r="AX118" s="3">
        <v>262.131495190002</v>
      </c>
      <c r="AY118" s="3">
        <v>155.39597486</v>
      </c>
      <c r="AZ118" s="3">
        <v>19995.991827290101</v>
      </c>
      <c r="BA118" s="3">
        <v>284.13477106999801</v>
      </c>
      <c r="BB118" s="3">
        <v>527.57542811000599</v>
      </c>
      <c r="BC118" s="3">
        <v>643.595347170011</v>
      </c>
      <c r="BD118" s="3">
        <v>35617.076993739902</v>
      </c>
      <c r="BE118" s="3">
        <v>3381.05074237999</v>
      </c>
      <c r="BF118" s="3">
        <v>5.2155634899999299</v>
      </c>
      <c r="BG118" s="3">
        <v>2043.2848156999901</v>
      </c>
      <c r="BH118" s="3">
        <v>2976.0679708699899</v>
      </c>
      <c r="BI118" s="3">
        <v>1083.6109907100099</v>
      </c>
      <c r="BJ118" s="3">
        <v>4.3587359699999597</v>
      </c>
      <c r="BK118" s="3">
        <v>14253.169424449999</v>
      </c>
      <c r="BL118" s="3">
        <v>3175.8692130499999</v>
      </c>
      <c r="BM118" s="3">
        <v>178.64152445999801</v>
      </c>
      <c r="BN118" s="3">
        <v>0.14435021000000001</v>
      </c>
      <c r="BO118" s="3">
        <v>2.8325959999999699</v>
      </c>
      <c r="BP118" s="3">
        <v>2223.8536598700098</v>
      </c>
      <c r="BQ118" s="3">
        <v>2.9401766500000002</v>
      </c>
      <c r="BR118" s="3">
        <v>3181.6437155599901</v>
      </c>
      <c r="BS118" s="3">
        <v>376.28544087000199</v>
      </c>
      <c r="BT118" s="3">
        <v>2.2619497099999899</v>
      </c>
      <c r="BU118" s="3">
        <v>5522.3303458399796</v>
      </c>
      <c r="BV118" s="3">
        <v>0.32659457999998298</v>
      </c>
      <c r="BW118" s="3">
        <v>303.22720922000099</v>
      </c>
      <c r="BX118" s="3">
        <v>1087.2408926000001</v>
      </c>
      <c r="BY118" s="3">
        <v>1188.1977656699801</v>
      </c>
      <c r="BZ118" s="3">
        <v>3470.58568208</v>
      </c>
      <c r="CA118" s="3">
        <v>1.0452613800000501</v>
      </c>
      <c r="CB118" s="3">
        <v>754.22472063000703</v>
      </c>
      <c r="CC118" s="3">
        <v>6011.0281538999998</v>
      </c>
      <c r="CD118" s="3">
        <v>3000.9776267399802</v>
      </c>
      <c r="CE118" s="3">
        <v>1.0642365500000199</v>
      </c>
      <c r="CF118" s="3">
        <v>873.93856038000501</v>
      </c>
      <c r="CG118" s="3">
        <v>1361.2135417700099</v>
      </c>
      <c r="CH118" s="3">
        <v>6215.6913689499997</v>
      </c>
      <c r="CI118" s="3">
        <v>379.85275997000099</v>
      </c>
      <c r="CJ118" s="3">
        <v>2974.99282782</v>
      </c>
      <c r="CK118" s="3">
        <v>959.82507796000198</v>
      </c>
      <c r="CL118" s="3">
        <v>493.98739725000098</v>
      </c>
      <c r="CM118" s="3">
        <v>4193.3637858000102</v>
      </c>
      <c r="CN118" s="3">
        <v>608.28941124000301</v>
      </c>
      <c r="CO118" s="3">
        <v>1933.0635679099901</v>
      </c>
      <c r="CP118" s="3">
        <v>53.922822720000198</v>
      </c>
      <c r="CQ118" s="3">
        <v>899.05746426999997</v>
      </c>
      <c r="CR118" s="3">
        <v>2070.6885279399798</v>
      </c>
      <c r="CS118" s="3">
        <v>3105.8466059799698</v>
      </c>
      <c r="CT118" s="3">
        <v>497.15368676000003</v>
      </c>
      <c r="CU118" s="3">
        <v>11.3005947600002</v>
      </c>
      <c r="CV118" s="3">
        <v>3783.8363632799701</v>
      </c>
      <c r="CW118" s="3">
        <v>4037.78191444</v>
      </c>
      <c r="CX118" s="3">
        <v>11.2904765900002</v>
      </c>
      <c r="CY118" s="3">
        <v>15882.16136262</v>
      </c>
      <c r="CZ118" s="3">
        <v>779.12266233000105</v>
      </c>
      <c r="DA118" s="3">
        <v>528.54375141000401</v>
      </c>
      <c r="DB118" s="3">
        <v>105.55130201</v>
      </c>
      <c r="DC118" s="3">
        <v>995.70406072000299</v>
      </c>
      <c r="DD118" s="3">
        <v>476.50890471000201</v>
      </c>
      <c r="DE118" s="3">
        <v>2145.47655502</v>
      </c>
      <c r="DF118" s="3">
        <v>1553.9029806999999</v>
      </c>
      <c r="DG118" s="3">
        <v>3654.54684128998</v>
      </c>
      <c r="DH118" s="3">
        <v>4.5504373699998899</v>
      </c>
      <c r="DI118" s="3">
        <v>524.57742399000097</v>
      </c>
      <c r="DJ118" s="3">
        <v>1525.01612089999</v>
      </c>
      <c r="DK118" s="3">
        <v>0.13694786999999201</v>
      </c>
      <c r="DL118" s="3">
        <v>231.33387616000101</v>
      </c>
      <c r="DM118" s="3">
        <v>240.73025470000201</v>
      </c>
      <c r="DN118" s="3">
        <v>1617.25260795999</v>
      </c>
      <c r="DO118" s="3">
        <v>9047.6075881501092</v>
      </c>
      <c r="DP118" s="4">
        <v>3417.07006907</v>
      </c>
      <c r="DQ118" s="11">
        <v>16079.249761659999</v>
      </c>
      <c r="DR118" s="11">
        <v>51113.67578125</v>
      </c>
      <c r="DS118" s="11">
        <f t="shared" si="19"/>
        <v>383397.52072948997</v>
      </c>
      <c r="DT118" s="19">
        <v>43695.108781319977</v>
      </c>
      <c r="DU118">
        <v>41779.377825409974</v>
      </c>
      <c r="DV118">
        <v>73078.403122149917</v>
      </c>
      <c r="DW118">
        <v>120595.01671136999</v>
      </c>
      <c r="DX118">
        <v>53135.938507990097</v>
      </c>
      <c r="DY118">
        <f t="shared" si="20"/>
        <v>20632.652212055949</v>
      </c>
      <c r="DZ118" s="20">
        <f t="shared" si="21"/>
        <v>30481.023569194043</v>
      </c>
      <c r="EA118" s="19">
        <f t="shared" si="14"/>
        <v>64327.760993375923</v>
      </c>
      <c r="EB118">
        <f t="shared" si="15"/>
        <v>41779.377825409974</v>
      </c>
      <c r="EC118">
        <f t="shared" si="16"/>
        <v>103559.42669134396</v>
      </c>
      <c r="ED118">
        <f t="shared" si="17"/>
        <v>120595.01671136999</v>
      </c>
      <c r="EE118" s="20">
        <f t="shared" si="18"/>
        <v>53135.938507990097</v>
      </c>
    </row>
    <row r="119" spans="1:135" x14ac:dyDescent="0.25">
      <c r="A119" s="2" t="s">
        <v>280</v>
      </c>
      <c r="B119" s="3">
        <v>44.7021066500009</v>
      </c>
      <c r="C119" s="3">
        <v>241.33050474999999</v>
      </c>
      <c r="D119" s="3">
        <v>51.815263320001002</v>
      </c>
      <c r="E119" s="3">
        <v>0.14123058000000099</v>
      </c>
      <c r="F119" s="3">
        <v>21.2922314300002</v>
      </c>
      <c r="G119" s="3">
        <v>205.77213798999901</v>
      </c>
      <c r="H119" s="3">
        <v>1.50337136000001</v>
      </c>
      <c r="I119" s="3">
        <v>1.73167950999998</v>
      </c>
      <c r="J119" s="3">
        <v>0.47862438999996998</v>
      </c>
      <c r="K119" s="3">
        <v>2.34234355999995</v>
      </c>
      <c r="L119" s="3">
        <v>15.2584315300006</v>
      </c>
      <c r="M119" s="3">
        <v>1.23468200000005</v>
      </c>
      <c r="N119" s="3">
        <v>0.185756749999999</v>
      </c>
      <c r="O119" s="3">
        <v>1.90911926000003</v>
      </c>
      <c r="P119" s="3">
        <v>20.839647230000299</v>
      </c>
      <c r="Q119" s="3">
        <v>0.36948697999996799</v>
      </c>
      <c r="R119" s="3">
        <v>5.6182683099997002</v>
      </c>
      <c r="S119" s="3">
        <v>4.8227125399995598</v>
      </c>
      <c r="T119" s="3">
        <v>214.36061857999999</v>
      </c>
      <c r="U119" s="3">
        <v>1023.44809183004</v>
      </c>
      <c r="V119" s="3">
        <v>102.71474826999901</v>
      </c>
      <c r="W119" s="3">
        <v>11.107546100000301</v>
      </c>
      <c r="X119" s="3">
        <v>283.74066174000001</v>
      </c>
      <c r="Y119" s="3">
        <v>957.43325040007403</v>
      </c>
      <c r="Z119" s="3">
        <v>54.569277890000599</v>
      </c>
      <c r="AA119" s="3">
        <v>20.620395670000999</v>
      </c>
      <c r="AB119" s="3">
        <v>0.10055742000000301</v>
      </c>
      <c r="AC119" s="3">
        <v>4.6133323499998902</v>
      </c>
      <c r="AD119" s="3">
        <v>23.901639760001199</v>
      </c>
      <c r="AE119" s="3">
        <v>305.799760580005</v>
      </c>
      <c r="AF119" s="3">
        <v>82.879362819999997</v>
      </c>
      <c r="AG119" s="3">
        <v>490.32820431000198</v>
      </c>
      <c r="AH119" s="3">
        <v>6.6682730699998602</v>
      </c>
      <c r="AI119" s="3">
        <v>38.974846220001297</v>
      </c>
      <c r="AJ119" s="3">
        <v>5.5472830000002603E-2</v>
      </c>
      <c r="AK119" s="3">
        <v>56.152133690001001</v>
      </c>
      <c r="AL119" s="3">
        <v>7.4850551499998597</v>
      </c>
      <c r="AM119" s="3">
        <v>28.4405675100008</v>
      </c>
      <c r="AN119" s="3">
        <v>11.6458127700001</v>
      </c>
      <c r="AO119" s="3">
        <v>0.30012733999998997</v>
      </c>
      <c r="AP119" s="3">
        <v>516.752187430003</v>
      </c>
      <c r="AQ119" s="3">
        <v>46.489588800001002</v>
      </c>
      <c r="AR119" s="3">
        <v>13.022884150000699</v>
      </c>
      <c r="AS119" s="3">
        <v>0.12947658999999601</v>
      </c>
      <c r="AT119" s="3">
        <v>0.12619317000000099</v>
      </c>
      <c r="AU119" s="3">
        <v>837.28083991000403</v>
      </c>
      <c r="AV119" s="3">
        <v>27.389310940000499</v>
      </c>
      <c r="AW119" s="3">
        <v>50.397932470002701</v>
      </c>
      <c r="AX119" s="3">
        <v>4.5592992899999301</v>
      </c>
      <c r="AY119" s="3">
        <v>1.92347416999999</v>
      </c>
      <c r="AZ119" s="3">
        <v>190.00910827999999</v>
      </c>
      <c r="BA119" s="3">
        <v>1.1426543599999699</v>
      </c>
      <c r="BB119" s="3">
        <v>0.63639050000008301</v>
      </c>
      <c r="BC119" s="3">
        <v>2.7510597799998502</v>
      </c>
      <c r="BD119" s="3">
        <v>42.476576290001098</v>
      </c>
      <c r="BE119" s="3">
        <v>470.49229771999899</v>
      </c>
      <c r="BF119" s="3">
        <v>3.45968000000011E-2</v>
      </c>
      <c r="BG119" s="3">
        <v>21.190608110000898</v>
      </c>
      <c r="BH119" s="3">
        <v>37.480608070000599</v>
      </c>
      <c r="BI119" s="3">
        <v>284.30393402000999</v>
      </c>
      <c r="BJ119" s="3">
        <v>2.7369263399999499</v>
      </c>
      <c r="BK119" s="3">
        <v>379.15951289999902</v>
      </c>
      <c r="BL119" s="3">
        <v>756.15780356000005</v>
      </c>
      <c r="BM119" s="3">
        <v>69.6228529400002</v>
      </c>
      <c r="BN119" s="3">
        <v>0.14998374999999201</v>
      </c>
      <c r="BO119" s="3">
        <v>8.9655560000000994E-2</v>
      </c>
      <c r="BP119" s="3">
        <v>10.34722876</v>
      </c>
      <c r="BQ119" s="3">
        <v>8.8329599600002293</v>
      </c>
      <c r="BR119" s="3">
        <v>93.976331839999602</v>
      </c>
      <c r="BS119" s="3">
        <v>118.830164359999</v>
      </c>
      <c r="BT119" s="3">
        <v>0.684012300000017</v>
      </c>
      <c r="BU119" s="3">
        <v>100.255471009999</v>
      </c>
      <c r="BV119" s="3">
        <v>6.1180810000004603E-2</v>
      </c>
      <c r="BW119" s="3">
        <v>72.2623488800008</v>
      </c>
      <c r="BX119" s="3">
        <v>94.458742960000194</v>
      </c>
      <c r="BY119" s="3">
        <v>138.42075943999899</v>
      </c>
      <c r="BZ119" s="3">
        <v>147.18054572999901</v>
      </c>
      <c r="CA119" s="3">
        <v>0.34995314999997901</v>
      </c>
      <c r="CB119" s="3">
        <v>83.470414079997596</v>
      </c>
      <c r="CC119" s="3">
        <v>669.45328349000295</v>
      </c>
      <c r="CD119" s="3">
        <v>37.739584350000897</v>
      </c>
      <c r="CE119" s="3">
        <v>2.2324241799998501</v>
      </c>
      <c r="CF119" s="3">
        <v>115.84682558999801</v>
      </c>
      <c r="CG119" s="3">
        <v>75.719500829999902</v>
      </c>
      <c r="CH119" s="3">
        <v>99.879930559996396</v>
      </c>
      <c r="CI119" s="3">
        <v>16.644742410000799</v>
      </c>
      <c r="CJ119" s="3">
        <v>22.74876948</v>
      </c>
      <c r="CK119" s="3">
        <v>7.1125607299997702</v>
      </c>
      <c r="CL119" s="3">
        <v>35.5880030700012</v>
      </c>
      <c r="CM119" s="3">
        <v>42.323489890000701</v>
      </c>
      <c r="CN119" s="3">
        <v>53.0743837000011</v>
      </c>
      <c r="CO119" s="3">
        <v>122.14209181</v>
      </c>
      <c r="CP119" s="3">
        <v>26.168398060000602</v>
      </c>
      <c r="CQ119" s="3">
        <v>3.29338084999987</v>
      </c>
      <c r="CR119" s="3">
        <v>11.3449245600015</v>
      </c>
      <c r="CS119" s="3">
        <v>28.2438403900005</v>
      </c>
      <c r="CT119" s="3">
        <v>3.5007902299999598</v>
      </c>
      <c r="CU119" s="3">
        <v>3.3551390000000902E-2</v>
      </c>
      <c r="CV119" s="3">
        <v>109.832304509998</v>
      </c>
      <c r="CW119" s="3">
        <v>40.972285390001304</v>
      </c>
      <c r="CX119" s="3">
        <v>0.346705859999974</v>
      </c>
      <c r="CY119" s="3">
        <v>134.36736067999701</v>
      </c>
      <c r="CZ119" s="3">
        <v>77.830393110000401</v>
      </c>
      <c r="DA119" s="3">
        <v>15.202887510000499</v>
      </c>
      <c r="DB119" s="3">
        <v>570.163901440004</v>
      </c>
      <c r="DC119" s="3">
        <v>165.731792100001</v>
      </c>
      <c r="DD119" s="3">
        <v>47.650905380001603</v>
      </c>
      <c r="DE119" s="3">
        <v>34.994403510000801</v>
      </c>
      <c r="DF119" s="3">
        <v>78.750385969999797</v>
      </c>
      <c r="DG119" s="3">
        <v>134.009348579998</v>
      </c>
      <c r="DH119" s="3">
        <v>8.79243600000022E-2</v>
      </c>
      <c r="DI119" s="3">
        <v>87.485771530000207</v>
      </c>
      <c r="DJ119" s="3">
        <v>587.83190091000597</v>
      </c>
      <c r="DK119" s="3">
        <v>4.0107080000003098E-2</v>
      </c>
      <c r="DL119" s="3">
        <v>13.704020040000501</v>
      </c>
      <c r="DM119" s="3">
        <v>0.74477087000005504</v>
      </c>
      <c r="DN119" s="3">
        <v>0.48534481999999202</v>
      </c>
      <c r="DO119" s="3">
        <v>6.2841790699999001</v>
      </c>
      <c r="DP119" s="4">
        <v>27.947993600001201</v>
      </c>
      <c r="DQ119" s="11">
        <v>214.634482130001</v>
      </c>
      <c r="DR119" s="11">
        <v>6427.47900390625</v>
      </c>
      <c r="DS119" s="11">
        <f t="shared" si="19"/>
        <v>19121.991851546416</v>
      </c>
      <c r="DT119" s="19">
        <v>674.5700223299998</v>
      </c>
      <c r="DU119">
        <v>1407.5233839399953</v>
      </c>
      <c r="DV119">
        <v>4076.1400470401318</v>
      </c>
      <c r="DW119">
        <v>2753.8166377500211</v>
      </c>
      <c r="DX119">
        <v>3782.462756580011</v>
      </c>
      <c r="DY119">
        <f t="shared" si="20"/>
        <v>2594.5294847399118</v>
      </c>
      <c r="DZ119" s="20">
        <f t="shared" si="21"/>
        <v>3832.9495191663377</v>
      </c>
      <c r="EA119" s="19">
        <f t="shared" si="14"/>
        <v>3269.0995070699119</v>
      </c>
      <c r="EB119">
        <f t="shared" si="15"/>
        <v>1407.5233839399953</v>
      </c>
      <c r="EC119">
        <f t="shared" si="16"/>
        <v>7909.0895662064695</v>
      </c>
      <c r="ED119">
        <f t="shared" si="17"/>
        <v>2753.8166377500211</v>
      </c>
      <c r="EE119" s="20">
        <f t="shared" si="18"/>
        <v>3782.462756580011</v>
      </c>
    </row>
    <row r="120" spans="1:135" x14ac:dyDescent="0.25">
      <c r="A120" s="2" t="s">
        <v>235</v>
      </c>
      <c r="B120" s="3">
        <v>2287.5438176299999</v>
      </c>
      <c r="C120" s="3">
        <v>604.28369680000401</v>
      </c>
      <c r="D120" s="3">
        <v>8081.9255321399896</v>
      </c>
      <c r="E120" s="3">
        <v>5.7754682099999402</v>
      </c>
      <c r="F120" s="3">
        <v>517.06340080000405</v>
      </c>
      <c r="G120" s="3">
        <v>2768.8937456199801</v>
      </c>
      <c r="H120" s="3">
        <v>203.04098117000001</v>
      </c>
      <c r="I120" s="3">
        <v>48.787695190000903</v>
      </c>
      <c r="J120" s="3">
        <v>85.883347210000096</v>
      </c>
      <c r="K120" s="3">
        <v>81.287011119998795</v>
      </c>
      <c r="L120" s="3">
        <v>295.44235911000197</v>
      </c>
      <c r="M120" s="3">
        <v>66.835562550000205</v>
      </c>
      <c r="N120" s="3">
        <v>102.44241345</v>
      </c>
      <c r="O120" s="3">
        <v>335.09771337999899</v>
      </c>
      <c r="P120" s="3">
        <v>42.923983420000603</v>
      </c>
      <c r="Q120" s="3">
        <v>312.13984488000301</v>
      </c>
      <c r="R120" s="3">
        <v>45.515027140000399</v>
      </c>
      <c r="S120" s="3">
        <v>291.20539116999998</v>
      </c>
      <c r="T120" s="3">
        <v>11989.28126215</v>
      </c>
      <c r="U120" s="3">
        <v>2982.7889775100102</v>
      </c>
      <c r="V120" s="3">
        <v>2626.5846369699998</v>
      </c>
      <c r="W120" s="3">
        <v>266.67283998000403</v>
      </c>
      <c r="X120" s="3">
        <v>12203.16186444</v>
      </c>
      <c r="Y120" s="3">
        <v>1935.2369881899899</v>
      </c>
      <c r="Z120" s="3">
        <v>1108.55684723999</v>
      </c>
      <c r="AA120" s="3">
        <v>3591.8691741399598</v>
      </c>
      <c r="AB120" s="3">
        <v>1.5267444099999901</v>
      </c>
      <c r="AC120" s="3">
        <v>6.8353672599999697</v>
      </c>
      <c r="AD120" s="3">
        <v>10361.9636071</v>
      </c>
      <c r="AE120" s="3">
        <v>54764.4719385399</v>
      </c>
      <c r="AF120" s="3">
        <v>2933.21151989998</v>
      </c>
      <c r="AG120" s="3">
        <v>5268.4465735100002</v>
      </c>
      <c r="AH120" s="3">
        <v>2766.1677042799702</v>
      </c>
      <c r="AI120" s="3">
        <v>3483.8772891399899</v>
      </c>
      <c r="AJ120" s="3">
        <v>1.0749831200000399</v>
      </c>
      <c r="AK120" s="3">
        <v>4078.0031890400001</v>
      </c>
      <c r="AL120" s="3">
        <v>2970.7371855000001</v>
      </c>
      <c r="AM120" s="3">
        <v>718.71214992000102</v>
      </c>
      <c r="AN120" s="3">
        <v>48.772059520000802</v>
      </c>
      <c r="AO120" s="3">
        <v>19.205496540000201</v>
      </c>
      <c r="AP120" s="3">
        <v>410.28496694000302</v>
      </c>
      <c r="AQ120" s="3">
        <v>64.722605570000795</v>
      </c>
      <c r="AR120" s="3">
        <v>5356.7209723299902</v>
      </c>
      <c r="AS120" s="3">
        <v>36.357015730000597</v>
      </c>
      <c r="AT120" s="3">
        <v>12.472734800000399</v>
      </c>
      <c r="AU120" s="3">
        <v>5534.8059061799904</v>
      </c>
      <c r="AV120" s="3">
        <v>526.52060215000301</v>
      </c>
      <c r="AW120" s="3">
        <v>145.62354158000099</v>
      </c>
      <c r="AX120" s="3">
        <v>26.150824810000099</v>
      </c>
      <c r="AY120" s="3">
        <v>118.38581788</v>
      </c>
      <c r="AZ120" s="3">
        <v>3310.66878116001</v>
      </c>
      <c r="BA120" s="3">
        <v>343.35882050000203</v>
      </c>
      <c r="BB120" s="3">
        <v>981.45688856000402</v>
      </c>
      <c r="BC120" s="3">
        <v>60.081511020000697</v>
      </c>
      <c r="BD120" s="3">
        <v>210.29653433000101</v>
      </c>
      <c r="BE120" s="3">
        <v>421.87513173999901</v>
      </c>
      <c r="BF120" s="3">
        <v>16.7609326900001</v>
      </c>
      <c r="BG120" s="3">
        <v>1603.69331209999</v>
      </c>
      <c r="BH120" s="3">
        <v>7007.8821116299696</v>
      </c>
      <c r="BI120" s="3">
        <v>1576.55870898999</v>
      </c>
      <c r="BJ120" s="3">
        <v>4521.6725491799698</v>
      </c>
      <c r="BK120" s="3">
        <v>4647.7040243499996</v>
      </c>
      <c r="BL120" s="3">
        <v>8394.7410148100098</v>
      </c>
      <c r="BM120" s="3">
        <v>474.08748299000001</v>
      </c>
      <c r="BN120" s="3">
        <v>17.0497614800002</v>
      </c>
      <c r="BO120" s="3">
        <v>18.433084670000401</v>
      </c>
      <c r="BP120" s="3">
        <v>223.86422162999901</v>
      </c>
      <c r="BQ120" s="3">
        <v>3628.7631847299899</v>
      </c>
      <c r="BR120" s="3">
        <v>4300.7832401399801</v>
      </c>
      <c r="BS120" s="3">
        <v>865.73342509000202</v>
      </c>
      <c r="BT120" s="3">
        <v>40.761702670000403</v>
      </c>
      <c r="BU120" s="3">
        <v>8000.0743150900198</v>
      </c>
      <c r="BV120" s="3">
        <v>18.6951253200004</v>
      </c>
      <c r="BW120" s="3">
        <v>561.05679459000305</v>
      </c>
      <c r="BX120" s="3">
        <v>1508.24413913999</v>
      </c>
      <c r="BY120" s="3">
        <v>2090.3633982299998</v>
      </c>
      <c r="BZ120" s="3">
        <v>1124.76388806</v>
      </c>
      <c r="CA120" s="3">
        <v>3.4752820199999399</v>
      </c>
      <c r="CB120" s="3">
        <v>889.29965040000002</v>
      </c>
      <c r="CC120" s="3">
        <v>2493.4478966000102</v>
      </c>
      <c r="CD120" s="3">
        <v>1753.19665601001</v>
      </c>
      <c r="CE120" s="3">
        <v>107.53217204999901</v>
      </c>
      <c r="CF120" s="3">
        <v>1555.6152626999999</v>
      </c>
      <c r="CG120" s="3">
        <v>971.26609779001103</v>
      </c>
      <c r="CH120" s="3">
        <v>4521.0061321900002</v>
      </c>
      <c r="CI120" s="3">
        <v>778.39102140000603</v>
      </c>
      <c r="CJ120" s="3">
        <v>1158.6507698</v>
      </c>
      <c r="CK120" s="3">
        <v>922.25740759000405</v>
      </c>
      <c r="CL120" s="3">
        <v>3199.74203859</v>
      </c>
      <c r="CM120" s="3">
        <v>24349.986974320102</v>
      </c>
      <c r="CN120" s="3">
        <v>877.32734753000705</v>
      </c>
      <c r="CO120" s="3">
        <v>737.53970716000697</v>
      </c>
      <c r="CP120" s="3">
        <v>19.6788208400008</v>
      </c>
      <c r="CQ120" s="3">
        <v>1954.7994201199899</v>
      </c>
      <c r="CR120" s="3">
        <v>1907.27170109997</v>
      </c>
      <c r="CS120" s="3">
        <v>2324.8868765399902</v>
      </c>
      <c r="CT120" s="3">
        <v>217.436067430001</v>
      </c>
      <c r="CU120" s="3">
        <v>31.6650496800005</v>
      </c>
      <c r="CV120" s="3">
        <v>4603.7600920100003</v>
      </c>
      <c r="CW120" s="3">
        <v>6140.4981073999697</v>
      </c>
      <c r="CX120" s="3">
        <v>105.03448004000001</v>
      </c>
      <c r="CY120" s="3">
        <v>5648.9280859299797</v>
      </c>
      <c r="CZ120" s="3">
        <v>685.21887690000096</v>
      </c>
      <c r="DA120" s="3">
        <v>936.644961760005</v>
      </c>
      <c r="DB120" s="3">
        <v>239.022253070001</v>
      </c>
      <c r="DC120" s="3">
        <v>2187.1340371699798</v>
      </c>
      <c r="DD120" s="3">
        <v>59.988261550000999</v>
      </c>
      <c r="DE120" s="3">
        <v>593.75819456000397</v>
      </c>
      <c r="DF120" s="3">
        <v>1874.3395217299999</v>
      </c>
      <c r="DG120" s="3">
        <v>6419.5360073600395</v>
      </c>
      <c r="DH120" s="3">
        <v>6.6188124499998997</v>
      </c>
      <c r="DI120" s="3">
        <v>753.84592986000598</v>
      </c>
      <c r="DJ120" s="3">
        <v>2495.1867659599902</v>
      </c>
      <c r="DK120" s="3">
        <v>0.32187150999999198</v>
      </c>
      <c r="DL120" s="3">
        <v>973.76581059001899</v>
      </c>
      <c r="DM120" s="3">
        <v>170.68375035000199</v>
      </c>
      <c r="DN120" s="3">
        <v>661.73432924000394</v>
      </c>
      <c r="DO120" s="3">
        <v>1516.1879929900001</v>
      </c>
      <c r="DP120" s="4">
        <v>297.05386768000199</v>
      </c>
      <c r="DQ120" s="11">
        <v>13087.0415274801</v>
      </c>
      <c r="DR120" s="11">
        <v>111472.1171875</v>
      </c>
      <c r="DS120" s="11">
        <f t="shared" si="19"/>
        <v>420207.60753919999</v>
      </c>
      <c r="DT120" s="19">
        <v>29296.279665790054</v>
      </c>
      <c r="DU120">
        <v>50319.108900969964</v>
      </c>
      <c r="DV120">
        <v>124003.35492621991</v>
      </c>
      <c r="DW120">
        <v>59320.121058969948</v>
      </c>
      <c r="DX120">
        <v>45796.62579975</v>
      </c>
      <c r="DY120">
        <f t="shared" si="20"/>
        <v>62779.783816557239</v>
      </c>
      <c r="DZ120" s="20">
        <f t="shared" si="21"/>
        <v>48692.333370942761</v>
      </c>
      <c r="EA120" s="19">
        <f t="shared" si="14"/>
        <v>92076.063482347294</v>
      </c>
      <c r="EB120">
        <f t="shared" si="15"/>
        <v>50319.108900969964</v>
      </c>
      <c r="EC120">
        <f t="shared" si="16"/>
        <v>172695.68829716268</v>
      </c>
      <c r="ED120">
        <f t="shared" si="17"/>
        <v>59320.121058969948</v>
      </c>
      <c r="EE120" s="20">
        <f t="shared" si="18"/>
        <v>45796.62579975</v>
      </c>
    </row>
    <row r="121" spans="1:135" x14ac:dyDescent="0.25">
      <c r="A121" s="2" t="s">
        <v>281</v>
      </c>
      <c r="B121" s="3">
        <v>141.31250083</v>
      </c>
      <c r="C121" s="3">
        <v>134.28021957000001</v>
      </c>
      <c r="D121" s="3">
        <v>1203.3983558099701</v>
      </c>
      <c r="E121" s="3">
        <v>34.9336591700011</v>
      </c>
      <c r="F121" s="3">
        <v>217.66148211000001</v>
      </c>
      <c r="G121" s="3">
        <v>70.663057989999004</v>
      </c>
      <c r="H121" s="3">
        <v>1533.4094224099899</v>
      </c>
      <c r="I121" s="3">
        <v>1410.27573872998</v>
      </c>
      <c r="J121" s="3">
        <v>1804.7019131099701</v>
      </c>
      <c r="K121" s="3">
        <v>1458.90732188999</v>
      </c>
      <c r="L121" s="3">
        <v>7882.7742085399996</v>
      </c>
      <c r="M121" s="3">
        <v>1131.26838489998</v>
      </c>
      <c r="N121" s="3">
        <v>587.609408700014</v>
      </c>
      <c r="O121" s="3">
        <v>1071.25596646998</v>
      </c>
      <c r="P121" s="3">
        <v>3554.1931083199702</v>
      </c>
      <c r="Q121" s="3">
        <v>1289.64733713998</v>
      </c>
      <c r="R121" s="3">
        <v>94.340992679999104</v>
      </c>
      <c r="S121" s="3">
        <v>119.81123132999799</v>
      </c>
      <c r="T121" s="3">
        <v>0.90203329000002097</v>
      </c>
      <c r="U121" s="3">
        <v>1237.64575712995</v>
      </c>
      <c r="V121" s="3">
        <v>410.011912350003</v>
      </c>
      <c r="W121" s="3">
        <v>4.1784616899998896</v>
      </c>
      <c r="X121" s="3">
        <v>0.50150428000000002</v>
      </c>
      <c r="Y121" s="3">
        <v>1223.7529411599501</v>
      </c>
      <c r="Z121" s="3">
        <v>3776.0189092999599</v>
      </c>
      <c r="AA121" s="3">
        <v>979.817989060012</v>
      </c>
      <c r="AB121" s="3">
        <v>23.495497740000602</v>
      </c>
      <c r="AC121" s="3">
        <v>398.048699070005</v>
      </c>
      <c r="AD121" s="3">
        <v>1563.06670073997</v>
      </c>
      <c r="AE121" s="3">
        <v>42.020204330001</v>
      </c>
      <c r="AF121" s="3">
        <v>409.47603473000402</v>
      </c>
      <c r="AG121" s="3">
        <v>95.282658359997995</v>
      </c>
      <c r="AH121" s="3">
        <v>28.0538850600005</v>
      </c>
      <c r="AI121" s="3">
        <v>15.438420540000299</v>
      </c>
      <c r="AJ121" s="3">
        <v>54.572237790001203</v>
      </c>
      <c r="AK121" s="3">
        <v>19.645949840000501</v>
      </c>
      <c r="AL121" s="3">
        <v>129.344661360001</v>
      </c>
      <c r="AM121" s="3">
        <v>632.45965959001398</v>
      </c>
      <c r="AN121" s="3">
        <v>285.609396690003</v>
      </c>
      <c r="AO121" s="3">
        <v>505.46533701000197</v>
      </c>
      <c r="AP121" s="3">
        <v>477.93945589000401</v>
      </c>
      <c r="AQ121" s="3">
        <v>325.90432711000398</v>
      </c>
      <c r="AR121" s="3">
        <v>4.4736118399998404</v>
      </c>
      <c r="AS121" s="3">
        <v>289.56318249000299</v>
      </c>
      <c r="AT121" s="3">
        <v>202.43173834000001</v>
      </c>
      <c r="AU121" s="3">
        <v>268.76348229000598</v>
      </c>
      <c r="AV121" s="3">
        <v>74.2084767499977</v>
      </c>
      <c r="AW121" s="3">
        <v>330.65775582000703</v>
      </c>
      <c r="AX121" s="3">
        <v>134.213456320001</v>
      </c>
      <c r="AY121" s="3">
        <v>111.945976059999</v>
      </c>
      <c r="AZ121" s="3">
        <v>780.05540732001202</v>
      </c>
      <c r="BA121" s="3">
        <v>11.013390970000501</v>
      </c>
      <c r="BB121" s="3">
        <v>941.01869698001406</v>
      </c>
      <c r="BC121" s="3">
        <v>163.77833202000099</v>
      </c>
      <c r="BD121" s="3">
        <v>4331.8009486399196</v>
      </c>
      <c r="BE121" s="3">
        <v>494.742195180007</v>
      </c>
      <c r="BF121" s="3">
        <v>64.827410239997405</v>
      </c>
      <c r="BG121" s="3">
        <v>24.040866250000501</v>
      </c>
      <c r="BH121" s="3">
        <v>1416.37919002997</v>
      </c>
      <c r="BI121" s="3">
        <v>266.42473496000201</v>
      </c>
      <c r="BJ121" s="3">
        <v>178.29911482</v>
      </c>
      <c r="BK121" s="3">
        <v>118.871901559999</v>
      </c>
      <c r="BL121" s="3">
        <v>48.841368290001</v>
      </c>
      <c r="BM121" s="3">
        <v>1519.79712785996</v>
      </c>
      <c r="BN121" s="3">
        <v>458.49376544000302</v>
      </c>
      <c r="BO121" s="3">
        <v>84.038558779997999</v>
      </c>
      <c r="BP121" s="3">
        <v>110.198316699998</v>
      </c>
      <c r="BQ121" s="3">
        <v>343.99039863000598</v>
      </c>
      <c r="BR121" s="3">
        <v>165.80096749000001</v>
      </c>
      <c r="BS121" s="3">
        <v>15.056135120000199</v>
      </c>
      <c r="BT121" s="3">
        <v>127.52514578999801</v>
      </c>
      <c r="BU121" s="3">
        <v>609.61497337001401</v>
      </c>
      <c r="BV121" s="3">
        <v>27.392014840000598</v>
      </c>
      <c r="BW121" s="3">
        <v>123.182534119998</v>
      </c>
      <c r="BX121" s="3">
        <v>169.57886377</v>
      </c>
      <c r="BY121" s="3">
        <v>1305.0898582899599</v>
      </c>
      <c r="BZ121" s="3">
        <v>228.28750080999899</v>
      </c>
      <c r="CA121" s="3">
        <v>175.47434616999999</v>
      </c>
      <c r="CB121" s="3">
        <v>971.11741709001501</v>
      </c>
      <c r="CC121" s="3">
        <v>133.52775009000001</v>
      </c>
      <c r="CD121" s="3">
        <v>67.249344799998099</v>
      </c>
      <c r="CE121" s="3">
        <v>729.15034859001105</v>
      </c>
      <c r="CF121" s="3">
        <v>82.476650049998</v>
      </c>
      <c r="CG121" s="3">
        <v>1.9602131199999899</v>
      </c>
      <c r="CH121" s="3">
        <v>190.90917060999999</v>
      </c>
      <c r="CI121" s="3">
        <v>43.718548810000897</v>
      </c>
      <c r="CJ121" s="3">
        <v>230.95144128000101</v>
      </c>
      <c r="CK121" s="3">
        <v>37.302040470000897</v>
      </c>
      <c r="CL121" s="3">
        <v>842.77119259001097</v>
      </c>
      <c r="CM121" s="3">
        <v>445.95373138000201</v>
      </c>
      <c r="CN121" s="3">
        <v>740.33719263001205</v>
      </c>
      <c r="CO121" s="3">
        <v>73.722906589997706</v>
      </c>
      <c r="CP121" s="3">
        <v>6.8635483599998803</v>
      </c>
      <c r="CQ121" s="3">
        <v>345.77416528000299</v>
      </c>
      <c r="CR121" s="3">
        <v>891.37450719001504</v>
      </c>
      <c r="CS121" s="3">
        <v>702.44568104001496</v>
      </c>
      <c r="CT121" s="3">
        <v>2.61845664999997</v>
      </c>
      <c r="CU121" s="3">
        <v>644.90875879001396</v>
      </c>
      <c r="CV121" s="3">
        <v>472.66242059000803</v>
      </c>
      <c r="CW121" s="3">
        <v>1028.26666106998</v>
      </c>
      <c r="CX121" s="3">
        <v>1.00096348999999</v>
      </c>
      <c r="CY121" s="3">
        <v>412.41420664000498</v>
      </c>
      <c r="CZ121" s="3">
        <v>1.42746317999999</v>
      </c>
      <c r="DA121" s="3">
        <v>178.36798282000001</v>
      </c>
      <c r="DB121" s="3">
        <v>207.526395030001</v>
      </c>
      <c r="DC121" s="3">
        <v>493.08838769000403</v>
      </c>
      <c r="DD121" s="3">
        <v>144.295340280001</v>
      </c>
      <c r="DE121" s="3">
        <v>463.821627490004</v>
      </c>
      <c r="DF121" s="3">
        <v>249.15067357999999</v>
      </c>
      <c r="DG121" s="3">
        <v>1091.8340116699801</v>
      </c>
      <c r="DH121" s="3">
        <v>10.278904660000499</v>
      </c>
      <c r="DI121" s="3">
        <v>69.944822890000395</v>
      </c>
      <c r="DJ121" s="3">
        <v>409.47712326000499</v>
      </c>
      <c r="DK121" s="3">
        <v>44.573862740000898</v>
      </c>
      <c r="DL121" s="3">
        <v>460.35665349000197</v>
      </c>
      <c r="DM121" s="3">
        <v>562.38475407001602</v>
      </c>
      <c r="DN121" s="3">
        <v>31.0986275800005</v>
      </c>
      <c r="DO121" s="3">
        <v>109.38110723999699</v>
      </c>
      <c r="DP121" s="4">
        <v>188.25225474000101</v>
      </c>
      <c r="DQ121" s="11">
        <v>11243.582929300101</v>
      </c>
      <c r="DR121" s="11">
        <v>9811.3974609375</v>
      </c>
      <c r="DS121" s="11">
        <f t="shared" si="19"/>
        <v>86968.686388007234</v>
      </c>
      <c r="DT121" s="19">
        <v>13960.717875250099</v>
      </c>
      <c r="DU121">
        <v>29217.188654029844</v>
      </c>
      <c r="DV121">
        <v>8310.7977941098761</v>
      </c>
      <c r="DW121">
        <v>20208.703623129972</v>
      </c>
      <c r="DX121">
        <v>5459.8809805499914</v>
      </c>
      <c r="DY121">
        <f t="shared" si="20"/>
        <v>3960.4890165232728</v>
      </c>
      <c r="DZ121" s="20">
        <f t="shared" si="21"/>
        <v>5850.9084444142263</v>
      </c>
      <c r="EA121" s="19">
        <f t="shared" si="14"/>
        <v>17921.20689177337</v>
      </c>
      <c r="EB121">
        <f t="shared" si="15"/>
        <v>29217.188654029844</v>
      </c>
      <c r="EC121">
        <f t="shared" si="16"/>
        <v>14161.706238524102</v>
      </c>
      <c r="ED121">
        <f t="shared" si="17"/>
        <v>20208.703623129972</v>
      </c>
      <c r="EE121" s="20">
        <f t="shared" si="18"/>
        <v>5459.8809805499914</v>
      </c>
    </row>
    <row r="122" spans="1:135" x14ac:dyDescent="0.25">
      <c r="A122" s="2" t="s">
        <v>236</v>
      </c>
      <c r="B122" s="3">
        <v>147.08313185999901</v>
      </c>
      <c r="C122" s="3">
        <v>702.30139528000996</v>
      </c>
      <c r="D122" s="3">
        <v>3435.70956027999</v>
      </c>
      <c r="E122" s="3">
        <v>5.7734986599999401</v>
      </c>
      <c r="F122" s="3">
        <v>383.59250224000101</v>
      </c>
      <c r="G122" s="3">
        <v>383.73564828999901</v>
      </c>
      <c r="H122" s="3">
        <v>21.010195940000798</v>
      </c>
      <c r="I122" s="3">
        <v>5.6089525799998503</v>
      </c>
      <c r="J122" s="3">
        <v>5.5656818699999002</v>
      </c>
      <c r="K122" s="3">
        <v>26.1273763900003</v>
      </c>
      <c r="L122" s="3">
        <v>64.591657570000805</v>
      </c>
      <c r="M122" s="3">
        <v>4.5010305399999204</v>
      </c>
      <c r="N122" s="3">
        <v>6.6221566399997602</v>
      </c>
      <c r="O122" s="3">
        <v>19.6483420000006</v>
      </c>
      <c r="P122" s="3">
        <v>13.745321070000101</v>
      </c>
      <c r="Q122" s="3">
        <v>10.4279973500001</v>
      </c>
      <c r="R122" s="3">
        <v>1.86511260999999</v>
      </c>
      <c r="S122" s="3">
        <v>670.40332890000604</v>
      </c>
      <c r="T122" s="3">
        <v>2293.7905420399902</v>
      </c>
      <c r="U122" s="3">
        <v>470.162587810003</v>
      </c>
      <c r="V122" s="3">
        <v>406.53901595000201</v>
      </c>
      <c r="W122" s="3">
        <v>7.7104992299998303</v>
      </c>
      <c r="X122" s="3">
        <v>2477.58246271998</v>
      </c>
      <c r="Y122" s="3">
        <v>136.130274920001</v>
      </c>
      <c r="Z122" s="3">
        <v>188.53578512000001</v>
      </c>
      <c r="AA122" s="3">
        <v>618.05487747000302</v>
      </c>
      <c r="AB122" s="3">
        <v>0.464686109999978</v>
      </c>
      <c r="AC122" s="3">
        <v>60.756868860000701</v>
      </c>
      <c r="AD122" s="3">
        <v>1394.36367251001</v>
      </c>
      <c r="AE122" s="3">
        <v>15046.492572380001</v>
      </c>
      <c r="AF122" s="3">
        <v>663.70869196000399</v>
      </c>
      <c r="AG122" s="3">
        <v>499.90098023000201</v>
      </c>
      <c r="AH122" s="3">
        <v>912.28476960000705</v>
      </c>
      <c r="AI122" s="3">
        <v>735.68656878000502</v>
      </c>
      <c r="AJ122" s="3">
        <v>0.64134906000004999</v>
      </c>
      <c r="AK122" s="3">
        <v>578.61247534000495</v>
      </c>
      <c r="AL122" s="3">
        <v>277.89328507999898</v>
      </c>
      <c r="AM122" s="3">
        <v>1092.30621215001</v>
      </c>
      <c r="AN122" s="3">
        <v>131.48599911999901</v>
      </c>
      <c r="AO122" s="3">
        <v>12.45159224</v>
      </c>
      <c r="AP122" s="3">
        <v>87.7655267699962</v>
      </c>
      <c r="AQ122" s="3">
        <v>34.622511840001003</v>
      </c>
      <c r="AR122" s="3">
        <v>1043.2970385199999</v>
      </c>
      <c r="AS122" s="3">
        <v>10.373234869999999</v>
      </c>
      <c r="AT122" s="3">
        <v>1.16879869999999</v>
      </c>
      <c r="AU122" s="3">
        <v>1479.6300005000001</v>
      </c>
      <c r="AV122" s="3">
        <v>303.10336352999798</v>
      </c>
      <c r="AW122" s="3">
        <v>6.9457349399998796</v>
      </c>
      <c r="AX122" s="3">
        <v>3.4981846399999599</v>
      </c>
      <c r="AY122" s="3">
        <v>123.610978689996</v>
      </c>
      <c r="AZ122" s="3">
        <v>1015.32195903001</v>
      </c>
      <c r="BA122" s="3">
        <v>45.599986430000897</v>
      </c>
      <c r="BB122" s="3">
        <v>251.22322624999799</v>
      </c>
      <c r="BC122" s="3">
        <v>841.78934879002895</v>
      </c>
      <c r="BD122" s="3">
        <v>357.15422502999797</v>
      </c>
      <c r="BE122" s="3">
        <v>272.08912108999999</v>
      </c>
      <c r="BF122" s="3">
        <v>0.764549260000011</v>
      </c>
      <c r="BG122" s="3">
        <v>202.59321756</v>
      </c>
      <c r="BH122" s="3">
        <v>645.86690809000504</v>
      </c>
      <c r="BI122" s="3">
        <v>133.23706747999799</v>
      </c>
      <c r="BJ122" s="3">
        <v>71.910651479999501</v>
      </c>
      <c r="BK122" s="3">
        <v>2577.6886460999999</v>
      </c>
      <c r="BL122" s="3">
        <v>2658.5932068099901</v>
      </c>
      <c r="BM122" s="3">
        <v>241.32607623000001</v>
      </c>
      <c r="BN122" s="3">
        <v>9.2594370000002396E-2</v>
      </c>
      <c r="BO122" s="3">
        <v>0.20292237999999299</v>
      </c>
      <c r="BP122" s="3">
        <v>587.12144604000503</v>
      </c>
      <c r="BQ122" s="3">
        <v>52.242860900001901</v>
      </c>
      <c r="BR122" s="3">
        <v>1237.1806698400101</v>
      </c>
      <c r="BS122" s="3">
        <v>203.150213180001</v>
      </c>
      <c r="BT122" s="3">
        <v>1.49685525999999</v>
      </c>
      <c r="BU122" s="3">
        <v>2279.2695009999902</v>
      </c>
      <c r="BV122" s="3">
        <v>3.97371498999994</v>
      </c>
      <c r="BW122" s="3">
        <v>175.31076849999801</v>
      </c>
      <c r="BX122" s="3">
        <v>453.72623821000002</v>
      </c>
      <c r="BY122" s="3">
        <v>311.211034810005</v>
      </c>
      <c r="BZ122" s="3">
        <v>656.02656951000802</v>
      </c>
      <c r="CA122" s="3">
        <v>0.73935420000000496</v>
      </c>
      <c r="CB122" s="3">
        <v>107.834696969999</v>
      </c>
      <c r="CC122" s="3">
        <v>742.28708647000803</v>
      </c>
      <c r="CD122" s="3">
        <v>295.75106475000098</v>
      </c>
      <c r="CE122" s="3">
        <v>48.618864680001401</v>
      </c>
      <c r="CF122" s="3">
        <v>424.66284710000502</v>
      </c>
      <c r="CG122" s="3">
        <v>125.066997549999</v>
      </c>
      <c r="CH122" s="3">
        <v>939.70432897999899</v>
      </c>
      <c r="CI122" s="3">
        <v>13.70236903</v>
      </c>
      <c r="CJ122" s="3">
        <v>447.744472430001</v>
      </c>
      <c r="CK122" s="3">
        <v>124.25531161000001</v>
      </c>
      <c r="CL122" s="3">
        <v>330.05915560000102</v>
      </c>
      <c r="CM122" s="3">
        <v>773.56552518000501</v>
      </c>
      <c r="CN122" s="3">
        <v>190.250648259999</v>
      </c>
      <c r="CO122" s="3">
        <v>375.74030803000301</v>
      </c>
      <c r="CP122" s="3">
        <v>29.925572480000302</v>
      </c>
      <c r="CQ122" s="3">
        <v>405.86645972999997</v>
      </c>
      <c r="CR122" s="3">
        <v>979.612955490015</v>
      </c>
      <c r="CS122" s="3">
        <v>711.90683036000303</v>
      </c>
      <c r="CT122" s="3">
        <v>76.330406870000203</v>
      </c>
      <c r="CU122" s="3">
        <v>0.58828492000000498</v>
      </c>
      <c r="CV122" s="3">
        <v>1298.38332600999</v>
      </c>
      <c r="CW122" s="3">
        <v>2231.2265556299999</v>
      </c>
      <c r="CX122" s="3">
        <v>15.1761815700001</v>
      </c>
      <c r="CY122" s="3">
        <v>1176.0393742700001</v>
      </c>
      <c r="CZ122" s="3">
        <v>104.363057069999</v>
      </c>
      <c r="DA122" s="3">
        <v>71.409682190000396</v>
      </c>
      <c r="DB122" s="3">
        <v>0.45051348999998497</v>
      </c>
      <c r="DC122" s="3">
        <v>338.314184460001</v>
      </c>
      <c r="DD122" s="3">
        <v>165.38524124</v>
      </c>
      <c r="DE122" s="3">
        <v>274.72319225000098</v>
      </c>
      <c r="DF122" s="3">
        <v>277.40218525</v>
      </c>
      <c r="DG122" s="3">
        <v>2012.80750491</v>
      </c>
      <c r="DH122" s="3">
        <v>0.13945215999999999</v>
      </c>
      <c r="DI122" s="3">
        <v>67.369537410000504</v>
      </c>
      <c r="DJ122" s="3">
        <v>246.96309916999999</v>
      </c>
      <c r="DK122" s="3">
        <v>21.512393920000299</v>
      </c>
      <c r="DL122" s="3">
        <v>205.92352325999801</v>
      </c>
      <c r="DM122" s="3">
        <v>300.21528831000097</v>
      </c>
      <c r="DN122" s="3">
        <v>388.309874330002</v>
      </c>
      <c r="DO122" s="3">
        <v>2154.4755344299701</v>
      </c>
      <c r="DP122" s="4">
        <v>361.89598453000099</v>
      </c>
      <c r="DQ122" s="11">
        <v>2796.0954215699899</v>
      </c>
      <c r="DR122" s="11">
        <v>22178.513671875</v>
      </c>
      <c r="DS122" s="11">
        <f t="shared" si="19"/>
        <v>96115.355930365098</v>
      </c>
      <c r="DT122" s="19">
        <v>7655.8991359100019</v>
      </c>
      <c r="DU122">
        <v>11309.871672320027</v>
      </c>
      <c r="DV122">
        <v>23552.578855509986</v>
      </c>
      <c r="DW122">
        <v>18195.479458960061</v>
      </c>
      <c r="DX122">
        <v>13223.013135789977</v>
      </c>
      <c r="DY122">
        <f t="shared" si="20"/>
        <v>8530.1536158218278</v>
      </c>
      <c r="DZ122" s="20">
        <f t="shared" si="21"/>
        <v>13648.36005605317</v>
      </c>
      <c r="EA122" s="19">
        <f t="shared" si="14"/>
        <v>16186.05275173183</v>
      </c>
      <c r="EB122">
        <f t="shared" si="15"/>
        <v>11309.871672320027</v>
      </c>
      <c r="EC122">
        <f t="shared" si="16"/>
        <v>37200.938911563157</v>
      </c>
      <c r="ED122">
        <f t="shared" si="17"/>
        <v>18195.479458960061</v>
      </c>
      <c r="EE122" s="20">
        <f t="shared" si="18"/>
        <v>13223.013135789977</v>
      </c>
    </row>
    <row r="123" spans="1:135" x14ac:dyDescent="0.25">
      <c r="A123" s="2" t="s">
        <v>237</v>
      </c>
      <c r="B123" s="3">
        <v>10.13266267</v>
      </c>
      <c r="C123" s="3">
        <v>174.31472810000099</v>
      </c>
      <c r="D123" s="3">
        <v>271.28561776999999</v>
      </c>
      <c r="E123" s="3">
        <v>0.41937656999999001</v>
      </c>
      <c r="F123" s="3">
        <v>1367.38710996999</v>
      </c>
      <c r="G123" s="3">
        <v>158.44233833999999</v>
      </c>
      <c r="H123" s="3">
        <v>58.329643470001798</v>
      </c>
      <c r="I123" s="3">
        <v>10.026760200001</v>
      </c>
      <c r="J123" s="3">
        <v>2.02138600000006E-2</v>
      </c>
      <c r="K123" s="3">
        <v>193.85938653000099</v>
      </c>
      <c r="L123" s="3">
        <v>319.65552065000099</v>
      </c>
      <c r="M123" s="3">
        <v>0.44989798999998798</v>
      </c>
      <c r="N123" s="3">
        <v>0.60074013999998299</v>
      </c>
      <c r="O123" s="3">
        <v>0.63667184999999704</v>
      </c>
      <c r="P123" s="3">
        <v>313.04994329999801</v>
      </c>
      <c r="Q123" s="3">
        <v>0.42384015999997998</v>
      </c>
      <c r="R123" s="3">
        <v>0.41362251999998301</v>
      </c>
      <c r="S123" s="3">
        <v>754.09949791000497</v>
      </c>
      <c r="T123" s="3">
        <v>1354.55944547999</v>
      </c>
      <c r="U123" s="3">
        <v>64.778008860002103</v>
      </c>
      <c r="V123" s="3">
        <v>673.31469799000695</v>
      </c>
      <c r="W123" s="3">
        <v>0.23594986999999801</v>
      </c>
      <c r="X123" s="3">
        <v>1484.8565359300001</v>
      </c>
      <c r="Y123" s="3">
        <v>2.23881153000002</v>
      </c>
      <c r="Z123" s="3">
        <v>0.37343170999998099</v>
      </c>
      <c r="AA123" s="3">
        <v>602.96457362000206</v>
      </c>
      <c r="AB123" s="3">
        <v>0.27775123999999501</v>
      </c>
      <c r="AC123" s="3">
        <v>0.120983869999996</v>
      </c>
      <c r="AD123" s="3">
        <v>743.38852338000595</v>
      </c>
      <c r="AE123" s="3">
        <v>6.5889930999996302</v>
      </c>
      <c r="AF123" s="3">
        <v>820.33120291002001</v>
      </c>
      <c r="AG123" s="3">
        <v>8.5372582799999996</v>
      </c>
      <c r="AH123" s="3">
        <v>4.2787470299998596</v>
      </c>
      <c r="AI123" s="3">
        <v>306.11398226000301</v>
      </c>
      <c r="AJ123" s="3">
        <v>6.9577700000003906E-2</v>
      </c>
      <c r="AK123" s="3">
        <v>443.25835023000297</v>
      </c>
      <c r="AL123" s="3">
        <v>17.299435960000402</v>
      </c>
      <c r="AM123" s="3">
        <v>50.413919370001302</v>
      </c>
      <c r="AN123" s="3">
        <v>2.02400632999997</v>
      </c>
      <c r="AO123" s="3">
        <v>901.33767234000004</v>
      </c>
      <c r="AP123" s="3">
        <v>185.49506771999799</v>
      </c>
      <c r="AQ123" s="3">
        <v>0.63350140000000899</v>
      </c>
      <c r="AR123" s="3">
        <v>216.63825563</v>
      </c>
      <c r="AS123" s="3">
        <v>8.3038499999997292E-3</v>
      </c>
      <c r="AT123" s="3">
        <v>0.44539492999998898</v>
      </c>
      <c r="AU123" s="3">
        <v>1251.0032468299801</v>
      </c>
      <c r="AV123" s="3">
        <v>4.5386823399997702</v>
      </c>
      <c r="AW123" s="3">
        <v>0.49299238999997003</v>
      </c>
      <c r="AX123" s="3">
        <v>1.42847799999997E-2</v>
      </c>
      <c r="AY123" s="3">
        <v>3.3557934299998098</v>
      </c>
      <c r="AZ123" s="3">
        <v>471.806109399999</v>
      </c>
      <c r="BA123" s="3">
        <v>3.4785390000004399E-2</v>
      </c>
      <c r="BB123" s="3">
        <v>10.203705450001401</v>
      </c>
      <c r="BC123" s="3">
        <v>642.14380522005501</v>
      </c>
      <c r="BD123" s="3">
        <v>70.362717809997804</v>
      </c>
      <c r="BE123" s="3">
        <v>161.214575029998</v>
      </c>
      <c r="BF123" s="3">
        <v>1.41847000000001E-3</v>
      </c>
      <c r="BG123" s="3">
        <v>548.30997433001198</v>
      </c>
      <c r="BH123" s="3">
        <v>279.92038227000302</v>
      </c>
      <c r="BI123" s="3">
        <v>5.5001873999995103</v>
      </c>
      <c r="BJ123" s="3">
        <v>2.98616600000037E-2</v>
      </c>
      <c r="BK123" s="3">
        <v>3648.6803854599798</v>
      </c>
      <c r="BL123" s="3">
        <v>10.9650333600002</v>
      </c>
      <c r="BM123" s="3">
        <v>2.8743433599999801</v>
      </c>
      <c r="BN123" s="3">
        <v>0.42447371999996902</v>
      </c>
      <c r="BO123" s="3">
        <v>0.54633428000001605</v>
      </c>
      <c r="BP123" s="3">
        <v>356.289813250007</v>
      </c>
      <c r="BQ123" s="3">
        <v>3.2660754599998398</v>
      </c>
      <c r="BR123" s="3">
        <v>873.46083720001104</v>
      </c>
      <c r="BS123" s="3">
        <v>129.64476401000101</v>
      </c>
      <c r="BT123" s="3">
        <v>97.892852699998599</v>
      </c>
      <c r="BU123" s="3">
        <v>770.88643483001499</v>
      </c>
      <c r="BV123" s="3">
        <v>0.27759967999998902</v>
      </c>
      <c r="BW123" s="3">
        <v>3.0380394899999099</v>
      </c>
      <c r="BX123" s="3">
        <v>409.669371930007</v>
      </c>
      <c r="BY123" s="3">
        <v>234.04134941999999</v>
      </c>
      <c r="BZ123" s="3">
        <v>96.136877239999905</v>
      </c>
      <c r="CA123" s="3">
        <v>1.2458081000000001</v>
      </c>
      <c r="CB123" s="3">
        <v>3.3292539799999399</v>
      </c>
      <c r="CC123" s="3">
        <v>24.6166900500005</v>
      </c>
      <c r="CD123" s="3">
        <v>79.970104159999394</v>
      </c>
      <c r="CE123" s="3">
        <v>3.3398392399998502</v>
      </c>
      <c r="CF123" s="3">
        <v>561.41049286000703</v>
      </c>
      <c r="CG123" s="3">
        <v>41.205460050001399</v>
      </c>
      <c r="CH123" s="3">
        <v>179.588903719999</v>
      </c>
      <c r="CI123" s="3">
        <v>104.659463399999</v>
      </c>
      <c r="CJ123" s="3">
        <v>153.20112586000201</v>
      </c>
      <c r="CK123" s="3">
        <v>57.867387750000503</v>
      </c>
      <c r="CL123" s="3">
        <v>14.1947452400002</v>
      </c>
      <c r="CM123" s="3">
        <v>10.090884750000001</v>
      </c>
      <c r="CN123" s="3">
        <v>14.181035210000401</v>
      </c>
      <c r="CO123" s="3">
        <v>556.01180301000795</v>
      </c>
      <c r="CP123" s="3">
        <v>0.36327142999999401</v>
      </c>
      <c r="CQ123" s="3">
        <v>61.584398880000798</v>
      </c>
      <c r="CR123" s="3">
        <v>1199.1095186498201</v>
      </c>
      <c r="CS123" s="3">
        <v>2826.4390851799599</v>
      </c>
      <c r="CT123" s="3">
        <v>15.052626300001201</v>
      </c>
      <c r="CU123" s="3">
        <v>6.5386919999998794E-2</v>
      </c>
      <c r="CV123" s="3">
        <v>2590.0972682799302</v>
      </c>
      <c r="CW123" s="3">
        <v>492.60257993000801</v>
      </c>
      <c r="CX123" s="3">
        <v>0.187800359999994</v>
      </c>
      <c r="CY123" s="3">
        <v>553.87973659000602</v>
      </c>
      <c r="CZ123" s="3">
        <v>117.162816829996</v>
      </c>
      <c r="DA123" s="3">
        <v>17.245476100000701</v>
      </c>
      <c r="DB123" s="3">
        <v>3.3363123399998802</v>
      </c>
      <c r="DC123" s="3">
        <v>93.039295170000401</v>
      </c>
      <c r="DD123" s="3">
        <v>157.33026551</v>
      </c>
      <c r="DE123" s="3">
        <v>95.414599379996204</v>
      </c>
      <c r="DF123" s="3">
        <v>350.95861144999998</v>
      </c>
      <c r="DG123" s="3">
        <v>239.657891430001</v>
      </c>
      <c r="DH123" s="3">
        <v>0.32635541999998602</v>
      </c>
      <c r="DI123" s="3">
        <v>175.81636404</v>
      </c>
      <c r="DJ123" s="3">
        <v>29.982021140000398</v>
      </c>
      <c r="DK123" s="3">
        <v>0.41448550999999101</v>
      </c>
      <c r="DL123" s="3">
        <v>191.37663606999999</v>
      </c>
      <c r="DM123" s="3">
        <v>37.572048060001599</v>
      </c>
      <c r="DN123" s="3">
        <v>0.82942107000001897</v>
      </c>
      <c r="DO123" s="3">
        <v>1.13988394999999</v>
      </c>
      <c r="DP123" s="4">
        <v>118.16184956999901</v>
      </c>
      <c r="DQ123" s="11">
        <v>30.019534070000599</v>
      </c>
      <c r="DR123" s="11">
        <v>8129.37060546875</v>
      </c>
      <c r="DS123" s="11">
        <f t="shared" si="19"/>
        <v>40944.606204588592</v>
      </c>
      <c r="DT123" s="19">
        <v>1395.7109209700156</v>
      </c>
      <c r="DU123">
        <v>6567.5810643200675</v>
      </c>
      <c r="DV123">
        <v>3467.002842549995</v>
      </c>
      <c r="DW123">
        <v>13727.831840739798</v>
      </c>
      <c r="DX123">
        <v>7657.1089305399564</v>
      </c>
      <c r="DY123">
        <f t="shared" si="20"/>
        <v>6033.9757835927512</v>
      </c>
      <c r="DZ123" s="20">
        <f t="shared" si="21"/>
        <v>2095.3948218759992</v>
      </c>
      <c r="EA123" s="19">
        <f t="shared" si="14"/>
        <v>7429.6867045627669</v>
      </c>
      <c r="EB123">
        <f t="shared" si="15"/>
        <v>6567.5810643200675</v>
      </c>
      <c r="EC123">
        <f t="shared" si="16"/>
        <v>5562.3976644259947</v>
      </c>
      <c r="ED123">
        <f t="shared" si="17"/>
        <v>13727.831840739798</v>
      </c>
      <c r="EE123" s="20">
        <f t="shared" si="18"/>
        <v>7657.1089305399564</v>
      </c>
    </row>
    <row r="124" spans="1:135" x14ac:dyDescent="0.25">
      <c r="A124" s="2" t="s">
        <v>282</v>
      </c>
      <c r="B124" s="3">
        <v>1.97388045999999</v>
      </c>
      <c r="C124" s="3">
        <v>37.649953300000703</v>
      </c>
      <c r="D124" s="3">
        <v>141.47231258999901</v>
      </c>
      <c r="E124" s="3">
        <v>0.51234978999998104</v>
      </c>
      <c r="F124" s="3">
        <v>15.6583983200004</v>
      </c>
      <c r="G124" s="3">
        <v>31.2425439600004</v>
      </c>
      <c r="H124" s="3">
        <v>14.0957865000001</v>
      </c>
      <c r="I124" s="3">
        <v>43.405896730000997</v>
      </c>
      <c r="J124" s="3">
        <v>0.17963939999999801</v>
      </c>
      <c r="K124" s="3">
        <v>2.3396617699999398</v>
      </c>
      <c r="L124" s="3">
        <v>62.588529790000898</v>
      </c>
      <c r="M124" s="3">
        <v>1.5978199900000301</v>
      </c>
      <c r="N124" s="3">
        <v>3.24877405999991</v>
      </c>
      <c r="O124" s="3">
        <v>2.6555792299999901</v>
      </c>
      <c r="P124" s="3">
        <v>3.5246190199999501</v>
      </c>
      <c r="Q124" s="3">
        <v>0.15997393999999701</v>
      </c>
      <c r="R124" s="3">
        <v>0.17555806999999399</v>
      </c>
      <c r="S124" s="3">
        <v>123.754263389999</v>
      </c>
      <c r="T124" s="3">
        <v>910.77959795001095</v>
      </c>
      <c r="U124" s="3">
        <v>82.190738299998003</v>
      </c>
      <c r="V124" s="3">
        <v>67.480592490000205</v>
      </c>
      <c r="W124" s="3">
        <v>0.53086836999999998</v>
      </c>
      <c r="X124" s="3">
        <v>786.77023971001097</v>
      </c>
      <c r="Y124" s="3">
        <v>42.291187290001801</v>
      </c>
      <c r="Z124" s="3">
        <v>55.745719610001501</v>
      </c>
      <c r="AA124" s="3">
        <v>187.29931731999901</v>
      </c>
      <c r="AB124" s="3">
        <v>0.697603179999982</v>
      </c>
      <c r="AC124" s="3">
        <v>9.2696271100000693</v>
      </c>
      <c r="AD124" s="3">
        <v>227.02121835</v>
      </c>
      <c r="AE124" s="3">
        <v>9.5527076200002607</v>
      </c>
      <c r="AF124" s="3">
        <v>24.600569310000498</v>
      </c>
      <c r="AG124" s="3">
        <v>53.810868880001003</v>
      </c>
      <c r="AH124" s="3">
        <v>18.113718840000601</v>
      </c>
      <c r="AI124" s="3">
        <v>117.786396809998</v>
      </c>
      <c r="AJ124" s="3">
        <v>0.38234365999998299</v>
      </c>
      <c r="AK124" s="3">
        <v>247.41564317000001</v>
      </c>
      <c r="AL124" s="3">
        <v>20.837377640000302</v>
      </c>
      <c r="AM124" s="3">
        <v>77.761483289999106</v>
      </c>
      <c r="AN124" s="3">
        <v>7.2111936199997899</v>
      </c>
      <c r="AO124" s="3">
        <v>13.319932810000401</v>
      </c>
      <c r="AP124" s="3">
        <v>42.593660490001</v>
      </c>
      <c r="AQ124" s="3">
        <v>52.716779590001003</v>
      </c>
      <c r="AR124" s="3">
        <v>158.316425909999</v>
      </c>
      <c r="AS124" s="3">
        <v>4.7943126699996998</v>
      </c>
      <c r="AT124" s="3">
        <v>1.13073731000001</v>
      </c>
      <c r="AU124" s="3">
        <v>344.49102380000102</v>
      </c>
      <c r="AV124" s="3">
        <v>62.847438030002003</v>
      </c>
      <c r="AW124" s="3">
        <v>2.7226305499999799</v>
      </c>
      <c r="AX124" s="3">
        <v>7.1733180599997999</v>
      </c>
      <c r="AY124" s="3">
        <v>2.7736127199999498</v>
      </c>
      <c r="AZ124" s="3">
        <v>61.323848080000602</v>
      </c>
      <c r="BA124" s="3">
        <v>3.68358362999995</v>
      </c>
      <c r="BB124" s="3">
        <v>58.401780490000803</v>
      </c>
      <c r="BC124" s="3">
        <v>7.0740015099997802</v>
      </c>
      <c r="BD124" s="3">
        <v>8.3102324199998296</v>
      </c>
      <c r="BE124" s="3">
        <v>169.63630307999799</v>
      </c>
      <c r="BF124" s="3">
        <v>0.27464133999999102</v>
      </c>
      <c r="BG124" s="3">
        <v>57.554834180000903</v>
      </c>
      <c r="BH124" s="3">
        <v>9.2420107000000495</v>
      </c>
      <c r="BI124" s="3">
        <v>31.938395580000801</v>
      </c>
      <c r="BJ124" s="3">
        <v>0.104398809999995</v>
      </c>
      <c r="BK124" s="3">
        <v>57.614828720000702</v>
      </c>
      <c r="BL124" s="3">
        <v>118.762471159999</v>
      </c>
      <c r="BM124" s="3">
        <v>3.2698737299999698</v>
      </c>
      <c r="BN124" s="3">
        <v>1.2902180099999601</v>
      </c>
      <c r="BO124" s="3">
        <v>2.4431595099999299</v>
      </c>
      <c r="BP124" s="3">
        <v>73.199900269999603</v>
      </c>
      <c r="BQ124" s="3">
        <v>0.76002894000001298</v>
      </c>
      <c r="BR124" s="3">
        <v>227.71570617999899</v>
      </c>
      <c r="BS124" s="3">
        <v>32.623170070002402</v>
      </c>
      <c r="BT124" s="3">
        <v>0.26798703999999401</v>
      </c>
      <c r="BU124" s="3">
        <v>191.153973360001</v>
      </c>
      <c r="BV124" s="3">
        <v>0.42222204999997798</v>
      </c>
      <c r="BW124" s="3">
        <v>10.1123985900006</v>
      </c>
      <c r="BX124" s="3">
        <v>6.44697881999977</v>
      </c>
      <c r="BY124" s="3">
        <v>418.603781050002</v>
      </c>
      <c r="BZ124" s="3">
        <v>67.753242680001094</v>
      </c>
      <c r="CA124" s="3">
        <v>0.91276165000004905</v>
      </c>
      <c r="CB124" s="3">
        <v>78.806749309998693</v>
      </c>
      <c r="CC124" s="3">
        <v>218.08652744</v>
      </c>
      <c r="CD124" s="3">
        <v>8.3216157799998403</v>
      </c>
      <c r="CE124" s="3">
        <v>9.9812599999995495E-3</v>
      </c>
      <c r="CF124" s="3">
        <v>66.801477530000398</v>
      </c>
      <c r="CG124" s="3">
        <v>32.997141960000803</v>
      </c>
      <c r="CH124" s="3">
        <v>5.7410081399998498</v>
      </c>
      <c r="CI124" s="3">
        <v>1.6476605599999901</v>
      </c>
      <c r="CJ124" s="3">
        <v>74.339585520000497</v>
      </c>
      <c r="CK124" s="3">
        <v>4.10322155999995</v>
      </c>
      <c r="CL124" s="3">
        <v>43.733430430000801</v>
      </c>
      <c r="CM124" s="3">
        <v>11.3917281</v>
      </c>
      <c r="CN124" s="3">
        <v>6.6850372699998397</v>
      </c>
      <c r="CO124" s="3">
        <v>77.471648210000694</v>
      </c>
      <c r="CP124" s="3">
        <v>16.297823560001</v>
      </c>
      <c r="CQ124" s="3">
        <v>3.8123369399999798</v>
      </c>
      <c r="CR124" s="3">
        <v>37.133094970001601</v>
      </c>
      <c r="CS124" s="3">
        <v>1029.3551715200099</v>
      </c>
      <c r="CT124" s="3">
        <v>6.6887962499998501</v>
      </c>
      <c r="CU124" s="3">
        <v>5.8993770199999096</v>
      </c>
      <c r="CV124" s="3">
        <v>10.8270658500001</v>
      </c>
      <c r="CW124" s="3">
        <v>318.54963294000203</v>
      </c>
      <c r="CX124" s="3">
        <v>0.34512812999997999</v>
      </c>
      <c r="CY124" s="3">
        <v>8.0821803099998704</v>
      </c>
      <c r="CZ124" s="3">
        <v>23.461956280000599</v>
      </c>
      <c r="DA124" s="3">
        <v>31.894704440000599</v>
      </c>
      <c r="DB124" s="3">
        <v>22.693859880000801</v>
      </c>
      <c r="DC124" s="3">
        <v>5.1865815399998603</v>
      </c>
      <c r="DD124" s="3">
        <v>71.2348092400007</v>
      </c>
      <c r="DE124" s="3">
        <v>43.239325380000601</v>
      </c>
      <c r="DF124" s="3">
        <v>22.969523570000501</v>
      </c>
      <c r="DG124" s="3">
        <v>314.66259217000299</v>
      </c>
      <c r="DH124" s="3">
        <v>0.52472290999997695</v>
      </c>
      <c r="DI124" s="3">
        <v>56.672673320001103</v>
      </c>
      <c r="DJ124" s="3">
        <v>6.5920112599999303</v>
      </c>
      <c r="DK124" s="3">
        <v>0.33911770999998297</v>
      </c>
      <c r="DL124" s="3">
        <v>36.053677140000701</v>
      </c>
      <c r="DM124" s="3">
        <v>15.7225271900005</v>
      </c>
      <c r="DN124" s="3">
        <v>0.39715895999998602</v>
      </c>
      <c r="DO124" s="3">
        <v>0.178726739999997</v>
      </c>
      <c r="DP124" s="4">
        <v>32.130367270000903</v>
      </c>
      <c r="DQ124" s="11">
        <v>251.49804622000099</v>
      </c>
      <c r="DR124" s="11">
        <v>0</v>
      </c>
      <c r="DS124" s="11">
        <f t="shared" si="19"/>
        <v>8750.140958200056</v>
      </c>
      <c r="DT124" s="19">
        <v>627.92374675000349</v>
      </c>
      <c r="DU124">
        <v>2264.1170205900085</v>
      </c>
      <c r="DV124">
        <v>2136.8989454600237</v>
      </c>
      <c r="DW124">
        <v>2703.2599687800184</v>
      </c>
      <c r="DX124">
        <v>1017.9412766200047</v>
      </c>
      <c r="DY124">
        <f t="shared" si="20"/>
        <v>0</v>
      </c>
      <c r="DZ124" s="20">
        <f t="shared" si="21"/>
        <v>0</v>
      </c>
      <c r="EA124" s="19">
        <f t="shared" si="14"/>
        <v>627.92374675000349</v>
      </c>
      <c r="EB124">
        <f t="shared" si="15"/>
        <v>2264.1170205900085</v>
      </c>
      <c r="EC124">
        <f t="shared" si="16"/>
        <v>2136.8989454600237</v>
      </c>
      <c r="ED124">
        <f t="shared" si="17"/>
        <v>2703.2599687800184</v>
      </c>
      <c r="EE124" s="20">
        <f t="shared" si="18"/>
        <v>1017.9412766200047</v>
      </c>
    </row>
    <row r="125" spans="1:135" x14ac:dyDescent="0.25">
      <c r="A125" s="2" t="s">
        <v>283</v>
      </c>
      <c r="B125" s="3">
        <v>1.03708680000003</v>
      </c>
      <c r="C125" s="3">
        <v>31.502359100000799</v>
      </c>
      <c r="D125" s="3">
        <v>1762.3959642699999</v>
      </c>
      <c r="E125" s="3">
        <v>0.58900190000006103</v>
      </c>
      <c r="F125" s="3">
        <v>487.86596307000099</v>
      </c>
      <c r="G125" s="3">
        <v>323.44852260000198</v>
      </c>
      <c r="H125" s="3">
        <v>17.761156360000701</v>
      </c>
      <c r="I125" s="3">
        <v>531.23331824000104</v>
      </c>
      <c r="J125" s="3">
        <v>185.24921294000001</v>
      </c>
      <c r="K125" s="3">
        <v>1.17155155999998</v>
      </c>
      <c r="L125" s="3">
        <v>10903.81296424</v>
      </c>
      <c r="M125" s="3">
        <v>51.014182140000997</v>
      </c>
      <c r="N125" s="3">
        <v>81.7468387699994</v>
      </c>
      <c r="O125" s="3">
        <v>913.17328744000599</v>
      </c>
      <c r="P125" s="3">
        <v>3.9917655199998898</v>
      </c>
      <c r="Q125" s="3">
        <v>0.14384211999999499</v>
      </c>
      <c r="R125" s="3">
        <v>15.771631599999999</v>
      </c>
      <c r="S125" s="3">
        <v>1052.2422010300099</v>
      </c>
      <c r="T125" s="3">
        <v>16342.71841976</v>
      </c>
      <c r="U125" s="3">
        <v>243.19217274000101</v>
      </c>
      <c r="V125" s="3">
        <v>981.67538274000196</v>
      </c>
      <c r="W125" s="3">
        <v>6.9194690000001599E-2</v>
      </c>
      <c r="X125" s="3">
        <v>17088.532232469799</v>
      </c>
      <c r="Y125" s="3">
        <v>106.72607075000001</v>
      </c>
      <c r="Z125" s="3">
        <v>303.85631007000097</v>
      </c>
      <c r="AA125" s="3">
        <v>1950.2217677000001</v>
      </c>
      <c r="AB125" s="3">
        <v>0.216882199999997</v>
      </c>
      <c r="AC125" s="3">
        <v>5.3651037299998903</v>
      </c>
      <c r="AD125" s="3">
        <v>1782.8693475700099</v>
      </c>
      <c r="AE125" s="3">
        <v>42.325641960000802</v>
      </c>
      <c r="AF125" s="3">
        <v>6.5187784499999104</v>
      </c>
      <c r="AG125" s="3">
        <v>835.405878940006</v>
      </c>
      <c r="AH125" s="3">
        <v>13.4468193500007</v>
      </c>
      <c r="AI125" s="3">
        <v>3180.6510013799998</v>
      </c>
      <c r="AJ125" s="3">
        <v>8.4855730000001905E-2</v>
      </c>
      <c r="AK125" s="3">
        <v>2054.8562108599899</v>
      </c>
      <c r="AL125" s="3">
        <v>89.906530879999295</v>
      </c>
      <c r="AM125" s="3">
        <v>562.58878348000201</v>
      </c>
      <c r="AN125" s="3">
        <v>11.9245088500005</v>
      </c>
      <c r="AO125" s="3">
        <v>203.93280429000001</v>
      </c>
      <c r="AP125" s="3">
        <v>169.72027381000001</v>
      </c>
      <c r="AQ125" s="3">
        <v>451.64809442000097</v>
      </c>
      <c r="AR125" s="3">
        <v>1497.0034788999999</v>
      </c>
      <c r="AS125" s="3">
        <v>4.4301900000002302E-2</v>
      </c>
      <c r="AT125" s="3">
        <v>5.6696000000001898E-2</v>
      </c>
      <c r="AU125" s="3">
        <v>6393.5117292800096</v>
      </c>
      <c r="AV125" s="3">
        <v>8.5978642399997796</v>
      </c>
      <c r="AW125" s="3">
        <v>0.59901721000001495</v>
      </c>
      <c r="AX125" s="3">
        <v>5.0311667099999502</v>
      </c>
      <c r="AY125" s="3">
        <v>2.1661941399999902</v>
      </c>
      <c r="AZ125" s="3">
        <v>1287.4306370199999</v>
      </c>
      <c r="BA125" s="3">
        <v>200.78531189000299</v>
      </c>
      <c r="BB125" s="3">
        <v>0.278430679999986</v>
      </c>
      <c r="BC125" s="3">
        <v>105.89260375000001</v>
      </c>
      <c r="BD125" s="3">
        <v>74.582245610000399</v>
      </c>
      <c r="BE125" s="3">
        <v>1690.3111429799901</v>
      </c>
      <c r="BF125" s="3">
        <v>0.16627839999999799</v>
      </c>
      <c r="BG125" s="3">
        <v>1.7834579000000099</v>
      </c>
      <c r="BH125" s="3">
        <v>446.96066775000099</v>
      </c>
      <c r="BI125" s="3">
        <v>4.3961532699999299</v>
      </c>
      <c r="BJ125" s="3">
        <v>5.3316230000001699E-2</v>
      </c>
      <c r="BK125" s="3">
        <v>254.599025320001</v>
      </c>
      <c r="BL125" s="3">
        <v>1203.99661729999</v>
      </c>
      <c r="BM125" s="3">
        <v>2.6003236599999902</v>
      </c>
      <c r="BN125" s="3">
        <v>5.4677161999999804</v>
      </c>
      <c r="BO125" s="3">
        <v>0.18390355</v>
      </c>
      <c r="BP125" s="3">
        <v>24.264020980000399</v>
      </c>
      <c r="BQ125" s="3">
        <v>1.12447198000002</v>
      </c>
      <c r="BR125" s="3">
        <v>3070.34759995999</v>
      </c>
      <c r="BS125" s="3">
        <v>9.0627536900008803</v>
      </c>
      <c r="BT125" s="3">
        <v>0.90887312000000198</v>
      </c>
      <c r="BU125" s="3">
        <v>2607.5467862</v>
      </c>
      <c r="BV125" s="3">
        <v>3.2185960000003302E-2</v>
      </c>
      <c r="BW125" s="3">
        <v>9.6624072200001603</v>
      </c>
      <c r="BX125" s="3">
        <v>98.6170694199986</v>
      </c>
      <c r="BY125" s="3">
        <v>473.88484789999899</v>
      </c>
      <c r="BZ125" s="3">
        <v>796.41787813000303</v>
      </c>
      <c r="CA125" s="3">
        <v>0.138754409999998</v>
      </c>
      <c r="CB125" s="3">
        <v>197.89214845999999</v>
      </c>
      <c r="CC125" s="3">
        <v>841.70104987000798</v>
      </c>
      <c r="CD125" s="3">
        <v>3183.8512793599898</v>
      </c>
      <c r="CE125" s="3">
        <v>0.304964659999994</v>
      </c>
      <c r="CF125" s="3">
        <v>69.130705220001005</v>
      </c>
      <c r="CG125" s="3">
        <v>246.75434666999999</v>
      </c>
      <c r="CH125" s="3">
        <v>237.96692770000001</v>
      </c>
      <c r="CI125" s="3">
        <v>74.954214859998899</v>
      </c>
      <c r="CJ125" s="3">
        <v>550.421122350004</v>
      </c>
      <c r="CK125" s="3">
        <v>79.630246679999303</v>
      </c>
      <c r="CL125" s="3">
        <v>305.98709042000002</v>
      </c>
      <c r="CM125" s="3">
        <v>154.1693448</v>
      </c>
      <c r="CN125" s="3">
        <v>28.548945610000398</v>
      </c>
      <c r="CO125" s="3">
        <v>34.233183180000701</v>
      </c>
      <c r="CP125" s="3">
        <v>6.4399094699997601</v>
      </c>
      <c r="CQ125" s="3">
        <v>16.7616043400003</v>
      </c>
      <c r="CR125" s="3">
        <v>853.45471838000401</v>
      </c>
      <c r="CS125" s="3">
        <v>914.84329360000595</v>
      </c>
      <c r="CT125" s="3">
        <v>18.3963042600001</v>
      </c>
      <c r="CU125" s="3">
        <v>12.063427070000101</v>
      </c>
      <c r="CV125" s="3">
        <v>0.37505277999998898</v>
      </c>
      <c r="CW125" s="3">
        <v>123.258562839999</v>
      </c>
      <c r="CX125" s="3">
        <v>5.0904649099998904</v>
      </c>
      <c r="CY125" s="3">
        <v>45.970438050000503</v>
      </c>
      <c r="CZ125" s="3">
        <v>137.15859093999899</v>
      </c>
      <c r="DA125" s="3">
        <v>13.8466562000007</v>
      </c>
      <c r="DB125" s="3">
        <v>878.89859960001195</v>
      </c>
      <c r="DC125" s="3">
        <v>385.01909049000301</v>
      </c>
      <c r="DD125" s="3">
        <v>124.03881254</v>
      </c>
      <c r="DE125" s="3">
        <v>690.789274970007</v>
      </c>
      <c r="DF125" s="3">
        <v>97.894556079999603</v>
      </c>
      <c r="DG125" s="3">
        <v>908.595701040005</v>
      </c>
      <c r="DH125" s="3">
        <v>4.28268400000009E-2</v>
      </c>
      <c r="DI125" s="3">
        <v>56.450245550000901</v>
      </c>
      <c r="DJ125" s="3">
        <v>93.775453569998504</v>
      </c>
      <c r="DK125" s="3">
        <v>0.19158179</v>
      </c>
      <c r="DL125" s="3">
        <v>468.71951359000201</v>
      </c>
      <c r="DM125" s="3">
        <v>311.567850440001</v>
      </c>
      <c r="DN125" s="3">
        <v>3.4624097299999699</v>
      </c>
      <c r="DO125" s="3">
        <v>1.7472067</v>
      </c>
      <c r="DP125" s="4">
        <v>19.993956060000599</v>
      </c>
      <c r="DQ125" s="11">
        <v>6285.0881706099699</v>
      </c>
      <c r="DR125" s="11">
        <v>8701.802734375</v>
      </c>
      <c r="DS125" s="11">
        <f t="shared" si="19"/>
        <v>110252.39242203487</v>
      </c>
      <c r="DT125" s="19">
        <v>9686.7373789599606</v>
      </c>
      <c r="DU125">
        <v>26264.433451740002</v>
      </c>
      <c r="DV125">
        <v>37759.4979244598</v>
      </c>
      <c r="DW125">
        <v>16666.390715260059</v>
      </c>
      <c r="DX125">
        <v>11173.530217240019</v>
      </c>
      <c r="DY125">
        <f t="shared" si="20"/>
        <v>6836.6724493019074</v>
      </c>
      <c r="DZ125" s="20">
        <f t="shared" si="21"/>
        <v>1865.1302850730926</v>
      </c>
      <c r="EA125" s="19">
        <f t="shared" si="14"/>
        <v>16523.409828261869</v>
      </c>
      <c r="EB125">
        <f t="shared" si="15"/>
        <v>26264.433451740002</v>
      </c>
      <c r="EC125">
        <f t="shared" si="16"/>
        <v>39624.628209532893</v>
      </c>
      <c r="ED125">
        <f t="shared" si="17"/>
        <v>16666.390715260059</v>
      </c>
      <c r="EE125" s="20">
        <f t="shared" si="18"/>
        <v>11173.530217240019</v>
      </c>
    </row>
    <row r="126" spans="1:135" x14ac:dyDescent="0.25">
      <c r="A126" s="2" t="s">
        <v>238</v>
      </c>
      <c r="B126" s="3">
        <v>519.79253937000101</v>
      </c>
      <c r="C126" s="3">
        <v>436.93845768</v>
      </c>
      <c r="D126" s="3">
        <v>2931.9846772599999</v>
      </c>
      <c r="E126" s="3">
        <v>1.4235250799999799</v>
      </c>
      <c r="F126" s="3">
        <v>346.401425230001</v>
      </c>
      <c r="G126" s="3">
        <v>1033.1776451600001</v>
      </c>
      <c r="H126" s="3">
        <v>29.7825894000006</v>
      </c>
      <c r="I126" s="3">
        <v>25.947972910000601</v>
      </c>
      <c r="J126" s="3">
        <v>28.628670050000501</v>
      </c>
      <c r="K126" s="3">
        <v>59.464708560000702</v>
      </c>
      <c r="L126" s="3">
        <v>38.051136250001001</v>
      </c>
      <c r="M126" s="3">
        <v>17.461578630000499</v>
      </c>
      <c r="N126" s="3">
        <v>13.60719677</v>
      </c>
      <c r="O126" s="3">
        <v>37.687215650000503</v>
      </c>
      <c r="P126" s="3">
        <v>15.612112300001099</v>
      </c>
      <c r="Q126" s="3">
        <v>73.877646510000702</v>
      </c>
      <c r="R126" s="3">
        <v>8.7132652499999192</v>
      </c>
      <c r="S126" s="3">
        <v>438.55555597999899</v>
      </c>
      <c r="T126" s="3">
        <v>10024.208324339999</v>
      </c>
      <c r="U126" s="3">
        <v>422.181806210003</v>
      </c>
      <c r="V126" s="3">
        <v>1154.99324239</v>
      </c>
      <c r="W126" s="3">
        <v>82.493015969999504</v>
      </c>
      <c r="X126" s="3">
        <v>10320.0962024</v>
      </c>
      <c r="Y126" s="3">
        <v>425.06681875000402</v>
      </c>
      <c r="Z126" s="3">
        <v>69.064454320000905</v>
      </c>
      <c r="AA126" s="3">
        <v>1035.6939313800101</v>
      </c>
      <c r="AB126" s="3">
        <v>0.48760059999997901</v>
      </c>
      <c r="AC126" s="3">
        <v>0.49645925999997298</v>
      </c>
      <c r="AD126" s="3">
        <v>3411.4067750700001</v>
      </c>
      <c r="AE126" s="3">
        <v>10669.0454814201</v>
      </c>
      <c r="AF126" s="3">
        <v>929.39754715000902</v>
      </c>
      <c r="AG126" s="3">
        <v>885.76961968000103</v>
      </c>
      <c r="AH126" s="3">
        <v>6329.6347308799996</v>
      </c>
      <c r="AI126" s="3">
        <v>900.92599679000205</v>
      </c>
      <c r="AJ126" s="3">
        <v>0.22166575999999699</v>
      </c>
      <c r="AK126" s="3">
        <v>878.84013038000603</v>
      </c>
      <c r="AL126" s="3">
        <v>164.67578408000099</v>
      </c>
      <c r="AM126" s="3">
        <v>293.06927645000002</v>
      </c>
      <c r="AN126" s="3">
        <v>30.474040820000202</v>
      </c>
      <c r="AO126" s="3">
        <v>178.52257076999999</v>
      </c>
      <c r="AP126" s="3">
        <v>490.05342819000202</v>
      </c>
      <c r="AQ126" s="3">
        <v>65.934172470000505</v>
      </c>
      <c r="AR126" s="3">
        <v>1308.1090503400001</v>
      </c>
      <c r="AS126" s="3">
        <v>3.2824847699999502</v>
      </c>
      <c r="AT126" s="3">
        <v>0.28557954999998603</v>
      </c>
      <c r="AU126" s="3">
        <v>1605.1704273800001</v>
      </c>
      <c r="AV126" s="3">
        <v>392.30587204000102</v>
      </c>
      <c r="AW126" s="3">
        <v>97.124434029999506</v>
      </c>
      <c r="AX126" s="3">
        <v>15.625805510000101</v>
      </c>
      <c r="AY126" s="3">
        <v>41.258638950001</v>
      </c>
      <c r="AZ126" s="3">
        <v>1187.22127157</v>
      </c>
      <c r="BA126" s="3">
        <v>229.77742712</v>
      </c>
      <c r="BB126" s="3">
        <v>203.920327279997</v>
      </c>
      <c r="BC126" s="3">
        <v>188.720894829998</v>
      </c>
      <c r="BD126" s="3">
        <v>102.32782967999999</v>
      </c>
      <c r="BE126" s="3">
        <v>141.98552041999801</v>
      </c>
      <c r="BF126" s="3">
        <v>15.4535828500001</v>
      </c>
      <c r="BG126" s="3">
        <v>616.95368394000604</v>
      </c>
      <c r="BH126" s="3">
        <v>1175.6082041300001</v>
      </c>
      <c r="BI126" s="3">
        <v>159.75916168999899</v>
      </c>
      <c r="BJ126" s="3">
        <v>944.59403688000498</v>
      </c>
      <c r="BK126" s="3">
        <v>1358.6669275299901</v>
      </c>
      <c r="BL126" s="3">
        <v>2643.81034794998</v>
      </c>
      <c r="BM126" s="3">
        <v>363.77406170000302</v>
      </c>
      <c r="BN126" s="3">
        <v>0.51647498999999197</v>
      </c>
      <c r="BO126" s="3">
        <v>2.3768383199999801</v>
      </c>
      <c r="BP126" s="3">
        <v>625.25088501000505</v>
      </c>
      <c r="BQ126" s="3">
        <v>213.61540930000101</v>
      </c>
      <c r="BR126" s="3">
        <v>3320.0148244000002</v>
      </c>
      <c r="BS126" s="3">
        <v>1716.8867757999899</v>
      </c>
      <c r="BT126" s="3">
        <v>57.685750180000603</v>
      </c>
      <c r="BU126" s="3">
        <v>4179.2121668899899</v>
      </c>
      <c r="BV126" s="3">
        <v>0.61114089000002003</v>
      </c>
      <c r="BW126" s="3">
        <v>9.0686005100001807</v>
      </c>
      <c r="BX126" s="3">
        <v>47.224281590000402</v>
      </c>
      <c r="BY126" s="3">
        <v>809.59507145000396</v>
      </c>
      <c r="BZ126" s="3">
        <v>545.14384125000095</v>
      </c>
      <c r="CA126" s="3">
        <v>3.0117460699999699</v>
      </c>
      <c r="CB126" s="3">
        <v>31.962113830000199</v>
      </c>
      <c r="CC126" s="3">
        <v>1327.19803733</v>
      </c>
      <c r="CD126" s="3">
        <v>275.36996370000003</v>
      </c>
      <c r="CE126" s="3">
        <v>261.33748573000099</v>
      </c>
      <c r="CF126" s="3">
        <v>912.76881349000303</v>
      </c>
      <c r="CG126" s="3">
        <v>269.92151839999798</v>
      </c>
      <c r="CH126" s="3">
        <v>1128.86141403999</v>
      </c>
      <c r="CI126" s="3">
        <v>35.779936800000598</v>
      </c>
      <c r="CJ126" s="3">
        <v>517.89610331000199</v>
      </c>
      <c r="CK126" s="3">
        <v>447.40294456000203</v>
      </c>
      <c r="CL126" s="3">
        <v>713.61820981999699</v>
      </c>
      <c r="CM126" s="3">
        <v>1441.6081014199999</v>
      </c>
      <c r="CN126" s="3">
        <v>306.759155850002</v>
      </c>
      <c r="CO126" s="3">
        <v>381.81869128000397</v>
      </c>
      <c r="CP126" s="3">
        <v>96.311128150000599</v>
      </c>
      <c r="CQ126" s="3">
        <v>276.618102950001</v>
      </c>
      <c r="CR126" s="3">
        <v>3771.0263427699401</v>
      </c>
      <c r="CS126" s="3">
        <v>308.431557700003</v>
      </c>
      <c r="CT126" s="3">
        <v>573.64985033000096</v>
      </c>
      <c r="CU126" s="3">
        <v>213.77323113000099</v>
      </c>
      <c r="CV126" s="3">
        <v>1937.6123217899899</v>
      </c>
      <c r="CW126" s="3">
        <v>4803.6874911499799</v>
      </c>
      <c r="CX126" s="3">
        <v>0.198742200000004</v>
      </c>
      <c r="CY126" s="3">
        <v>2202.8652073099902</v>
      </c>
      <c r="CZ126" s="3">
        <v>183.48250571</v>
      </c>
      <c r="DA126" s="3">
        <v>155.635886040001</v>
      </c>
      <c r="DB126" s="3">
        <v>27.454475060000998</v>
      </c>
      <c r="DC126" s="3">
        <v>602.72748170000204</v>
      </c>
      <c r="DD126" s="3">
        <v>315.43499348000302</v>
      </c>
      <c r="DE126" s="3">
        <v>1074.95298804001</v>
      </c>
      <c r="DF126" s="3">
        <v>1042.93142012001</v>
      </c>
      <c r="DG126" s="3">
        <v>1722.6313537000001</v>
      </c>
      <c r="DH126" s="3">
        <v>0.17085515999999201</v>
      </c>
      <c r="DI126" s="3">
        <v>2129.4164975499798</v>
      </c>
      <c r="DJ126" s="3">
        <v>2719.2293049599898</v>
      </c>
      <c r="DK126" s="3">
        <v>2.2084197200000002</v>
      </c>
      <c r="DL126" s="3">
        <v>162.628178889998</v>
      </c>
      <c r="DM126" s="3">
        <v>253.78977326</v>
      </c>
      <c r="DN126" s="3">
        <v>1172.35928873999</v>
      </c>
      <c r="DO126" s="3">
        <v>1075.9060642699901</v>
      </c>
      <c r="DP126" s="4">
        <v>182.11665780999999</v>
      </c>
      <c r="DQ126" s="11">
        <v>4901.7747828399797</v>
      </c>
      <c r="DR126" s="11">
        <v>35821.8046875</v>
      </c>
      <c r="DS126" s="11">
        <f t="shared" si="19"/>
        <v>154928.94244994991</v>
      </c>
      <c r="DT126" s="19">
        <v>13158.591491359952</v>
      </c>
      <c r="DU126">
        <v>20312.272689930003</v>
      </c>
      <c r="DV126">
        <v>45010.938185520114</v>
      </c>
      <c r="DW126">
        <v>26090.065540969921</v>
      </c>
      <c r="DX126">
        <v>14535.269854669987</v>
      </c>
      <c r="DY126">
        <f t="shared" si="20"/>
        <v>18444.349396647158</v>
      </c>
      <c r="DZ126" s="20">
        <f t="shared" si="21"/>
        <v>17377.455290852842</v>
      </c>
      <c r="EA126" s="19">
        <f t="shared" si="14"/>
        <v>31602.94088800711</v>
      </c>
      <c r="EB126">
        <f t="shared" si="15"/>
        <v>20312.272689930003</v>
      </c>
      <c r="EC126">
        <f t="shared" si="16"/>
        <v>62388.393476372956</v>
      </c>
      <c r="ED126">
        <f t="shared" si="17"/>
        <v>26090.065540969921</v>
      </c>
      <c r="EE126" s="20">
        <f t="shared" si="18"/>
        <v>14535.269854669987</v>
      </c>
    </row>
    <row r="127" spans="1:135" x14ac:dyDescent="0.25">
      <c r="A127" s="2" t="s">
        <v>239</v>
      </c>
      <c r="B127" s="3">
        <v>587.94628238000496</v>
      </c>
      <c r="C127" s="3">
        <v>15068.47914107</v>
      </c>
      <c r="D127" s="3">
        <v>14827.3768206</v>
      </c>
      <c r="E127" s="3">
        <v>4.8486958799998998</v>
      </c>
      <c r="F127" s="3">
        <v>3093.90862453001</v>
      </c>
      <c r="G127" s="3">
        <v>10617.262198959999</v>
      </c>
      <c r="H127" s="3">
        <v>266.85467623000199</v>
      </c>
      <c r="I127" s="3">
        <v>4186.6155418099897</v>
      </c>
      <c r="J127" s="3">
        <v>993.75975054000401</v>
      </c>
      <c r="K127" s="3">
        <v>324.24463030000101</v>
      </c>
      <c r="L127" s="3">
        <v>8569.8416785999998</v>
      </c>
      <c r="M127" s="3">
        <v>1558.1236049699901</v>
      </c>
      <c r="N127" s="3">
        <v>274.15749368000098</v>
      </c>
      <c r="O127" s="3">
        <v>1496.9348682299899</v>
      </c>
      <c r="P127" s="3">
        <v>477.01188903000201</v>
      </c>
      <c r="Q127" s="3">
        <v>1695.9941046399999</v>
      </c>
      <c r="R127" s="3">
        <v>114.15018723</v>
      </c>
      <c r="S127" s="3">
        <v>9673.3478634099993</v>
      </c>
      <c r="T127" s="3">
        <v>65884.861526590103</v>
      </c>
      <c r="U127" s="3">
        <v>1764.70540651999</v>
      </c>
      <c r="V127" s="3">
        <v>11653.947809630001</v>
      </c>
      <c r="W127" s="3">
        <v>14.5211358000003</v>
      </c>
      <c r="X127" s="3">
        <v>70739.308985679396</v>
      </c>
      <c r="Y127" s="3">
        <v>499.02252295000102</v>
      </c>
      <c r="Z127" s="3">
        <v>20822.47814766</v>
      </c>
      <c r="AA127" s="3">
        <v>16680.324673890002</v>
      </c>
      <c r="AB127" s="3">
        <v>2.6671365199999602</v>
      </c>
      <c r="AC127" s="3">
        <v>61.887169480000303</v>
      </c>
      <c r="AD127" s="3">
        <v>24627.2038575101</v>
      </c>
      <c r="AE127" s="3">
        <v>231552.72084113999</v>
      </c>
      <c r="AF127" s="3">
        <v>12223.84615757</v>
      </c>
      <c r="AG127" s="3">
        <v>44634.32386479</v>
      </c>
      <c r="AH127" s="3">
        <v>125817.99609525</v>
      </c>
      <c r="AI127" s="3">
        <v>10324.55205513</v>
      </c>
      <c r="AJ127" s="3">
        <v>4.67785696999991</v>
      </c>
      <c r="AK127" s="3">
        <v>17771.58006927</v>
      </c>
      <c r="AL127" s="3">
        <v>5940.9015849100097</v>
      </c>
      <c r="AM127" s="3">
        <v>2358.51102531999</v>
      </c>
      <c r="AN127" s="3">
        <v>1631.0376627999999</v>
      </c>
      <c r="AO127" s="3">
        <v>1417.21639069</v>
      </c>
      <c r="AP127" s="3">
        <v>12548.61980178</v>
      </c>
      <c r="AQ127" s="3">
        <v>487.50788130000302</v>
      </c>
      <c r="AR127" s="3">
        <v>18200.720256209999</v>
      </c>
      <c r="AS127" s="3">
        <v>53.342533820000597</v>
      </c>
      <c r="AT127" s="3">
        <v>2.9924152099999501</v>
      </c>
      <c r="AU127" s="3">
        <v>150802.540824931</v>
      </c>
      <c r="AV127" s="3">
        <v>2207.9579594099901</v>
      </c>
      <c r="AW127" s="3">
        <v>669.87505391001002</v>
      </c>
      <c r="AX127" s="3">
        <v>8.2627445699999704</v>
      </c>
      <c r="AY127" s="3">
        <v>517.66800055000999</v>
      </c>
      <c r="AZ127" s="3">
        <v>6901.1812545499897</v>
      </c>
      <c r="BA127" s="3">
        <v>531.888637950001</v>
      </c>
      <c r="BB127" s="3">
        <v>2883.29244405999</v>
      </c>
      <c r="BC127" s="3">
        <v>412.54428102000202</v>
      </c>
      <c r="BD127" s="3">
        <v>2580.14426597997</v>
      </c>
      <c r="BE127" s="3">
        <v>270.97348247000002</v>
      </c>
      <c r="BF127" s="3">
        <v>7.8405837699997498</v>
      </c>
      <c r="BG127" s="3">
        <v>3433.8905758599499</v>
      </c>
      <c r="BH127" s="3">
        <v>14141.52697373</v>
      </c>
      <c r="BI127" s="3">
        <v>13943.3564801101</v>
      </c>
      <c r="BJ127" s="3">
        <v>567.31841137000902</v>
      </c>
      <c r="BK127" s="3">
        <v>25981.007122120001</v>
      </c>
      <c r="BL127" s="3">
        <v>39137.260487199797</v>
      </c>
      <c r="BM127" s="3">
        <v>1318.46415812999</v>
      </c>
      <c r="BN127" s="3">
        <v>1.6190497899999801</v>
      </c>
      <c r="BO127" s="3">
        <v>9.6706202300002797</v>
      </c>
      <c r="BP127" s="3">
        <v>3383.3416315600002</v>
      </c>
      <c r="BQ127" s="3">
        <v>7773.20768270996</v>
      </c>
      <c r="BR127" s="3">
        <v>16857.107920729999</v>
      </c>
      <c r="BS127" s="3">
        <v>28988.552329800001</v>
      </c>
      <c r="BT127" s="3">
        <v>17006.5080365799</v>
      </c>
      <c r="BU127" s="3">
        <v>31232.715607549999</v>
      </c>
      <c r="BV127" s="3">
        <v>3.5018633399999501</v>
      </c>
      <c r="BW127" s="3">
        <v>1622.94385748999</v>
      </c>
      <c r="BX127" s="3">
        <v>5111.6195470800203</v>
      </c>
      <c r="BY127" s="3">
        <v>16998.4584729901</v>
      </c>
      <c r="BZ127" s="3">
        <v>9077.9098030200494</v>
      </c>
      <c r="CA127" s="3">
        <v>17.8706327000003</v>
      </c>
      <c r="CB127" s="3">
        <v>235.58888765</v>
      </c>
      <c r="CC127" s="3">
        <v>9213.01978427006</v>
      </c>
      <c r="CD127" s="3">
        <v>17077.421400449999</v>
      </c>
      <c r="CE127" s="3">
        <v>2671.2601800999701</v>
      </c>
      <c r="CF127" s="3">
        <v>7529.8831417799702</v>
      </c>
      <c r="CG127" s="3">
        <v>535.45541259000402</v>
      </c>
      <c r="CH127" s="3">
        <v>10978.083289980001</v>
      </c>
      <c r="CI127" s="3">
        <v>4081.5184089499999</v>
      </c>
      <c r="CJ127" s="3">
        <v>11017.77131063</v>
      </c>
      <c r="CK127" s="3">
        <v>12481.2825433</v>
      </c>
      <c r="CL127" s="3">
        <v>29615.2818582</v>
      </c>
      <c r="CM127" s="3">
        <v>55651.221764020098</v>
      </c>
      <c r="CN127" s="3">
        <v>2716.5918508999898</v>
      </c>
      <c r="CO127" s="3">
        <v>771.62349841000503</v>
      </c>
      <c r="CP127" s="3">
        <v>821.04303513000605</v>
      </c>
      <c r="CQ127" s="3">
        <v>5863.0874389099499</v>
      </c>
      <c r="CR127" s="3">
        <v>30082.3367451001</v>
      </c>
      <c r="CS127" s="3">
        <v>14694.481786660101</v>
      </c>
      <c r="CT127" s="3">
        <v>2862.7724288199902</v>
      </c>
      <c r="CU127" s="3">
        <v>12767.2443731601</v>
      </c>
      <c r="CV127" s="3">
        <v>15563.798579</v>
      </c>
      <c r="CW127" s="3">
        <v>22711.267373899998</v>
      </c>
      <c r="CX127" s="3">
        <v>561.66985804000296</v>
      </c>
      <c r="CY127" s="3">
        <v>9448.8329247099991</v>
      </c>
      <c r="CZ127" s="3">
        <v>5073.9068463199901</v>
      </c>
      <c r="DA127" s="3">
        <v>1887.53759045999</v>
      </c>
      <c r="DB127" s="3">
        <v>92.160306000000702</v>
      </c>
      <c r="DC127" s="3">
        <v>8285.8565451499708</v>
      </c>
      <c r="DD127" s="3">
        <v>1978.70527744998</v>
      </c>
      <c r="DE127" s="3">
        <v>5720.3318905799897</v>
      </c>
      <c r="DF127" s="3">
        <v>13096.18195491</v>
      </c>
      <c r="DG127" s="3">
        <v>20769.581965189998</v>
      </c>
      <c r="DH127" s="3">
        <v>1.09515337000004</v>
      </c>
      <c r="DI127" s="3">
        <v>3413.57480737998</v>
      </c>
      <c r="DJ127" s="3">
        <v>31635.30253714</v>
      </c>
      <c r="DK127" s="3">
        <v>1947.9934874799801</v>
      </c>
      <c r="DL127" s="3">
        <v>925.751916390009</v>
      </c>
      <c r="DM127" s="3">
        <v>1122.3038068999999</v>
      </c>
      <c r="DN127" s="3">
        <v>8264.7810627700801</v>
      </c>
      <c r="DO127" s="3">
        <v>4984.3398846199598</v>
      </c>
      <c r="DP127" s="4">
        <v>1417.3858927200099</v>
      </c>
      <c r="DQ127" s="11">
        <v>88253.320864280002</v>
      </c>
      <c r="DR127" s="11">
        <v>338214.8125</v>
      </c>
      <c r="DS127" s="11">
        <f t="shared" si="19"/>
        <v>1992991.8158775107</v>
      </c>
      <c r="DT127" s="19">
        <v>161093.66932341992</v>
      </c>
      <c r="DU127">
        <v>255910.70118437006</v>
      </c>
      <c r="DV127">
        <v>630570.0312546395</v>
      </c>
      <c r="DW127">
        <v>242284.90680129034</v>
      </c>
      <c r="DX127">
        <v>364917.69481379085</v>
      </c>
      <c r="DY127">
        <f t="shared" si="20"/>
        <v>240113.23670608146</v>
      </c>
      <c r="DZ127" s="20">
        <f t="shared" si="21"/>
        <v>98101.575793918542</v>
      </c>
      <c r="EA127" s="19">
        <f t="shared" si="14"/>
        <v>401206.90602950135</v>
      </c>
      <c r="EB127">
        <f t="shared" si="15"/>
        <v>255910.70118437006</v>
      </c>
      <c r="EC127">
        <f t="shared" si="16"/>
        <v>728671.60704855807</v>
      </c>
      <c r="ED127">
        <f t="shared" si="17"/>
        <v>242284.90680129034</v>
      </c>
      <c r="EE127" s="20">
        <f t="shared" si="18"/>
        <v>364917.69481379085</v>
      </c>
    </row>
    <row r="128" spans="1:135" x14ac:dyDescent="0.25">
      <c r="A128" s="2" t="s">
        <v>240</v>
      </c>
      <c r="B128" s="3">
        <v>6.7670531499998896</v>
      </c>
      <c r="C128" s="3">
        <v>81.213504760000902</v>
      </c>
      <c r="D128" s="3">
        <v>67.5399653500006</v>
      </c>
      <c r="E128" s="3">
        <v>0.25302412999999302</v>
      </c>
      <c r="F128" s="3">
        <v>3.4307225399999899</v>
      </c>
      <c r="G128" s="3">
        <v>92.678633020000404</v>
      </c>
      <c r="H128" s="3">
        <v>11.1214470800002</v>
      </c>
      <c r="I128" s="3">
        <v>3.69519269999995</v>
      </c>
      <c r="J128" s="3">
        <v>0.77982406999998499</v>
      </c>
      <c r="K128" s="3">
        <v>1.6038019399999801</v>
      </c>
      <c r="L128" s="3">
        <v>17.254235170000499</v>
      </c>
      <c r="M128" s="3">
        <v>1.67330606000001</v>
      </c>
      <c r="N128" s="3">
        <v>0.97503671000005199</v>
      </c>
      <c r="O128" s="3">
        <v>0.86787124000000204</v>
      </c>
      <c r="P128" s="3">
        <v>56.586599380000898</v>
      </c>
      <c r="Q128" s="3">
        <v>3.24834485999998</v>
      </c>
      <c r="R128" s="3">
        <v>7.3527640299997499</v>
      </c>
      <c r="S128" s="3">
        <v>13.2431655900004</v>
      </c>
      <c r="T128" s="3">
        <v>545.33363007000696</v>
      </c>
      <c r="U128" s="3">
        <v>104.86322607</v>
      </c>
      <c r="V128" s="3">
        <v>158.26406173999999</v>
      </c>
      <c r="W128" s="3">
        <v>7.9738789999999393E-2</v>
      </c>
      <c r="X128" s="3">
        <v>1703.28464597999</v>
      </c>
      <c r="Y128" s="3">
        <v>181.30985877999899</v>
      </c>
      <c r="Z128" s="3">
        <v>0.37140926999998902</v>
      </c>
      <c r="AA128" s="3">
        <v>53.604265710000902</v>
      </c>
      <c r="AB128" s="3">
        <v>0.39183644999999001</v>
      </c>
      <c r="AC128" s="3">
        <v>0.83589872000007104</v>
      </c>
      <c r="AD128" s="3">
        <v>46.334117750000701</v>
      </c>
      <c r="AE128" s="3">
        <v>5.8105009899998397</v>
      </c>
      <c r="AF128" s="3">
        <v>1898.94464598998</v>
      </c>
      <c r="AG128" s="3">
        <v>255.89251852000001</v>
      </c>
      <c r="AH128" s="3">
        <v>59.311332300000501</v>
      </c>
      <c r="AI128" s="3">
        <v>94.939160829999594</v>
      </c>
      <c r="AJ128" s="3">
        <v>6.12641400000054E-2</v>
      </c>
      <c r="AK128" s="3">
        <v>66.623843350000996</v>
      </c>
      <c r="AL128" s="3">
        <v>34.893374800000899</v>
      </c>
      <c r="AM128" s="3">
        <v>43.534957880001201</v>
      </c>
      <c r="AN128" s="3">
        <v>31.713800980001</v>
      </c>
      <c r="AO128" s="3">
        <v>3.7756939599999799</v>
      </c>
      <c r="AP128" s="3">
        <v>27.362335120000399</v>
      </c>
      <c r="AQ128" s="3">
        <v>165.785568100001</v>
      </c>
      <c r="AR128" s="3">
        <v>28.942132980000601</v>
      </c>
      <c r="AS128" s="3">
        <v>4.5381699999998502E-3</v>
      </c>
      <c r="AT128" s="3">
        <v>0.81679774000004501</v>
      </c>
      <c r="AU128" s="3">
        <v>663.730507520007</v>
      </c>
      <c r="AV128" s="3">
        <v>15.796790670000201</v>
      </c>
      <c r="AW128" s="3">
        <v>20.965142670000201</v>
      </c>
      <c r="AX128" s="3">
        <v>0.41573373999997898</v>
      </c>
      <c r="AY128" s="3">
        <v>1.2024542600000001</v>
      </c>
      <c r="AZ128" s="3">
        <v>35.190113260000501</v>
      </c>
      <c r="BA128" s="3">
        <v>0.116114490000001</v>
      </c>
      <c r="BB128" s="3">
        <v>16.416406500000001</v>
      </c>
      <c r="BC128" s="3">
        <v>21.6120199100021</v>
      </c>
      <c r="BD128" s="3">
        <v>105.677017169999</v>
      </c>
      <c r="BE128" s="3">
        <v>712.43092754000395</v>
      </c>
      <c r="BF128" s="3">
        <v>4.8407720000003603E-2</v>
      </c>
      <c r="BG128" s="3">
        <v>25.0704590299998</v>
      </c>
      <c r="BH128" s="3">
        <v>67.024218710000497</v>
      </c>
      <c r="BI128" s="3">
        <v>61.369685890001499</v>
      </c>
      <c r="BJ128" s="3">
        <v>5.7141808899999802</v>
      </c>
      <c r="BK128" s="3">
        <v>215.615935089999</v>
      </c>
      <c r="BL128" s="3">
        <v>306.74444938000102</v>
      </c>
      <c r="BM128" s="3">
        <v>15.39835553</v>
      </c>
      <c r="BN128" s="3">
        <v>1.12244915999996</v>
      </c>
      <c r="BO128" s="3">
        <v>0.57057539999999896</v>
      </c>
      <c r="BP128" s="3">
        <v>51.556536940001102</v>
      </c>
      <c r="BQ128" s="3">
        <v>0.68244411000001204</v>
      </c>
      <c r="BR128" s="3">
        <v>120.89195363999799</v>
      </c>
      <c r="BS128" s="3">
        <v>2.1409676599999798</v>
      </c>
      <c r="BT128" s="3">
        <v>0.26291668999998402</v>
      </c>
      <c r="BU128" s="3">
        <v>351.62982864000298</v>
      </c>
      <c r="BV128" s="3">
        <v>0.253520479999993</v>
      </c>
      <c r="BW128" s="3">
        <v>12.42806096</v>
      </c>
      <c r="BX128" s="3">
        <v>85.758614990000495</v>
      </c>
      <c r="BY128" s="3">
        <v>236.491036199999</v>
      </c>
      <c r="BZ128" s="3">
        <v>13.9845822500001</v>
      </c>
      <c r="CA128" s="3">
        <v>0.55642900999998401</v>
      </c>
      <c r="CB128" s="3">
        <v>75.818105810000006</v>
      </c>
      <c r="CC128" s="3">
        <v>594.40677348000202</v>
      </c>
      <c r="CD128" s="3">
        <v>207.728795079999</v>
      </c>
      <c r="CE128" s="3">
        <v>3.5323254699998499</v>
      </c>
      <c r="CF128" s="3">
        <v>230.83844278999999</v>
      </c>
      <c r="CG128" s="3">
        <v>11.201357059999999</v>
      </c>
      <c r="CH128" s="3">
        <v>14.687700040000999</v>
      </c>
      <c r="CI128" s="3">
        <v>0.469222069999987</v>
      </c>
      <c r="CJ128" s="3">
        <v>1.8042893100000299</v>
      </c>
      <c r="CK128" s="3">
        <v>73.081502609999603</v>
      </c>
      <c r="CL128" s="3">
        <v>5.6516210099998103</v>
      </c>
      <c r="CM128" s="3">
        <v>430.99783297000198</v>
      </c>
      <c r="CN128" s="3">
        <v>166.850400479999</v>
      </c>
      <c r="CO128" s="3">
        <v>54.447155990000098</v>
      </c>
      <c r="CP128" s="3">
        <v>0.16255934999999599</v>
      </c>
      <c r="CQ128" s="3">
        <v>0.25869041999999498</v>
      </c>
      <c r="CR128" s="3">
        <v>635.01006130000496</v>
      </c>
      <c r="CS128" s="3">
        <v>1029.6882474500001</v>
      </c>
      <c r="CT128" s="3">
        <v>5.7587240299999696</v>
      </c>
      <c r="CU128" s="3">
        <v>21.499920990000501</v>
      </c>
      <c r="CV128" s="3">
        <v>530.07058151001297</v>
      </c>
      <c r="CW128" s="3">
        <v>194.37537815000101</v>
      </c>
      <c r="CX128" s="3">
        <v>1.9459563800000099</v>
      </c>
      <c r="CY128" s="3">
        <v>620.00693727000498</v>
      </c>
      <c r="CZ128" s="3">
        <v>13.696005220000099</v>
      </c>
      <c r="DA128" s="3">
        <v>25.175533820000599</v>
      </c>
      <c r="DB128" s="3">
        <v>40.2705850900008</v>
      </c>
      <c r="DC128" s="3">
        <v>1.99505631999999</v>
      </c>
      <c r="DD128" s="3">
        <v>1.10062791000003</v>
      </c>
      <c r="DE128" s="3">
        <v>7.8847807299999202</v>
      </c>
      <c r="DF128" s="3">
        <v>152.54133775999901</v>
      </c>
      <c r="DG128" s="3">
        <v>92.580129439999496</v>
      </c>
      <c r="DH128" s="3">
        <v>0.37110224999997998</v>
      </c>
      <c r="DI128" s="3">
        <v>6.1724648299997504</v>
      </c>
      <c r="DJ128" s="3">
        <v>3.1078879800000001</v>
      </c>
      <c r="DK128" s="3">
        <v>0.21612372999999399</v>
      </c>
      <c r="DL128" s="3">
        <v>9.2991384699998907</v>
      </c>
      <c r="DM128" s="3">
        <v>0.72401763000004804</v>
      </c>
      <c r="DN128" s="3">
        <v>1.19133999999999E-2</v>
      </c>
      <c r="DO128" s="3">
        <v>609.287770450008</v>
      </c>
      <c r="DP128" s="4">
        <v>5.8850965799998196</v>
      </c>
      <c r="DQ128" s="11">
        <v>115.408117969998</v>
      </c>
      <c r="DR128" s="11">
        <v>7731.53515625</v>
      </c>
      <c r="DS128" s="11">
        <f t="shared" si="19"/>
        <v>22779.793909910033</v>
      </c>
      <c r="DT128" s="19">
        <v>1222.5237491200039</v>
      </c>
      <c r="DU128">
        <v>3263.9398486099867</v>
      </c>
      <c r="DV128">
        <v>3187.7486325899999</v>
      </c>
      <c r="DW128">
        <v>4030.5663832600326</v>
      </c>
      <c r="DX128">
        <v>3343.4801400800143</v>
      </c>
      <c r="DY128">
        <f t="shared" si="20"/>
        <v>5546.1864768081177</v>
      </c>
      <c r="DZ128" s="20">
        <f t="shared" si="21"/>
        <v>2185.3486794418823</v>
      </c>
      <c r="EA128" s="19">
        <f t="shared" si="14"/>
        <v>6768.7102259281219</v>
      </c>
      <c r="EB128">
        <f t="shared" si="15"/>
        <v>3263.9398486099867</v>
      </c>
      <c r="EC128">
        <f t="shared" si="16"/>
        <v>5373.0973120318822</v>
      </c>
      <c r="ED128">
        <f t="shared" si="17"/>
        <v>4030.5663832600326</v>
      </c>
      <c r="EE128" s="20">
        <f t="shared" si="18"/>
        <v>3343.4801400800143</v>
      </c>
    </row>
    <row r="129" spans="1:135" x14ac:dyDescent="0.25">
      <c r="A129" s="2" t="s">
        <v>284</v>
      </c>
      <c r="B129" s="3">
        <v>13199.67253023</v>
      </c>
      <c r="C129" s="3">
        <v>16608.790994679999</v>
      </c>
      <c r="D129" s="3">
        <v>2279.3047232899899</v>
      </c>
      <c r="E129" s="3">
        <v>2.51685106999994</v>
      </c>
      <c r="F129" s="3">
        <v>282.15035894000101</v>
      </c>
      <c r="G129" s="3">
        <v>1118.2257382</v>
      </c>
      <c r="H129" s="3">
        <v>7.4917767999998297</v>
      </c>
      <c r="I129" s="3">
        <v>38.561758060000997</v>
      </c>
      <c r="J129" s="3">
        <v>8.8214307199997997</v>
      </c>
      <c r="K129" s="3">
        <v>1360.9182161399899</v>
      </c>
      <c r="L129" s="3">
        <v>336.58213677000401</v>
      </c>
      <c r="M129" s="3">
        <v>16.408286190000201</v>
      </c>
      <c r="N129" s="3">
        <v>28.142740560000799</v>
      </c>
      <c r="O129" s="3">
        <v>27.896942290000599</v>
      </c>
      <c r="P129" s="3">
        <v>11.533241290000101</v>
      </c>
      <c r="Q129" s="3">
        <v>934.86063269000499</v>
      </c>
      <c r="R129" s="3">
        <v>10.5343843100006</v>
      </c>
      <c r="S129" s="3">
        <v>4394.2207117899798</v>
      </c>
      <c r="T129" s="3">
        <v>29120.847256939898</v>
      </c>
      <c r="U129" s="3">
        <v>15206.70063291</v>
      </c>
      <c r="V129" s="3">
        <v>7635.7984341700003</v>
      </c>
      <c r="W129" s="3">
        <v>3.53824841999996</v>
      </c>
      <c r="X129" s="3">
        <v>41434.343922829903</v>
      </c>
      <c r="Y129" s="3">
        <v>6680.3600357999903</v>
      </c>
      <c r="Z129" s="3">
        <v>505.59582976000098</v>
      </c>
      <c r="AA129" s="3">
        <v>5873.1947374900101</v>
      </c>
      <c r="AB129" s="3">
        <v>0.27687766999998698</v>
      </c>
      <c r="AC129" s="3">
        <v>397.717366450003</v>
      </c>
      <c r="AD129" s="3">
        <v>15459.31664915</v>
      </c>
      <c r="AE129" s="3">
        <v>127245.36129813999</v>
      </c>
      <c r="AF129" s="3">
        <v>7153.8522958899803</v>
      </c>
      <c r="AG129" s="3">
        <v>7129.2514821500099</v>
      </c>
      <c r="AH129" s="3">
        <v>98317.632105890196</v>
      </c>
      <c r="AI129" s="3">
        <v>14983.905927739999</v>
      </c>
      <c r="AJ129" s="3">
        <v>0.35745765999998902</v>
      </c>
      <c r="AK129" s="3">
        <v>18177.221721419999</v>
      </c>
      <c r="AL129" s="3">
        <v>1110.85427886001</v>
      </c>
      <c r="AM129" s="3">
        <v>1125.00402446</v>
      </c>
      <c r="AN129" s="3">
        <v>67.298840100000305</v>
      </c>
      <c r="AO129" s="3">
        <v>3414.0480277499901</v>
      </c>
      <c r="AP129" s="3">
        <v>483.02494823000097</v>
      </c>
      <c r="AQ129" s="3">
        <v>603.76462892999996</v>
      </c>
      <c r="AR129" s="3">
        <v>3687.6466591099902</v>
      </c>
      <c r="AS129" s="3">
        <v>0.51632099999998504</v>
      </c>
      <c r="AT129" s="3">
        <v>0.44371668999997499</v>
      </c>
      <c r="AU129" s="3">
        <v>7250.5192654399898</v>
      </c>
      <c r="AV129" s="3">
        <v>851.45622856002103</v>
      </c>
      <c r="AW129" s="3">
        <v>292.37856914999901</v>
      </c>
      <c r="AX129" s="3">
        <v>12.4283170500001</v>
      </c>
      <c r="AY129" s="3">
        <v>36.961610870000499</v>
      </c>
      <c r="AZ129" s="3">
        <v>3969.4660427399999</v>
      </c>
      <c r="BA129" s="3">
        <v>514.89009026999804</v>
      </c>
      <c r="BB129" s="3">
        <v>292.943938180001</v>
      </c>
      <c r="BC129" s="3">
        <v>4570.0809209098397</v>
      </c>
      <c r="BD129" s="3">
        <v>431.08526442999897</v>
      </c>
      <c r="BE129" s="3">
        <v>2726.5509485799898</v>
      </c>
      <c r="BF129" s="3">
        <v>18.898036720000501</v>
      </c>
      <c r="BG129" s="3">
        <v>151.284587369999</v>
      </c>
      <c r="BH129" s="3">
        <v>1151.9465436299899</v>
      </c>
      <c r="BI129" s="3">
        <v>644.13314332000596</v>
      </c>
      <c r="BJ129" s="3">
        <v>139.036360289996</v>
      </c>
      <c r="BK129" s="3">
        <v>5007.44603431001</v>
      </c>
      <c r="BL129" s="3">
        <v>11500.07973854</v>
      </c>
      <c r="BM129" s="3">
        <v>544.63656272000196</v>
      </c>
      <c r="BN129" s="3">
        <v>1.3465831799999799</v>
      </c>
      <c r="BO129" s="3">
        <v>0.25850932999999399</v>
      </c>
      <c r="BP129" s="3">
        <v>417.603017730001</v>
      </c>
      <c r="BQ129" s="3">
        <v>174.739794359998</v>
      </c>
      <c r="BR129" s="3">
        <v>13373.01138007</v>
      </c>
      <c r="BS129" s="3">
        <v>7787.2034027199597</v>
      </c>
      <c r="BT129" s="3">
        <v>5.1128708499998696</v>
      </c>
      <c r="BU129" s="3">
        <v>11636.91126185</v>
      </c>
      <c r="BV129" s="3">
        <v>0.44021790999997101</v>
      </c>
      <c r="BW129" s="3">
        <v>671.72015176000502</v>
      </c>
      <c r="BX129" s="3">
        <v>286.33295744999998</v>
      </c>
      <c r="BY129" s="3">
        <v>1346.2164840099899</v>
      </c>
      <c r="BZ129" s="3">
        <v>2567.29247781</v>
      </c>
      <c r="CA129" s="3">
        <v>4.53030589999989</v>
      </c>
      <c r="CB129" s="3">
        <v>5440.3971900199904</v>
      </c>
      <c r="CC129" s="3">
        <v>1526.5186894399999</v>
      </c>
      <c r="CD129" s="3">
        <v>2568.0777083599901</v>
      </c>
      <c r="CE129" s="3">
        <v>1.07078725000002</v>
      </c>
      <c r="CF129" s="3">
        <v>2935.4088604200001</v>
      </c>
      <c r="CG129" s="3">
        <v>479.81706900999899</v>
      </c>
      <c r="CH129" s="3">
        <v>640.59544789000495</v>
      </c>
      <c r="CI129" s="3">
        <v>218.773565480001</v>
      </c>
      <c r="CJ129" s="3">
        <v>4047.0255805499901</v>
      </c>
      <c r="CK129" s="3">
        <v>2653.43597374001</v>
      </c>
      <c r="CL129" s="3">
        <v>9410.6823776200108</v>
      </c>
      <c r="CM129" s="3">
        <v>3539.3629124600002</v>
      </c>
      <c r="CN129" s="3">
        <v>648.48158912999997</v>
      </c>
      <c r="CO129" s="3">
        <v>10578.1353964501</v>
      </c>
      <c r="CP129" s="3">
        <v>10.022887469999899</v>
      </c>
      <c r="CQ129" s="3">
        <v>4899.1107619999702</v>
      </c>
      <c r="CR129" s="3">
        <v>1995.5510534499599</v>
      </c>
      <c r="CS129" s="3">
        <v>371.01705133000002</v>
      </c>
      <c r="CT129" s="3">
        <v>397.35799501000099</v>
      </c>
      <c r="CU129" s="3">
        <v>120.83525468000001</v>
      </c>
      <c r="CV129" s="3">
        <v>1143.7968775899899</v>
      </c>
      <c r="CW129" s="3">
        <v>7517.17351917001</v>
      </c>
      <c r="CX129" s="3">
        <v>2190.3918955399799</v>
      </c>
      <c r="CY129" s="3">
        <v>25986.200312109999</v>
      </c>
      <c r="CZ129" s="3">
        <v>1088.91736235999</v>
      </c>
      <c r="DA129" s="3">
        <v>239.69314560000001</v>
      </c>
      <c r="DB129" s="3">
        <v>270.34643247000002</v>
      </c>
      <c r="DC129" s="3">
        <v>3958.67987729999</v>
      </c>
      <c r="DD129" s="3">
        <v>793.46953779000705</v>
      </c>
      <c r="DE129" s="3">
        <v>2977.66027085</v>
      </c>
      <c r="DF129" s="3">
        <v>4545.1200779999899</v>
      </c>
      <c r="DG129" s="3">
        <v>10643.13948892</v>
      </c>
      <c r="DH129" s="3">
        <v>0.53007153999998902</v>
      </c>
      <c r="DI129" s="3">
        <v>337.30018963000202</v>
      </c>
      <c r="DJ129" s="3">
        <v>11435.762716339999</v>
      </c>
      <c r="DK129" s="3">
        <v>0.21327568999999</v>
      </c>
      <c r="DL129" s="3">
        <v>2389.0450417299999</v>
      </c>
      <c r="DM129" s="3">
        <v>4423.9355089599603</v>
      </c>
      <c r="DN129" s="3">
        <v>3807.3797508699799</v>
      </c>
      <c r="DO129" s="3">
        <v>10190.01727507</v>
      </c>
      <c r="DP129" s="4">
        <v>1403.5987217700099</v>
      </c>
      <c r="DQ129" s="11">
        <v>18308.547622869999</v>
      </c>
      <c r="DR129" s="11">
        <v>81825.2109375</v>
      </c>
      <c r="DS129" s="11">
        <f t="shared" si="19"/>
        <v>772821.25685906957</v>
      </c>
      <c r="DT129" s="19">
        <v>75888.971706439974</v>
      </c>
      <c r="DU129">
        <v>107774.96372008996</v>
      </c>
      <c r="DV129">
        <v>349342.16630139999</v>
      </c>
      <c r="DW129">
        <v>74474.616934479724</v>
      </c>
      <c r="DX129">
        <v>83515.327259160054</v>
      </c>
      <c r="DY129">
        <f t="shared" si="20"/>
        <v>64286.927933318941</v>
      </c>
      <c r="DZ129" s="20">
        <f t="shared" si="21"/>
        <v>17538.283004181056</v>
      </c>
      <c r="EA129" s="19">
        <f t="shared" si="14"/>
        <v>140175.89963975892</v>
      </c>
      <c r="EB129">
        <f t="shared" si="15"/>
        <v>107774.96372008996</v>
      </c>
      <c r="EC129">
        <f t="shared" si="16"/>
        <v>366880.44930558105</v>
      </c>
      <c r="ED129">
        <f t="shared" si="17"/>
        <v>74474.616934479724</v>
      </c>
      <c r="EE129" s="20">
        <f t="shared" si="18"/>
        <v>83515.327259160054</v>
      </c>
    </row>
    <row r="130" spans="1:135" x14ac:dyDescent="0.25">
      <c r="A130" s="2" t="s">
        <v>285</v>
      </c>
      <c r="B130" s="3">
        <v>1.48308799</v>
      </c>
      <c r="C130" s="3">
        <v>282.06284973000197</v>
      </c>
      <c r="D130" s="3">
        <v>1780.8587522799901</v>
      </c>
      <c r="E130" s="3">
        <v>0.83007203000001195</v>
      </c>
      <c r="F130" s="3">
        <v>132.70383229000001</v>
      </c>
      <c r="G130" s="3">
        <v>136.792122720001</v>
      </c>
      <c r="H130" s="3">
        <v>191.66347087000099</v>
      </c>
      <c r="I130" s="3">
        <v>147.17881971</v>
      </c>
      <c r="J130" s="3">
        <v>3.4434980000002301E-2</v>
      </c>
      <c r="K130" s="3">
        <v>4.63300925999983</v>
      </c>
      <c r="L130" s="3">
        <v>353.32260949000101</v>
      </c>
      <c r="M130" s="3">
        <v>4.7872550299998604</v>
      </c>
      <c r="N130" s="3">
        <v>69.937701789999295</v>
      </c>
      <c r="O130" s="3">
        <v>230.26888787999999</v>
      </c>
      <c r="P130" s="3">
        <v>2.0691181000000101</v>
      </c>
      <c r="Q130" s="3">
        <v>0.353872679999995</v>
      </c>
      <c r="R130" s="3">
        <v>22.2771433300003</v>
      </c>
      <c r="S130" s="3">
        <v>2095.8457661499901</v>
      </c>
      <c r="T130" s="3">
        <v>4193.15309049998</v>
      </c>
      <c r="U130" s="3">
        <v>437.29914769000101</v>
      </c>
      <c r="V130" s="3">
        <v>515.849977560002</v>
      </c>
      <c r="W130" s="3">
        <v>0.496385049999991</v>
      </c>
      <c r="X130" s="3">
        <v>4456.34869660002</v>
      </c>
      <c r="Y130" s="3">
        <v>134.7139966</v>
      </c>
      <c r="Z130" s="3">
        <v>420.50400885000198</v>
      </c>
      <c r="AA130" s="3">
        <v>41.6045075800007</v>
      </c>
      <c r="AB130" s="3">
        <v>0.84664883000000801</v>
      </c>
      <c r="AC130" s="3">
        <v>10.1008197200001</v>
      </c>
      <c r="AD130" s="3">
        <v>10498.119268010099</v>
      </c>
      <c r="AE130" s="3">
        <v>256.37325362000098</v>
      </c>
      <c r="AF130" s="3">
        <v>434.13628339000201</v>
      </c>
      <c r="AG130" s="3">
        <v>170.031179640001</v>
      </c>
      <c r="AH130" s="3">
        <v>416.58369544000197</v>
      </c>
      <c r="AI130" s="3">
        <v>121.535200660001</v>
      </c>
      <c r="AJ130" s="3">
        <v>4.50703100000052E-2</v>
      </c>
      <c r="AK130" s="3">
        <v>587.12334171000202</v>
      </c>
      <c r="AL130" s="3">
        <v>882.83434661000297</v>
      </c>
      <c r="AM130" s="3">
        <v>259.10448726000101</v>
      </c>
      <c r="AN130" s="3">
        <v>3.2836015999999901</v>
      </c>
      <c r="AO130" s="3">
        <v>112.45584486</v>
      </c>
      <c r="AP130" s="3">
        <v>2245.8789257499898</v>
      </c>
      <c r="AQ130" s="3">
        <v>12.18798668</v>
      </c>
      <c r="AR130" s="3">
        <v>132.16997157</v>
      </c>
      <c r="AS130" s="3">
        <v>0.39051000999999502</v>
      </c>
      <c r="AT130" s="3">
        <v>0.606346280000014</v>
      </c>
      <c r="AU130" s="3">
        <v>5623.01135032</v>
      </c>
      <c r="AV130" s="3">
        <v>678.035989840002</v>
      </c>
      <c r="AW130" s="3">
        <v>1954.19893049998</v>
      </c>
      <c r="AX130" s="3">
        <v>568.78737537000302</v>
      </c>
      <c r="AY130" s="3">
        <v>1962.74383692998</v>
      </c>
      <c r="AZ130" s="3">
        <v>2838.0110053899798</v>
      </c>
      <c r="BA130" s="3">
        <v>164.40594379999999</v>
      </c>
      <c r="BB130" s="3">
        <v>9026.3518115900806</v>
      </c>
      <c r="BC130" s="3">
        <v>158.71357535999999</v>
      </c>
      <c r="BD130" s="3">
        <v>140.659731230001</v>
      </c>
      <c r="BE130" s="3">
        <v>2004.09406308998</v>
      </c>
      <c r="BF130" s="3">
        <v>15.2931726100001</v>
      </c>
      <c r="BG130" s="3">
        <v>131.870793340001</v>
      </c>
      <c r="BH130" s="3">
        <v>1399.4565480399899</v>
      </c>
      <c r="BI130" s="3">
        <v>609.71089064000296</v>
      </c>
      <c r="BJ130" s="3">
        <v>2546.6028993699802</v>
      </c>
      <c r="BK130" s="3">
        <v>4777.1756813900101</v>
      </c>
      <c r="BL130" s="3">
        <v>770.67685408000102</v>
      </c>
      <c r="BM130" s="3">
        <v>2.7671449799999999</v>
      </c>
      <c r="BN130" s="3">
        <v>13.6128926700001</v>
      </c>
      <c r="BO130" s="3">
        <v>1.2431091299999699</v>
      </c>
      <c r="BP130" s="3">
        <v>215.74678733000101</v>
      </c>
      <c r="BQ130" s="3">
        <v>24.044237520000401</v>
      </c>
      <c r="BR130" s="3">
        <v>335.941932809999</v>
      </c>
      <c r="BS130" s="3">
        <v>43.616051900002397</v>
      </c>
      <c r="BT130" s="3">
        <v>30.869529300000298</v>
      </c>
      <c r="BU130" s="3">
        <v>642.46688111000003</v>
      </c>
      <c r="BV130" s="3">
        <v>0.71226967000001296</v>
      </c>
      <c r="BW130" s="3">
        <v>79.556750539999001</v>
      </c>
      <c r="BX130" s="3">
        <v>132.90668717</v>
      </c>
      <c r="BY130" s="3">
        <v>601.05542481000805</v>
      </c>
      <c r="BZ130" s="3">
        <v>511.09631212000102</v>
      </c>
      <c r="CA130" s="3">
        <v>1.6835905999999801</v>
      </c>
      <c r="CB130" s="3">
        <v>98.476666349998695</v>
      </c>
      <c r="CC130" s="3">
        <v>461.71039180000099</v>
      </c>
      <c r="CD130" s="3">
        <v>7.8630906199998396</v>
      </c>
      <c r="CE130" s="3">
        <v>1.23301499999995E-2</v>
      </c>
      <c r="CF130" s="3">
        <v>430.387473260001</v>
      </c>
      <c r="CG130" s="3">
        <v>107.0309111</v>
      </c>
      <c r="CH130" s="3">
        <v>1003.68174422001</v>
      </c>
      <c r="CI130" s="3">
        <v>23.320397810000301</v>
      </c>
      <c r="CJ130" s="3">
        <v>258.48377599999998</v>
      </c>
      <c r="CK130" s="3">
        <v>76.742360639999603</v>
      </c>
      <c r="CL130" s="3">
        <v>220.54911643</v>
      </c>
      <c r="CM130" s="3">
        <v>376.144006630001</v>
      </c>
      <c r="CN130" s="3">
        <v>36.995217370000503</v>
      </c>
      <c r="CO130" s="3">
        <v>514.78277435000405</v>
      </c>
      <c r="CP130" s="3">
        <v>0.118543229999997</v>
      </c>
      <c r="CQ130" s="3">
        <v>2.4841296799999801</v>
      </c>
      <c r="CR130" s="3">
        <v>16029.4428581101</v>
      </c>
      <c r="CS130" s="3">
        <v>12254.522466120099</v>
      </c>
      <c r="CT130" s="3">
        <v>191.605154980001</v>
      </c>
      <c r="CU130" s="3">
        <v>42.6057388600004</v>
      </c>
      <c r="CV130" s="3">
        <v>18032.961395459901</v>
      </c>
      <c r="CW130" s="3">
        <v>1598.1309394</v>
      </c>
      <c r="CX130" s="3">
        <v>3.6525271499999699</v>
      </c>
      <c r="CY130" s="3">
        <v>9.1381734300001405</v>
      </c>
      <c r="CZ130" s="3">
        <v>87.043170950000103</v>
      </c>
      <c r="DA130" s="3">
        <v>64.845763170000595</v>
      </c>
      <c r="DB130" s="3">
        <v>172.79464104000101</v>
      </c>
      <c r="DC130" s="3">
        <v>13.013464530000199</v>
      </c>
      <c r="DD130" s="3">
        <v>253.29158720999999</v>
      </c>
      <c r="DE130" s="3">
        <v>274.78338338000299</v>
      </c>
      <c r="DF130" s="3">
        <v>140.18881556000099</v>
      </c>
      <c r="DG130" s="3">
        <v>572.27950095000597</v>
      </c>
      <c r="DH130" s="3">
        <v>0.60762959000000605</v>
      </c>
      <c r="DI130" s="3">
        <v>702.36690528000395</v>
      </c>
      <c r="DJ130" s="3">
        <v>13.410081440000299</v>
      </c>
      <c r="DK130" s="3">
        <v>0.10497609000000099</v>
      </c>
      <c r="DL130" s="3">
        <v>640.18599078000398</v>
      </c>
      <c r="DM130" s="3">
        <v>106.33290229000001</v>
      </c>
      <c r="DN130" s="3">
        <v>17.820983340000399</v>
      </c>
      <c r="DO130" s="3">
        <v>1108.6753357799701</v>
      </c>
      <c r="DP130" s="4">
        <v>32.879005220000501</v>
      </c>
      <c r="DQ130" s="11">
        <v>13169.968524370001</v>
      </c>
      <c r="DR130" s="11">
        <v>37998.04296875</v>
      </c>
      <c r="DS130" s="11">
        <f t="shared" ref="DS130:DS161" si="22">SUM(B130:DR130)</f>
        <v>176957.47726611022</v>
      </c>
      <c r="DT130" s="19">
        <v>15069.660037380003</v>
      </c>
      <c r="DU130">
        <v>5673.9238490000271</v>
      </c>
      <c r="DV130">
        <v>15683.901819559978</v>
      </c>
      <c r="DW130">
        <v>87626.803535720232</v>
      </c>
      <c r="DX130">
        <v>14905.14505569999</v>
      </c>
      <c r="DY130">
        <f t="shared" ref="DY130:DY164" si="23">DR130*VLOOKUP(A130,split_fy,2,0)</f>
        <v>27257.74736833397</v>
      </c>
      <c r="DZ130" s="20">
        <f t="shared" ref="DZ130:DZ164" si="24">DR130*VLOOKUP(A130,split_fy,3,0)</f>
        <v>10740.295600416026</v>
      </c>
      <c r="EA130" s="19">
        <f t="shared" si="14"/>
        <v>42327.407405713973</v>
      </c>
      <c r="EB130">
        <f t="shared" si="15"/>
        <v>5673.9238490000271</v>
      </c>
      <c r="EC130">
        <f t="shared" si="16"/>
        <v>26424.197419976004</v>
      </c>
      <c r="ED130">
        <f t="shared" si="17"/>
        <v>87626.803535720232</v>
      </c>
      <c r="EE130" s="20">
        <f t="shared" si="18"/>
        <v>14905.14505569999</v>
      </c>
    </row>
    <row r="131" spans="1:135" x14ac:dyDescent="0.25">
      <c r="A131" s="2" t="s">
        <v>286</v>
      </c>
      <c r="B131" s="3">
        <v>7.0194477599998297</v>
      </c>
      <c r="C131" s="3">
        <v>25.841097100000301</v>
      </c>
      <c r="D131" s="3">
        <v>4.3763145699999804</v>
      </c>
      <c r="E131" s="3">
        <v>0.341337969999985</v>
      </c>
      <c r="F131" s="3">
        <v>8.0777408799999009</v>
      </c>
      <c r="G131" s="3">
        <v>21.1933767500005</v>
      </c>
      <c r="H131" s="3">
        <v>1.1753800000000099E-3</v>
      </c>
      <c r="I131" s="3">
        <v>1.49708E-3</v>
      </c>
      <c r="J131" s="3">
        <v>0.22973464999999499</v>
      </c>
      <c r="K131" s="3">
        <v>4.1172530000002303E-2</v>
      </c>
      <c r="L131" s="3">
        <v>2.4521400000001602E-2</v>
      </c>
      <c r="M131" s="3">
        <v>2.0964780000000901E-2</v>
      </c>
      <c r="N131" s="3">
        <v>1.9082599999999999E-3</v>
      </c>
      <c r="O131" s="3">
        <v>0.193155839999998</v>
      </c>
      <c r="P131" s="3">
        <v>3.3966950000002001E-2</v>
      </c>
      <c r="Q131" s="3">
        <v>1.31797999999997E-2</v>
      </c>
      <c r="R131" s="3">
        <v>5.7700299999998601E-3</v>
      </c>
      <c r="S131" s="3">
        <v>1.6038560399999999</v>
      </c>
      <c r="T131" s="3">
        <v>4.7594754999999003</v>
      </c>
      <c r="U131" s="3">
        <v>1.4216612900000001</v>
      </c>
      <c r="V131" s="3">
        <v>1.2276436100000101</v>
      </c>
      <c r="W131" s="3">
        <v>0.40960057999998201</v>
      </c>
      <c r="X131" s="3">
        <v>3.8954428799999601</v>
      </c>
      <c r="Y131" s="3">
        <v>5.2694993199998796</v>
      </c>
      <c r="Z131" s="3">
        <v>1.4371365999999799</v>
      </c>
      <c r="AA131" s="3">
        <v>1.0929250100000101</v>
      </c>
      <c r="AB131" s="3">
        <v>0.37547145999998</v>
      </c>
      <c r="AC131" s="3">
        <v>0.24697667999999701</v>
      </c>
      <c r="AD131" s="3">
        <v>2.6469253299999802</v>
      </c>
      <c r="AE131" s="3">
        <v>3.1246014599999401</v>
      </c>
      <c r="AF131" s="3">
        <v>0.42640594999998599</v>
      </c>
      <c r="AG131" s="3">
        <v>4.0492139899999602</v>
      </c>
      <c r="AH131" s="3">
        <v>201.101155559999</v>
      </c>
      <c r="AI131" s="3">
        <v>2.70979272999995</v>
      </c>
      <c r="AJ131" s="3">
        <v>0.30539259999998802</v>
      </c>
      <c r="AK131" s="3">
        <v>0.36103776999999099</v>
      </c>
      <c r="AL131" s="3">
        <v>3.16610710999998</v>
      </c>
      <c r="AM131" s="3">
        <v>2.61499440999998</v>
      </c>
      <c r="AN131" s="3">
        <v>0.227902939999997</v>
      </c>
      <c r="AO131" s="3">
        <v>0.161603419999998</v>
      </c>
      <c r="AP131" s="3">
        <v>0.50277205999998598</v>
      </c>
      <c r="AQ131" s="3">
        <v>1.37771650999999</v>
      </c>
      <c r="AR131" s="3">
        <v>1.80074649999999</v>
      </c>
      <c r="AS131" s="3">
        <v>9.4640300000002799</v>
      </c>
      <c r="AT131" s="3">
        <v>0.52083371999998695</v>
      </c>
      <c r="AU131" s="3">
        <v>7.8726920399998397</v>
      </c>
      <c r="AV131" s="3">
        <v>0.687131480000015</v>
      </c>
      <c r="AW131" s="3">
        <v>0.68343645000000897</v>
      </c>
      <c r="AX131" s="3">
        <v>0.70840014000001394</v>
      </c>
      <c r="AY131" s="3">
        <v>0.65881700000000598</v>
      </c>
      <c r="AZ131" s="3">
        <v>0.72778733000001705</v>
      </c>
      <c r="BA131" s="3">
        <v>0.60691103999999996</v>
      </c>
      <c r="BB131" s="3">
        <v>0.53897078999998904</v>
      </c>
      <c r="BC131" s="3">
        <v>0.57211785000000104</v>
      </c>
      <c r="BD131" s="3">
        <v>0.96420002000002902</v>
      </c>
      <c r="BE131" s="3">
        <v>0.22596607999999599</v>
      </c>
      <c r="BF131" s="3">
        <v>0.68672918000001204</v>
      </c>
      <c r="BG131" s="3">
        <v>0.67449573000001495</v>
      </c>
      <c r="BH131" s="3">
        <v>0.95653474000002503</v>
      </c>
      <c r="BI131" s="3">
        <v>0.68313242000001595</v>
      </c>
      <c r="BJ131" s="3">
        <v>1.5194884200000001</v>
      </c>
      <c r="BK131" s="3">
        <v>17.8225594000005</v>
      </c>
      <c r="BL131" s="3">
        <v>3.1547146099999699</v>
      </c>
      <c r="BM131" s="3">
        <v>3.0569819799999598</v>
      </c>
      <c r="BN131" s="3">
        <v>3.3369332999999699</v>
      </c>
      <c r="BO131" s="3">
        <v>0.84259467000001398</v>
      </c>
      <c r="BP131" s="3">
        <v>1.22945891</v>
      </c>
      <c r="BQ131" s="3">
        <v>1.99902661999998</v>
      </c>
      <c r="BR131" s="3">
        <v>1.42395183</v>
      </c>
      <c r="BS131" s="3">
        <v>0.953243500000028</v>
      </c>
      <c r="BT131" s="3">
        <v>1.06622250000003</v>
      </c>
      <c r="BU131" s="3">
        <v>0.42070768999998698</v>
      </c>
      <c r="BV131" s="3">
        <v>0.44869880999998002</v>
      </c>
      <c r="BW131" s="3">
        <v>0.47096628999998502</v>
      </c>
      <c r="BX131" s="3">
        <v>0.67260922000001699</v>
      </c>
      <c r="BY131" s="3">
        <v>4.0787915499999503</v>
      </c>
      <c r="BZ131" s="3">
        <v>0.90321939000002305</v>
      </c>
      <c r="CA131" s="3">
        <v>0.87711473999998602</v>
      </c>
      <c r="CB131" s="3">
        <v>0.72747418000001296</v>
      </c>
      <c r="CC131" s="3">
        <v>49.930308360000403</v>
      </c>
      <c r="CD131" s="3">
        <v>2.42830817999995</v>
      </c>
      <c r="CE131" s="3">
        <v>10.7664167100002</v>
      </c>
      <c r="CF131" s="3">
        <v>0.39450044999998701</v>
      </c>
      <c r="CG131" s="3">
        <v>1.0126677500000201</v>
      </c>
      <c r="CH131" s="3">
        <v>1.53487876999998</v>
      </c>
      <c r="CI131" s="3">
        <v>1.7193884399999899</v>
      </c>
      <c r="CJ131" s="3">
        <v>1.67872625</v>
      </c>
      <c r="CK131" s="3">
        <v>1.1317297900000101</v>
      </c>
      <c r="CL131" s="3">
        <v>4.5916810899999296</v>
      </c>
      <c r="CM131" s="3">
        <v>51.162649710000601</v>
      </c>
      <c r="CN131" s="3">
        <v>21.9607024600007</v>
      </c>
      <c r="CO131" s="3">
        <v>8.5432540099999006</v>
      </c>
      <c r="CP131" s="3">
        <v>0.38512899999998901</v>
      </c>
      <c r="CQ131" s="3">
        <v>2.6241127699999698</v>
      </c>
      <c r="CR131" s="3">
        <v>0.52504027999998604</v>
      </c>
      <c r="CS131" s="3">
        <v>0.51478366999998604</v>
      </c>
      <c r="CT131" s="3">
        <v>0.447841419999984</v>
      </c>
      <c r="CU131" s="3">
        <v>0.48270245999998201</v>
      </c>
      <c r="CV131" s="3">
        <v>1.20986035999999</v>
      </c>
      <c r="CW131" s="3">
        <v>3.1246571299999499</v>
      </c>
      <c r="CX131" s="3">
        <v>1.31540765</v>
      </c>
      <c r="CY131" s="3">
        <v>5.9720495299998202</v>
      </c>
      <c r="CZ131" s="3">
        <v>1.0704855500000301</v>
      </c>
      <c r="DA131" s="3">
        <v>1.9901571899999899</v>
      </c>
      <c r="DB131" s="3">
        <v>0.179989979999997</v>
      </c>
      <c r="DC131" s="3">
        <v>2.6823751599999301</v>
      </c>
      <c r="DD131" s="3">
        <v>0.74746297000002104</v>
      </c>
      <c r="DE131" s="3">
        <v>1.9543954799999801</v>
      </c>
      <c r="DF131" s="3">
        <v>4.8206475899998997</v>
      </c>
      <c r="DG131" s="3">
        <v>2.1679405999999801</v>
      </c>
      <c r="DH131" s="3">
        <v>0.38246083999998098</v>
      </c>
      <c r="DI131" s="3">
        <v>0.89722867000002104</v>
      </c>
      <c r="DJ131" s="3">
        <v>7.25752772999979</v>
      </c>
      <c r="DK131" s="3">
        <v>0.35366590999998399</v>
      </c>
      <c r="DL131" s="3">
        <v>3.3203421899999799</v>
      </c>
      <c r="DM131" s="3">
        <v>0.80676478000001595</v>
      </c>
      <c r="DN131" s="3">
        <v>1.03077467000003</v>
      </c>
      <c r="DO131" s="3">
        <v>1.05906063000003</v>
      </c>
      <c r="DP131" s="4">
        <v>227.15474248000001</v>
      </c>
      <c r="DQ131" s="11">
        <v>27.8592650600004</v>
      </c>
      <c r="DR131" s="11">
        <v>0</v>
      </c>
      <c r="DS131" s="11">
        <f t="shared" si="22"/>
        <v>845.16144638000105</v>
      </c>
      <c r="DT131" s="19">
        <v>78.615906480000589</v>
      </c>
      <c r="DU131">
        <v>60.369657690000267</v>
      </c>
      <c r="DV131">
        <v>296.00051944999922</v>
      </c>
      <c r="DW131">
        <v>40.510768540000001</v>
      </c>
      <c r="DX131">
        <v>369.66459422000082</v>
      </c>
      <c r="DY131" t="e">
        <f t="shared" si="23"/>
        <v>#N/A</v>
      </c>
      <c r="DZ131" s="20" t="e">
        <f t="shared" si="24"/>
        <v>#N/A</v>
      </c>
      <c r="EA131" s="19" t="e">
        <f t="shared" ref="EA131:EA164" si="25">DT131+DY131</f>
        <v>#N/A</v>
      </c>
      <c r="EB131">
        <f t="shared" ref="EB131:EB164" si="26">DU131</f>
        <v>60.369657690000267</v>
      </c>
      <c r="EC131" t="e">
        <f t="shared" ref="EC131:EC164" si="27">DV131+DZ131</f>
        <v>#N/A</v>
      </c>
      <c r="ED131">
        <f t="shared" ref="ED131:ED164" si="28">DW131</f>
        <v>40.510768540000001</v>
      </c>
      <c r="EE131" s="20">
        <f t="shared" ref="EE131:EE164" si="29">DX131</f>
        <v>369.66459422000082</v>
      </c>
    </row>
    <row r="132" spans="1:135" x14ac:dyDescent="0.25">
      <c r="A132" s="2" t="s">
        <v>241</v>
      </c>
      <c r="B132" s="3">
        <v>10.646765090000001</v>
      </c>
      <c r="C132" s="3">
        <v>162.33171528</v>
      </c>
      <c r="D132" s="3">
        <v>44.329933100000197</v>
      </c>
      <c r="E132" s="3">
        <v>0.50525703999998195</v>
      </c>
      <c r="F132" s="3">
        <v>174.84335841999999</v>
      </c>
      <c r="G132" s="3">
        <v>48.448023820000103</v>
      </c>
      <c r="H132" s="3">
        <v>29.022476040000601</v>
      </c>
      <c r="I132" s="3">
        <v>8.4229795899997892</v>
      </c>
      <c r="J132" s="3">
        <v>6.2708830000003296E-2</v>
      </c>
      <c r="K132" s="3">
        <v>63.565685250001302</v>
      </c>
      <c r="L132" s="3">
        <v>80.957426040001096</v>
      </c>
      <c r="M132" s="3">
        <v>3.0787574199999299</v>
      </c>
      <c r="N132" s="3">
        <v>1.1753931599999901</v>
      </c>
      <c r="O132" s="3">
        <v>27.607005720000299</v>
      </c>
      <c r="P132" s="3">
        <v>19.2981800500019</v>
      </c>
      <c r="Q132" s="3">
        <v>2.61089561</v>
      </c>
      <c r="R132" s="3">
        <v>0.90320741000006699</v>
      </c>
      <c r="S132" s="3">
        <v>570.91285040000196</v>
      </c>
      <c r="T132" s="3">
        <v>1454.38729367</v>
      </c>
      <c r="U132" s="3">
        <v>647.71743663000905</v>
      </c>
      <c r="V132" s="3">
        <v>823.19011241000999</v>
      </c>
      <c r="W132" s="3">
        <v>9.6213594200001502</v>
      </c>
      <c r="X132" s="3">
        <v>1574.55570622</v>
      </c>
      <c r="Y132" s="3">
        <v>420.82914178000402</v>
      </c>
      <c r="Z132" s="3">
        <v>490.14295183000098</v>
      </c>
      <c r="AA132" s="3">
        <v>220.06136717999999</v>
      </c>
      <c r="AB132" s="3">
        <v>0.69618326000001196</v>
      </c>
      <c r="AC132" s="3">
        <v>147.2929532</v>
      </c>
      <c r="AD132" s="3">
        <v>522.25032133000298</v>
      </c>
      <c r="AE132" s="3">
        <v>1918.5832914799901</v>
      </c>
      <c r="AF132" s="3">
        <v>426.57099516</v>
      </c>
      <c r="AG132" s="3">
        <v>61.301079460000302</v>
      </c>
      <c r="AH132" s="3">
        <v>1266.2915216199899</v>
      </c>
      <c r="AI132" s="3">
        <v>210.33456190000001</v>
      </c>
      <c r="AJ132" s="3">
        <v>1.89229069000007</v>
      </c>
      <c r="AK132" s="3">
        <v>13.366664460000401</v>
      </c>
      <c r="AL132" s="3">
        <v>6.5553989999999098</v>
      </c>
      <c r="AM132" s="3">
        <v>233.01316466999899</v>
      </c>
      <c r="AN132" s="3">
        <v>606.52488888000403</v>
      </c>
      <c r="AO132" s="3">
        <v>70.802578729998999</v>
      </c>
      <c r="AP132" s="3">
        <v>88.903128420000201</v>
      </c>
      <c r="AQ132" s="3">
        <v>5.7139955699998897</v>
      </c>
      <c r="AR132" s="3">
        <v>63.709382400001097</v>
      </c>
      <c r="AS132" s="3">
        <v>7.6478799999997798E-3</v>
      </c>
      <c r="AT132" s="3">
        <v>0.51596099999999201</v>
      </c>
      <c r="AU132" s="3">
        <v>425.83661750000198</v>
      </c>
      <c r="AV132" s="3">
        <v>20.7751290200002</v>
      </c>
      <c r="AW132" s="3">
        <v>123.173507259998</v>
      </c>
      <c r="AX132" s="3">
        <v>43.768183780000598</v>
      </c>
      <c r="AY132" s="3">
        <v>121.03266937999901</v>
      </c>
      <c r="AZ132" s="3">
        <v>587.18621012000597</v>
      </c>
      <c r="BA132" s="3">
        <v>0.295683379999994</v>
      </c>
      <c r="BB132" s="3">
        <v>631.10650298000905</v>
      </c>
      <c r="BC132" s="3">
        <v>107.590293809993</v>
      </c>
      <c r="BD132" s="3">
        <v>1256.5420018499699</v>
      </c>
      <c r="BE132" s="3">
        <v>1479.84362240001</v>
      </c>
      <c r="BF132" s="3">
        <v>0.684502100000004</v>
      </c>
      <c r="BG132" s="3">
        <v>90.995227580000801</v>
      </c>
      <c r="BH132" s="3">
        <v>900.34850959000596</v>
      </c>
      <c r="BI132" s="3">
        <v>396.402944840001</v>
      </c>
      <c r="BJ132" s="3">
        <v>116.316735679999</v>
      </c>
      <c r="BK132" s="3">
        <v>487.9510583</v>
      </c>
      <c r="BL132" s="3">
        <v>109.21516788999899</v>
      </c>
      <c r="BM132" s="3">
        <v>26.5907779200001</v>
      </c>
      <c r="BN132" s="3">
        <v>0.79351306000004396</v>
      </c>
      <c r="BO132" s="3">
        <v>0.621111650000016</v>
      </c>
      <c r="BP132" s="3">
        <v>117.092220779999</v>
      </c>
      <c r="BQ132" s="3">
        <v>1.6155921</v>
      </c>
      <c r="BR132" s="3">
        <v>267.53985592999999</v>
      </c>
      <c r="BS132" s="3">
        <v>40.792861070001301</v>
      </c>
      <c r="BT132" s="3">
        <v>20.1139768200002</v>
      </c>
      <c r="BU132" s="3">
        <v>283.19463927000101</v>
      </c>
      <c r="BV132" s="3">
        <v>0.168119149999995</v>
      </c>
      <c r="BW132" s="3">
        <v>190.24663353000099</v>
      </c>
      <c r="BX132" s="3">
        <v>30.131847720000899</v>
      </c>
      <c r="BY132" s="3">
        <v>235.75839087</v>
      </c>
      <c r="BZ132" s="3">
        <v>432.57094807000198</v>
      </c>
      <c r="CA132" s="3">
        <v>0.47921886999997199</v>
      </c>
      <c r="CB132" s="3">
        <v>124.60608673999999</v>
      </c>
      <c r="CC132" s="3">
        <v>487.51915761000203</v>
      </c>
      <c r="CD132" s="3">
        <v>162.51347414999901</v>
      </c>
      <c r="CE132" s="3">
        <v>6.4840999999997897E-3</v>
      </c>
      <c r="CF132" s="3">
        <v>135.188453780001</v>
      </c>
      <c r="CG132" s="3">
        <v>116.818124089999</v>
      </c>
      <c r="CH132" s="3">
        <v>45.738473120000798</v>
      </c>
      <c r="CI132" s="3">
        <v>32.903865640000198</v>
      </c>
      <c r="CJ132" s="3">
        <v>87.367554170000304</v>
      </c>
      <c r="CK132" s="3">
        <v>89.758769129999195</v>
      </c>
      <c r="CL132" s="3">
        <v>4.3981234299999103</v>
      </c>
      <c r="CM132" s="3">
        <v>28.698755320000298</v>
      </c>
      <c r="CN132" s="3">
        <v>9.9690298799999599</v>
      </c>
      <c r="CO132" s="3">
        <v>232.36152499000099</v>
      </c>
      <c r="CP132" s="3">
        <v>0.40317856999997898</v>
      </c>
      <c r="CQ132" s="3">
        <v>3.2481500600000102</v>
      </c>
      <c r="CR132" s="3">
        <v>3.6017569899999802</v>
      </c>
      <c r="CS132" s="3">
        <v>3887.00341767997</v>
      </c>
      <c r="CT132" s="3">
        <v>8.3870010200008398</v>
      </c>
      <c r="CU132" s="3">
        <v>99.348662009998904</v>
      </c>
      <c r="CV132" s="3">
        <v>2064.3695974799498</v>
      </c>
      <c r="CW132" s="3">
        <v>80.241655600000101</v>
      </c>
      <c r="CX132" s="3">
        <v>0.159191589999998</v>
      </c>
      <c r="CY132" s="3">
        <v>1261.69310310999</v>
      </c>
      <c r="CZ132" s="3">
        <v>19.0999326200007</v>
      </c>
      <c r="DA132" s="3">
        <v>70.712572400000795</v>
      </c>
      <c r="DB132" s="3">
        <v>344.65228275999999</v>
      </c>
      <c r="DC132" s="3">
        <v>20.8234626600002</v>
      </c>
      <c r="DD132" s="3">
        <v>4.0371712299999896</v>
      </c>
      <c r="DE132" s="3">
        <v>57.544295840000899</v>
      </c>
      <c r="DF132" s="3">
        <v>82.035998819999605</v>
      </c>
      <c r="DG132" s="3">
        <v>428.99811190000497</v>
      </c>
      <c r="DH132" s="3">
        <v>0.219427969999994</v>
      </c>
      <c r="DI132" s="3">
        <v>30.441694290000299</v>
      </c>
      <c r="DJ132" s="3">
        <v>64.937217940000295</v>
      </c>
      <c r="DK132" s="3">
        <v>0.140583499999996</v>
      </c>
      <c r="DL132" s="3">
        <v>101.96519464999901</v>
      </c>
      <c r="DM132" s="3">
        <v>28.468765530000599</v>
      </c>
      <c r="DN132" s="3">
        <v>558.39103205000902</v>
      </c>
      <c r="DO132" s="3">
        <v>2541.3188608999699</v>
      </c>
      <c r="DP132" s="4">
        <v>32.533218200000398</v>
      </c>
      <c r="DQ132" s="11">
        <v>20.402650600000399</v>
      </c>
      <c r="DR132" s="11">
        <v>5641.2822265625</v>
      </c>
      <c r="DS132" s="11">
        <f t="shared" si="22"/>
        <v>40094.636561472405</v>
      </c>
      <c r="DT132" s="19">
        <v>1690.4372328999896</v>
      </c>
      <c r="DU132">
        <v>3469.1634238800225</v>
      </c>
      <c r="DV132">
        <v>8352.8211413399949</v>
      </c>
      <c r="DW132">
        <v>16201.543373159935</v>
      </c>
      <c r="DX132">
        <v>4739.3891636299741</v>
      </c>
      <c r="DY132">
        <f t="shared" si="23"/>
        <v>4046.7517206497764</v>
      </c>
      <c r="DZ132" s="20">
        <f t="shared" si="24"/>
        <v>1594.5305059127234</v>
      </c>
      <c r="EA132" s="19">
        <f t="shared" si="25"/>
        <v>5737.1889535497658</v>
      </c>
      <c r="EB132">
        <f t="shared" si="26"/>
        <v>3469.1634238800225</v>
      </c>
      <c r="EC132">
        <f t="shared" si="27"/>
        <v>9947.351647252719</v>
      </c>
      <c r="ED132">
        <f t="shared" si="28"/>
        <v>16201.543373159935</v>
      </c>
      <c r="EE132" s="20">
        <f t="shared" si="29"/>
        <v>4739.3891636299741</v>
      </c>
    </row>
    <row r="133" spans="1:135" x14ac:dyDescent="0.25">
      <c r="A133" s="2" t="s">
        <v>287</v>
      </c>
      <c r="B133" s="3">
        <v>309.53750400000001</v>
      </c>
      <c r="C133" s="3">
        <v>5586.5742132599798</v>
      </c>
      <c r="D133" s="3">
        <v>1210.19979601</v>
      </c>
      <c r="E133" s="3">
        <v>1.3400869400000099</v>
      </c>
      <c r="F133" s="3">
        <v>125.841030959999</v>
      </c>
      <c r="G133" s="3">
        <v>1052.43627096</v>
      </c>
      <c r="H133" s="3">
        <v>61.601691050001101</v>
      </c>
      <c r="I133" s="3">
        <v>105.995852639999</v>
      </c>
      <c r="J133" s="3">
        <v>144.77571407999901</v>
      </c>
      <c r="K133" s="3">
        <v>43.718238970000698</v>
      </c>
      <c r="L133" s="3">
        <v>199.90583703999999</v>
      </c>
      <c r="M133" s="3">
        <v>152.81288940999801</v>
      </c>
      <c r="N133" s="3">
        <v>102.89701627999899</v>
      </c>
      <c r="O133" s="3">
        <v>219.415257220001</v>
      </c>
      <c r="P133" s="3">
        <v>28.487098620000499</v>
      </c>
      <c r="Q133" s="3">
        <v>27.7216415800006</v>
      </c>
      <c r="R133" s="3">
        <v>11.5938953100004</v>
      </c>
      <c r="S133" s="3">
        <v>631.97836183001004</v>
      </c>
      <c r="T133" s="3">
        <v>15188.9043136899</v>
      </c>
      <c r="U133" s="3">
        <v>221.136735020001</v>
      </c>
      <c r="V133" s="3">
        <v>611.48121063000099</v>
      </c>
      <c r="W133" s="3">
        <v>16.052731460000999</v>
      </c>
      <c r="X133" s="3">
        <v>3546.72235877</v>
      </c>
      <c r="Y133" s="3">
        <v>154.47198668000101</v>
      </c>
      <c r="Z133" s="3">
        <v>215.086151419998</v>
      </c>
      <c r="AA133" s="3">
        <v>3195.48935083999</v>
      </c>
      <c r="AB133" s="3">
        <v>3.2354639799998899</v>
      </c>
      <c r="AC133" s="3">
        <v>36.056419410000501</v>
      </c>
      <c r="AD133" s="3">
        <v>695.22321656000202</v>
      </c>
      <c r="AE133" s="3">
        <v>3061.3211038999798</v>
      </c>
      <c r="AF133" s="3">
        <v>660.26419381000505</v>
      </c>
      <c r="AG133" s="3">
        <v>1391.9170984299999</v>
      </c>
      <c r="AH133" s="3">
        <v>2707.87607861998</v>
      </c>
      <c r="AI133" s="3">
        <v>1059.33777192</v>
      </c>
      <c r="AJ133" s="3">
        <v>4.08015901999996</v>
      </c>
      <c r="AK133" s="3">
        <v>417.54215933000302</v>
      </c>
      <c r="AL133" s="3">
        <v>3042.4809064999899</v>
      </c>
      <c r="AM133" s="3">
        <v>153.56552858999899</v>
      </c>
      <c r="AN133" s="3">
        <v>84.751191280000398</v>
      </c>
      <c r="AO133" s="3">
        <v>148.729759110001</v>
      </c>
      <c r="AP133" s="3">
        <v>492.75863314000401</v>
      </c>
      <c r="AQ133" s="3">
        <v>438.80986642000198</v>
      </c>
      <c r="AR133" s="3">
        <v>3658.1151065499998</v>
      </c>
      <c r="AS133" s="3">
        <v>4.3646593299998502</v>
      </c>
      <c r="AT133" s="3">
        <v>3.14244583999989</v>
      </c>
      <c r="AU133" s="3">
        <v>10074.436120910001</v>
      </c>
      <c r="AV133" s="3">
        <v>287.40925811000199</v>
      </c>
      <c r="AW133" s="3">
        <v>2.08013906999998</v>
      </c>
      <c r="AX133" s="3">
        <v>7.1917874799997401</v>
      </c>
      <c r="AY133" s="3">
        <v>467.45074797000001</v>
      </c>
      <c r="AZ133" s="3">
        <v>838.02591581000695</v>
      </c>
      <c r="BA133" s="3">
        <v>129.95609151999801</v>
      </c>
      <c r="BB133" s="3">
        <v>480.38766103000802</v>
      </c>
      <c r="BC133" s="3">
        <v>116.26431857999999</v>
      </c>
      <c r="BD133" s="3">
        <v>30.982735160001099</v>
      </c>
      <c r="BE133" s="3">
        <v>1102.5778894100099</v>
      </c>
      <c r="BF133" s="3">
        <v>0.86123100999999602</v>
      </c>
      <c r="BG133" s="3">
        <v>949.39605696002002</v>
      </c>
      <c r="BH133" s="3">
        <v>757.498856890007</v>
      </c>
      <c r="BI133" s="3">
        <v>96.599757420001495</v>
      </c>
      <c r="BJ133" s="3">
        <v>1246.3247813599801</v>
      </c>
      <c r="BK133" s="3">
        <v>7043.4617714599999</v>
      </c>
      <c r="BL133" s="3">
        <v>1846.5263138600001</v>
      </c>
      <c r="BM133" s="3">
        <v>866.72950477000802</v>
      </c>
      <c r="BN133" s="3">
        <v>4.0611261300000301</v>
      </c>
      <c r="BO133" s="3">
        <v>4.13069218999994</v>
      </c>
      <c r="BP133" s="3">
        <v>143.515711629999</v>
      </c>
      <c r="BQ133" s="3">
        <v>78.891094939999405</v>
      </c>
      <c r="BR133" s="3">
        <v>2253.7231306200001</v>
      </c>
      <c r="BS133" s="3">
        <v>507.734730229999</v>
      </c>
      <c r="BT133" s="3">
        <v>6.31416077999988</v>
      </c>
      <c r="BU133" s="3">
        <v>1613.7932021300001</v>
      </c>
      <c r="BV133" s="3">
        <v>1.6217498399999799</v>
      </c>
      <c r="BW133" s="3">
        <v>320.70006713000203</v>
      </c>
      <c r="BX133" s="3">
        <v>71.0708109100011</v>
      </c>
      <c r="BY133" s="3">
        <v>397.34372481000099</v>
      </c>
      <c r="BZ133" s="3">
        <v>233.066649699999</v>
      </c>
      <c r="CA133" s="3">
        <v>32.288350280000799</v>
      </c>
      <c r="CB133" s="3">
        <v>101.84248137</v>
      </c>
      <c r="CC133" s="3">
        <v>1171.3041415300099</v>
      </c>
      <c r="CD133" s="3">
        <v>2121.29788921</v>
      </c>
      <c r="CE133" s="3">
        <v>46.7535648500007</v>
      </c>
      <c r="CF133" s="3">
        <v>374.330874279998</v>
      </c>
      <c r="CG133" s="3">
        <v>148.11081784000001</v>
      </c>
      <c r="CH133" s="3">
        <v>672.40993213000002</v>
      </c>
      <c r="CI133" s="3">
        <v>184.309626409999</v>
      </c>
      <c r="CJ133" s="3">
        <v>505.36217083000298</v>
      </c>
      <c r="CK133" s="3">
        <v>100.17323236</v>
      </c>
      <c r="CL133" s="3">
        <v>1813.12807463999</v>
      </c>
      <c r="CM133" s="3">
        <v>4965.2559522300098</v>
      </c>
      <c r="CN133" s="3">
        <v>1164.2053288300001</v>
      </c>
      <c r="CO133" s="3">
        <v>529.14985963000504</v>
      </c>
      <c r="CP133" s="3">
        <v>10.692395700000199</v>
      </c>
      <c r="CQ133" s="3">
        <v>1319.0022137000101</v>
      </c>
      <c r="CR133" s="3">
        <v>980.32706340003494</v>
      </c>
      <c r="CS133" s="3">
        <v>15.35616823</v>
      </c>
      <c r="CT133" s="3">
        <v>32.723876900000597</v>
      </c>
      <c r="CU133" s="3">
        <v>0.39807270999998301</v>
      </c>
      <c r="CV133" s="3">
        <v>222.36592984999899</v>
      </c>
      <c r="CW133" s="3">
        <v>1094.70510313001</v>
      </c>
      <c r="CX133" s="3">
        <v>208.03060577999901</v>
      </c>
      <c r="CY133" s="3">
        <v>5689.8852863399597</v>
      </c>
      <c r="CZ133" s="3">
        <v>57.884179670001103</v>
      </c>
      <c r="DA133" s="3">
        <v>172.26644438999901</v>
      </c>
      <c r="DB133" s="3">
        <v>2555.2476027699699</v>
      </c>
      <c r="DC133" s="3">
        <v>1772.4230096399999</v>
      </c>
      <c r="DD133" s="3">
        <v>163.91412295999999</v>
      </c>
      <c r="DE133" s="3">
        <v>160.58107494999999</v>
      </c>
      <c r="DF133" s="3">
        <v>1421.63663574</v>
      </c>
      <c r="DG133" s="3">
        <v>2017.2730862599999</v>
      </c>
      <c r="DH133" s="3">
        <v>8.9522335099998696</v>
      </c>
      <c r="DI133" s="3">
        <v>862.45314025999903</v>
      </c>
      <c r="DJ133" s="3">
        <v>695.53849970000203</v>
      </c>
      <c r="DK133" s="3">
        <v>4.8850080599999597</v>
      </c>
      <c r="DL133" s="3">
        <v>141.548395970001</v>
      </c>
      <c r="DM133" s="3">
        <v>122.09219855999901</v>
      </c>
      <c r="DN133" s="3">
        <v>5.6948224199999196</v>
      </c>
      <c r="DO133" s="3">
        <v>928.28759645000503</v>
      </c>
      <c r="DP133" s="4">
        <v>1846.0140674199999</v>
      </c>
      <c r="DQ133" s="11">
        <v>5630.5490429499696</v>
      </c>
      <c r="DR133" s="11">
        <v>5114.4609375</v>
      </c>
      <c r="DS133" s="11">
        <f t="shared" si="22"/>
        <v>130394.98789756981</v>
      </c>
      <c r="DT133" s="19">
        <v>21488.76731343993</v>
      </c>
      <c r="DU133">
        <v>18231.783710030002</v>
      </c>
      <c r="DV133">
        <v>33742.057865869858</v>
      </c>
      <c r="DW133">
        <v>16341.175232540079</v>
      </c>
      <c r="DX133">
        <v>35476.742838189995</v>
      </c>
      <c r="DY133">
        <f t="shared" si="23"/>
        <v>2064.5138930566359</v>
      </c>
      <c r="DZ133" s="20">
        <f t="shared" si="24"/>
        <v>3049.9470444433637</v>
      </c>
      <c r="EA133" s="19">
        <f t="shared" si="25"/>
        <v>23553.281206496566</v>
      </c>
      <c r="EB133">
        <f t="shared" si="26"/>
        <v>18231.783710030002</v>
      </c>
      <c r="EC133">
        <f t="shared" si="27"/>
        <v>36792.004910313219</v>
      </c>
      <c r="ED133">
        <f t="shared" si="28"/>
        <v>16341.175232540079</v>
      </c>
      <c r="EE133" s="20">
        <f t="shared" si="29"/>
        <v>35476.742838189995</v>
      </c>
    </row>
    <row r="134" spans="1:135" x14ac:dyDescent="0.25">
      <c r="A134" s="2" t="s">
        <v>242</v>
      </c>
      <c r="B134" s="3">
        <v>1.74861830000001</v>
      </c>
      <c r="C134" s="3">
        <v>26.467214840000299</v>
      </c>
      <c r="D134" s="3">
        <v>12.3765338000002</v>
      </c>
      <c r="E134" s="3">
        <v>0.154184669999994</v>
      </c>
      <c r="F134" s="3">
        <v>1.3112054899999901</v>
      </c>
      <c r="G134" s="3">
        <v>16.522206760000099</v>
      </c>
      <c r="H134" s="3">
        <v>2.6493280099999601</v>
      </c>
      <c r="I134" s="3">
        <v>4.8045121799997901</v>
      </c>
      <c r="J134" s="3">
        <v>2.2100020000000602E-2</v>
      </c>
      <c r="K134" s="3">
        <v>5.25664167999975</v>
      </c>
      <c r="L134" s="3">
        <v>18.897521040000299</v>
      </c>
      <c r="M134" s="3">
        <v>1.50537455000002</v>
      </c>
      <c r="N134" s="3">
        <v>0.202479839999998</v>
      </c>
      <c r="O134" s="3">
        <v>0.120947790000002</v>
      </c>
      <c r="P134" s="3">
        <v>3.4081724099999899</v>
      </c>
      <c r="Q134" s="3">
        <v>0.68537978999998705</v>
      </c>
      <c r="R134" s="3">
        <v>0.54955877999998903</v>
      </c>
      <c r="S134" s="3">
        <v>14.8417001600001</v>
      </c>
      <c r="T134" s="3">
        <v>12.04093391</v>
      </c>
      <c r="U134" s="3">
        <v>328.53239660000202</v>
      </c>
      <c r="V134" s="3">
        <v>236.70617077000099</v>
      </c>
      <c r="W134" s="3">
        <v>0.32483696999998901</v>
      </c>
      <c r="X134" s="3">
        <v>12.533362309999999</v>
      </c>
      <c r="Y134" s="3">
        <v>65.645617230000894</v>
      </c>
      <c r="Z134" s="3">
        <v>5.9354308599998502</v>
      </c>
      <c r="AA134" s="3">
        <v>37.587498750000897</v>
      </c>
      <c r="AB134" s="3">
        <v>0.113304349999998</v>
      </c>
      <c r="AC134" s="3">
        <v>1.4618364300000199</v>
      </c>
      <c r="AD134" s="3">
        <v>10.2609286100002</v>
      </c>
      <c r="AE134" s="3">
        <v>31.2430115600005</v>
      </c>
      <c r="AF134" s="3">
        <v>117.470144819998</v>
      </c>
      <c r="AG134" s="3">
        <v>50.036473680000199</v>
      </c>
      <c r="AH134" s="3">
        <v>138.484037</v>
      </c>
      <c r="AI134" s="3">
        <v>45.908313480001098</v>
      </c>
      <c r="AJ134" s="3">
        <v>2.4335650000001999E-2</v>
      </c>
      <c r="AK134" s="3">
        <v>90.111724860000095</v>
      </c>
      <c r="AL134" s="3">
        <v>6.2461946099998098</v>
      </c>
      <c r="AM134" s="3">
        <v>11.067434850000099</v>
      </c>
      <c r="AN134" s="3">
        <v>108.58884149999901</v>
      </c>
      <c r="AO134" s="3">
        <v>17.742813360000898</v>
      </c>
      <c r="AP134" s="3">
        <v>3.7036134599999802</v>
      </c>
      <c r="AQ134" s="3">
        <v>21.375830290000199</v>
      </c>
      <c r="AR134" s="3">
        <v>8.8125374399998009</v>
      </c>
      <c r="AS134" s="3">
        <v>6.6943330000000398E-2</v>
      </c>
      <c r="AT134" s="3">
        <v>0.113610880000002</v>
      </c>
      <c r="AU134" s="3">
        <v>61.9548462400003</v>
      </c>
      <c r="AV134" s="3">
        <v>184.37151614999999</v>
      </c>
      <c r="AW134" s="3">
        <v>6.6435730000003398E-2</v>
      </c>
      <c r="AX134" s="3">
        <v>1.8207646100000201</v>
      </c>
      <c r="AY134" s="3">
        <v>0.219372769999994</v>
      </c>
      <c r="AZ134" s="3">
        <v>237.50452143000001</v>
      </c>
      <c r="BA134" s="3">
        <v>0.20442935999999901</v>
      </c>
      <c r="BB134" s="3">
        <v>66.508553949998301</v>
      </c>
      <c r="BC134" s="3">
        <v>4.5012907799995396</v>
      </c>
      <c r="BD134" s="3">
        <v>1230.2598405599699</v>
      </c>
      <c r="BE134" s="3">
        <v>52.586130510000601</v>
      </c>
      <c r="BF134" s="3">
        <v>0.639764800000023</v>
      </c>
      <c r="BG134" s="3">
        <v>24.6012752100014</v>
      </c>
      <c r="BH134" s="3">
        <v>66.449371739998298</v>
      </c>
      <c r="BI134" s="3">
        <v>4.4250638999999197</v>
      </c>
      <c r="BJ134" s="3">
        <v>326.34974367000501</v>
      </c>
      <c r="BK134" s="3">
        <v>99.091388249999795</v>
      </c>
      <c r="BL134" s="3">
        <v>50.072167060000197</v>
      </c>
      <c r="BM134" s="3">
        <v>4.6902520499999198</v>
      </c>
      <c r="BN134" s="3">
        <v>0.129211949999993</v>
      </c>
      <c r="BO134" s="3">
        <v>8.6269630000002803E-2</v>
      </c>
      <c r="BP134" s="3">
        <v>18.2887733200001</v>
      </c>
      <c r="BQ134" s="3">
        <v>248.75940205000001</v>
      </c>
      <c r="BR134" s="3">
        <v>68.123825050001102</v>
      </c>
      <c r="BS134" s="3">
        <v>70.851011500001405</v>
      </c>
      <c r="BT134" s="3">
        <v>0.330442889999989</v>
      </c>
      <c r="BU134" s="3">
        <v>33.796320420000797</v>
      </c>
      <c r="BV134" s="3">
        <v>5.7949930000004299E-2</v>
      </c>
      <c r="BW134" s="3">
        <v>5.3646048199998404</v>
      </c>
      <c r="BX134" s="3">
        <v>88.640441400000796</v>
      </c>
      <c r="BY134" s="3">
        <v>43.9132646300001</v>
      </c>
      <c r="BZ134" s="3">
        <v>8.4708546799997499</v>
      </c>
      <c r="CA134" s="3">
        <v>0.379441919999981</v>
      </c>
      <c r="CB134" s="3">
        <v>1.91662165</v>
      </c>
      <c r="CC134" s="3">
        <v>203.64537783</v>
      </c>
      <c r="CD134" s="3">
        <v>42.8115325800009</v>
      </c>
      <c r="CE134" s="3">
        <v>1.5286299999999701E-2</v>
      </c>
      <c r="CF134" s="3">
        <v>32.754995500000803</v>
      </c>
      <c r="CG134" s="3">
        <v>27.387715690000601</v>
      </c>
      <c r="CH134" s="3">
        <v>4.2299441600000103</v>
      </c>
      <c r="CI134" s="3">
        <v>0.56633889000001403</v>
      </c>
      <c r="CJ134" s="3">
        <v>6.1319121899998796</v>
      </c>
      <c r="CK134" s="3">
        <v>52.828105850000398</v>
      </c>
      <c r="CL134" s="3">
        <v>4.2129602799999599</v>
      </c>
      <c r="CM134" s="3">
        <v>17.020331100000099</v>
      </c>
      <c r="CN134" s="3">
        <v>6.9511424399998996</v>
      </c>
      <c r="CO134" s="3">
        <v>22.342578920001198</v>
      </c>
      <c r="CP134" s="3">
        <v>2.1483611099999802</v>
      </c>
      <c r="CQ134" s="3">
        <v>0.83497995000002501</v>
      </c>
      <c r="CR134" s="3">
        <v>33.869447680002501</v>
      </c>
      <c r="CS134" s="3">
        <v>406.94350377000302</v>
      </c>
      <c r="CT134" s="3">
        <v>12.093007150000201</v>
      </c>
      <c r="CU134" s="3">
        <v>6.3266151999998996</v>
      </c>
      <c r="CV134" s="3">
        <v>285.59645702000398</v>
      </c>
      <c r="CW134" s="3">
        <v>67.975659430000505</v>
      </c>
      <c r="CX134" s="3">
        <v>0.33382086999997301</v>
      </c>
      <c r="CY134" s="3">
        <v>155.48366354000001</v>
      </c>
      <c r="CZ134" s="3">
        <v>9.3342629099998096</v>
      </c>
      <c r="DA134" s="3">
        <v>17.084720130000498</v>
      </c>
      <c r="DB134" s="3">
        <v>2.2284730599999798</v>
      </c>
      <c r="DC134" s="3">
        <v>7.1209458399999699</v>
      </c>
      <c r="DD134" s="3">
        <v>10.0869396900002</v>
      </c>
      <c r="DE134" s="3">
        <v>5.1618659699999299</v>
      </c>
      <c r="DF134" s="3">
        <v>10.249393110000099</v>
      </c>
      <c r="DG134" s="3">
        <v>62.4453880400008</v>
      </c>
      <c r="DH134" s="3">
        <v>0.176279679999992</v>
      </c>
      <c r="DI134" s="3">
        <v>84.6079459700006</v>
      </c>
      <c r="DJ134" s="3">
        <v>4.8042662999999397</v>
      </c>
      <c r="DK134" s="3">
        <v>8.2290169999995999E-2</v>
      </c>
      <c r="DL134" s="3">
        <v>12.507446790000699</v>
      </c>
      <c r="DM134" s="3">
        <v>3.6815250699999198</v>
      </c>
      <c r="DN134" s="3">
        <v>15.9127647700002</v>
      </c>
      <c r="DO134" s="3">
        <v>1037.4192979299701</v>
      </c>
      <c r="DP134" s="4">
        <v>14.1598069300004</v>
      </c>
      <c r="DQ134" s="11">
        <v>8.2832011499998703</v>
      </c>
      <c r="DR134" s="11">
        <v>9793.970703125</v>
      </c>
      <c r="DS134" s="11">
        <f t="shared" si="22"/>
        <v>16970.908276364968</v>
      </c>
      <c r="DT134" s="19">
        <v>301.87153779000158</v>
      </c>
      <c r="DU134">
        <v>933.95970158000455</v>
      </c>
      <c r="DV134">
        <v>1011.5010820500097</v>
      </c>
      <c r="DW134">
        <v>3284.545741539981</v>
      </c>
      <c r="DX134">
        <v>1645.0595102799721</v>
      </c>
      <c r="DY134">
        <f t="shared" si="23"/>
        <v>7025.6665423058121</v>
      </c>
      <c r="DZ134" s="20">
        <f t="shared" si="24"/>
        <v>2768.3041608191875</v>
      </c>
      <c r="EA134" s="19">
        <f t="shared" si="25"/>
        <v>7327.5380800958137</v>
      </c>
      <c r="EB134">
        <f t="shared" si="26"/>
        <v>933.95970158000455</v>
      </c>
      <c r="EC134">
        <f t="shared" si="27"/>
        <v>3779.8052428691972</v>
      </c>
      <c r="ED134">
        <f t="shared" si="28"/>
        <v>3284.545741539981</v>
      </c>
      <c r="EE134" s="20">
        <f t="shared" si="29"/>
        <v>1645.0595102799721</v>
      </c>
    </row>
    <row r="135" spans="1:135" x14ac:dyDescent="0.25">
      <c r="A135" s="2" t="s">
        <v>243</v>
      </c>
      <c r="B135" s="3">
        <v>7.1471194499998498</v>
      </c>
      <c r="C135" s="3">
        <v>7.1228260999998403</v>
      </c>
      <c r="D135" s="3">
        <v>199.87593838999899</v>
      </c>
      <c r="E135" s="3">
        <v>5.9163130000004997E-2</v>
      </c>
      <c r="F135" s="3">
        <v>61.119382270000699</v>
      </c>
      <c r="G135" s="3">
        <v>17.7062225300003</v>
      </c>
      <c r="H135" s="3">
        <v>4.0242258099999404</v>
      </c>
      <c r="I135" s="3">
        <v>1.8839000499999901</v>
      </c>
      <c r="J135" s="3">
        <v>0.86951912000001497</v>
      </c>
      <c r="K135" s="3">
        <v>1.82572212999996</v>
      </c>
      <c r="L135" s="3">
        <v>4.9345039499998897</v>
      </c>
      <c r="M135" s="3">
        <v>1.93010755999998</v>
      </c>
      <c r="N135" s="3">
        <v>1.4215395799999999</v>
      </c>
      <c r="O135" s="3">
        <v>5.3980790799999001</v>
      </c>
      <c r="P135" s="3">
        <v>4.0056445699999204</v>
      </c>
      <c r="Q135" s="3">
        <v>0.16237216999999399</v>
      </c>
      <c r="R135" s="3">
        <v>0.40612953999997797</v>
      </c>
      <c r="S135" s="3">
        <v>114.51641845</v>
      </c>
      <c r="T135" s="3">
        <v>180.878132969999</v>
      </c>
      <c r="U135" s="3">
        <v>411.12411057999901</v>
      </c>
      <c r="V135" s="3">
        <v>250.55326265999901</v>
      </c>
      <c r="W135" s="3">
        <v>2.5280878699999998</v>
      </c>
      <c r="X135" s="3">
        <v>416.78987288000297</v>
      </c>
      <c r="Y135" s="3">
        <v>391.06132054000199</v>
      </c>
      <c r="Z135" s="3">
        <v>1.01132456000005</v>
      </c>
      <c r="AA135" s="3">
        <v>24.206956070000501</v>
      </c>
      <c r="AB135" s="3">
        <v>5.2561420000004397E-2</v>
      </c>
      <c r="AC135" s="3">
        <v>12.8498158800003</v>
      </c>
      <c r="AD135" s="3">
        <v>278.028661389999</v>
      </c>
      <c r="AE135" s="3">
        <v>687.84343068000805</v>
      </c>
      <c r="AF135" s="3">
        <v>688.19458822000001</v>
      </c>
      <c r="AG135" s="3">
        <v>53.740279490001001</v>
      </c>
      <c r="AH135" s="3">
        <v>4694.0586276999002</v>
      </c>
      <c r="AI135" s="3">
        <v>408.37419149999897</v>
      </c>
      <c r="AJ135" s="3">
        <v>2.3143230000002402E-2</v>
      </c>
      <c r="AK135" s="3">
        <v>2.2218399600000001</v>
      </c>
      <c r="AL135" s="3">
        <v>0.65756580999999703</v>
      </c>
      <c r="AM135" s="3">
        <v>82.036351810000497</v>
      </c>
      <c r="AN135" s="3">
        <v>38.481326690000998</v>
      </c>
      <c r="AO135" s="3">
        <v>39.024449810001499</v>
      </c>
      <c r="AP135" s="3">
        <v>121.27177928</v>
      </c>
      <c r="AQ135" s="3">
        <v>191.154273009999</v>
      </c>
      <c r="AR135" s="3">
        <v>5.6565185499998902</v>
      </c>
      <c r="AS135" s="3">
        <v>7.0979299999997898E-3</v>
      </c>
      <c r="AT135" s="3">
        <v>0.20200986999999199</v>
      </c>
      <c r="AU135" s="3">
        <v>86.777826689999998</v>
      </c>
      <c r="AV135" s="3">
        <v>1334.75383636999</v>
      </c>
      <c r="AW135" s="3">
        <v>0.68014659000001199</v>
      </c>
      <c r="AX135" s="3">
        <v>48.199917420000801</v>
      </c>
      <c r="AY135" s="3">
        <v>103.740687030001</v>
      </c>
      <c r="AZ135" s="3">
        <v>356.56819987000102</v>
      </c>
      <c r="BA135" s="3">
        <v>25.356386260000299</v>
      </c>
      <c r="BB135" s="3">
        <v>55.154360910000499</v>
      </c>
      <c r="BC135" s="3">
        <v>375.96612515001402</v>
      </c>
      <c r="BD135" s="3">
        <v>68.329293490000595</v>
      </c>
      <c r="BE135" s="3">
        <v>72.475400029998696</v>
      </c>
      <c r="BF135" s="3">
        <v>1.6335299799999701</v>
      </c>
      <c r="BG135" s="3">
        <v>24.565181230000299</v>
      </c>
      <c r="BH135" s="3">
        <v>529.45813523000095</v>
      </c>
      <c r="BI135" s="3">
        <v>114.113868840001</v>
      </c>
      <c r="BJ135" s="3">
        <v>1.44995892000003</v>
      </c>
      <c r="BK135" s="3">
        <v>434.19856074</v>
      </c>
      <c r="BL135" s="3">
        <v>163.90858444999901</v>
      </c>
      <c r="BM135" s="3">
        <v>31.468312980000299</v>
      </c>
      <c r="BN135" s="3">
        <v>6.9203550000003805E-2</v>
      </c>
      <c r="BO135" s="3">
        <v>0.261869049999993</v>
      </c>
      <c r="BP135" s="3">
        <v>14.49062681</v>
      </c>
      <c r="BQ135" s="3">
        <v>0.87194180000003796</v>
      </c>
      <c r="BR135" s="3">
        <v>720.52387452000005</v>
      </c>
      <c r="BS135" s="3">
        <v>88.371873399999103</v>
      </c>
      <c r="BT135" s="3">
        <v>2.1012680099999601</v>
      </c>
      <c r="BU135" s="3">
        <v>679.25711845000603</v>
      </c>
      <c r="BV135" s="3">
        <v>5.2565860000004599E-2</v>
      </c>
      <c r="BW135" s="3">
        <v>128.16012914999999</v>
      </c>
      <c r="BX135" s="3">
        <v>557.58955315000298</v>
      </c>
      <c r="BY135" s="3">
        <v>5.4518533299998797</v>
      </c>
      <c r="BZ135" s="3">
        <v>8.8313314599999408</v>
      </c>
      <c r="CA135" s="3">
        <v>0.28593985999998001</v>
      </c>
      <c r="CB135" s="3">
        <v>161.02641811000001</v>
      </c>
      <c r="CC135" s="3">
        <v>145.97116688999901</v>
      </c>
      <c r="CD135" s="3">
        <v>222.375316569999</v>
      </c>
      <c r="CE135" s="3">
        <v>1.0391359999999499E-2</v>
      </c>
      <c r="CF135" s="3">
        <v>15.660219320000399</v>
      </c>
      <c r="CG135" s="3">
        <v>159.05145556999901</v>
      </c>
      <c r="CH135" s="3">
        <v>336.28006214999903</v>
      </c>
      <c r="CI135" s="3">
        <v>0.12842714999999899</v>
      </c>
      <c r="CJ135" s="3">
        <v>158.28859102000001</v>
      </c>
      <c r="CK135" s="3">
        <v>13.34859267</v>
      </c>
      <c r="CL135" s="3">
        <v>1.07849437999999</v>
      </c>
      <c r="CM135" s="3">
        <v>21.087894440000401</v>
      </c>
      <c r="CN135" s="3">
        <v>22.444049490000499</v>
      </c>
      <c r="CO135" s="3">
        <v>347.17334169000202</v>
      </c>
      <c r="CP135" s="3">
        <v>0.26809124999999601</v>
      </c>
      <c r="CQ135" s="3">
        <v>0.622371510000025</v>
      </c>
      <c r="CR135" s="3">
        <v>139.12541011999801</v>
      </c>
      <c r="CS135" s="3">
        <v>702.09829773000399</v>
      </c>
      <c r="CT135" s="3">
        <v>87.428584259999894</v>
      </c>
      <c r="CU135" s="3">
        <v>176.39730093</v>
      </c>
      <c r="CV135" s="3">
        <v>659.44503964000296</v>
      </c>
      <c r="CW135" s="3">
        <v>1382.56029519001</v>
      </c>
      <c r="CX135" s="3">
        <v>1.3710739999999401E-2</v>
      </c>
      <c r="CY135" s="3">
        <v>79.980476379999999</v>
      </c>
      <c r="CZ135" s="3">
        <v>185.810833589998</v>
      </c>
      <c r="DA135" s="3">
        <v>154.197408580001</v>
      </c>
      <c r="DB135" s="3">
        <v>214.15922157999901</v>
      </c>
      <c r="DC135" s="3">
        <v>1.1190163100000201</v>
      </c>
      <c r="DD135" s="3">
        <v>11.491545050000999</v>
      </c>
      <c r="DE135" s="3">
        <v>56.595949480000797</v>
      </c>
      <c r="DF135" s="3">
        <v>101.734689600001</v>
      </c>
      <c r="DG135" s="3">
        <v>351.00752258</v>
      </c>
      <c r="DH135" s="3">
        <v>3.8653380000004102E-2</v>
      </c>
      <c r="DI135" s="3">
        <v>24.862513870000999</v>
      </c>
      <c r="DJ135" s="3">
        <v>21.3438617800002</v>
      </c>
      <c r="DK135" s="3">
        <v>7.6761270000000603E-2</v>
      </c>
      <c r="DL135" s="3">
        <v>23.787083640000201</v>
      </c>
      <c r="DM135" s="3">
        <v>29.585344650000401</v>
      </c>
      <c r="DN135" s="3">
        <v>143.845903539999</v>
      </c>
      <c r="DO135" s="3">
        <v>7.6758999999998901E-3</v>
      </c>
      <c r="DP135" s="4">
        <v>9.9008265400002902</v>
      </c>
      <c r="DQ135" s="11">
        <v>17.2506070300003</v>
      </c>
      <c r="DR135" s="11">
        <v>5072.74951171875</v>
      </c>
      <c r="DS135" s="11">
        <f t="shared" si="22"/>
        <v>26702.986783468685</v>
      </c>
      <c r="DT135" s="19">
        <v>1709.9222841400092</v>
      </c>
      <c r="DU135">
        <v>3627.4724262900036</v>
      </c>
      <c r="DV135">
        <v>7510.7671035899129</v>
      </c>
      <c r="DW135">
        <v>7631.6646676000164</v>
      </c>
      <c r="DX135">
        <v>1150.4107901300022</v>
      </c>
      <c r="DY135">
        <f t="shared" si="23"/>
        <v>3765.2174067881542</v>
      </c>
      <c r="DZ135" s="20">
        <f t="shared" si="24"/>
        <v>1307.5321049305965</v>
      </c>
      <c r="EA135" s="19">
        <f t="shared" si="25"/>
        <v>5475.139690928163</v>
      </c>
      <c r="EB135">
        <f t="shared" si="26"/>
        <v>3627.4724262900036</v>
      </c>
      <c r="EC135">
        <f t="shared" si="27"/>
        <v>8818.2992085205096</v>
      </c>
      <c r="ED135">
        <f t="shared" si="28"/>
        <v>7631.6646676000164</v>
      </c>
      <c r="EE135" s="20">
        <f t="shared" si="29"/>
        <v>1150.4107901300022</v>
      </c>
    </row>
    <row r="136" spans="1:135" x14ac:dyDescent="0.25">
      <c r="A136" s="2" t="s">
        <v>244</v>
      </c>
      <c r="B136" s="3">
        <v>1.5245510200000101</v>
      </c>
      <c r="C136" s="3">
        <v>10.7356573300005</v>
      </c>
      <c r="D136" s="3">
        <v>453.44120972000098</v>
      </c>
      <c r="E136" s="3">
        <v>4.9632800000005403E-2</v>
      </c>
      <c r="F136" s="3">
        <v>59.437745840000801</v>
      </c>
      <c r="G136" s="3">
        <v>164.52444772000101</v>
      </c>
      <c r="H136" s="3">
        <v>7.1473410099996499</v>
      </c>
      <c r="I136" s="3">
        <v>3.07123386999994</v>
      </c>
      <c r="J136" s="3">
        <v>3.68955751999995</v>
      </c>
      <c r="K136" s="3">
        <v>11.107104080000701</v>
      </c>
      <c r="L136" s="3">
        <v>268.00159845000098</v>
      </c>
      <c r="M136" s="3">
        <v>13.931300289999999</v>
      </c>
      <c r="N136" s="3">
        <v>0.39098211999997001</v>
      </c>
      <c r="O136" s="3">
        <v>5.1848964699998996</v>
      </c>
      <c r="P136" s="3">
        <v>42.414075960001099</v>
      </c>
      <c r="Q136" s="3">
        <v>9.5663199999996996E-3</v>
      </c>
      <c r="R136" s="3">
        <v>4.5143699099998598</v>
      </c>
      <c r="S136" s="3">
        <v>255.58289782999901</v>
      </c>
      <c r="T136" s="3">
        <v>154.08070069000101</v>
      </c>
      <c r="U136" s="3">
        <v>9.3096084400003605</v>
      </c>
      <c r="V136" s="3">
        <v>128.12134696999999</v>
      </c>
      <c r="W136" s="3">
        <v>2.19600700000014E-2</v>
      </c>
      <c r="X136" s="3">
        <v>246.876220569998</v>
      </c>
      <c r="Y136" s="3">
        <v>8.0812866999998505</v>
      </c>
      <c r="Z136" s="3">
        <v>0.85904857000004498</v>
      </c>
      <c r="AA136" s="3">
        <v>159.92052857000101</v>
      </c>
      <c r="AB136" s="3">
        <v>8.2775879999999899E-2</v>
      </c>
      <c r="AC136" s="3">
        <v>11.582016930000099</v>
      </c>
      <c r="AD136" s="3">
        <v>642.77565480000101</v>
      </c>
      <c r="AE136" s="3">
        <v>10.1688183999999</v>
      </c>
      <c r="AF136" s="3">
        <v>67.202006000001006</v>
      </c>
      <c r="AG136" s="3">
        <v>490.81037756000097</v>
      </c>
      <c r="AH136" s="3">
        <v>4.05827424999993</v>
      </c>
      <c r="AI136" s="3">
        <v>378.19901943000002</v>
      </c>
      <c r="AJ136" s="3">
        <v>0.12055126999999401</v>
      </c>
      <c r="AK136" s="3">
        <v>71.437105470000006</v>
      </c>
      <c r="AL136" s="3">
        <v>697.56341127000496</v>
      </c>
      <c r="AM136" s="3">
        <v>26.6217425100015</v>
      </c>
      <c r="AN136" s="3">
        <v>16.3420737100002</v>
      </c>
      <c r="AO136" s="3">
        <v>51.531853930000501</v>
      </c>
      <c r="AP136" s="3">
        <v>946.42811755000298</v>
      </c>
      <c r="AQ136" s="3">
        <v>375.373957920002</v>
      </c>
      <c r="AR136" s="3">
        <v>9.8293638999998993</v>
      </c>
      <c r="AS136" s="3">
        <v>1.6253260000000599E-2</v>
      </c>
      <c r="AT136" s="3">
        <v>0.155155459999994</v>
      </c>
      <c r="AU136" s="3">
        <v>680.13976448000199</v>
      </c>
      <c r="AV136" s="3">
        <v>0.29380842999999601</v>
      </c>
      <c r="AW136" s="3">
        <v>35.711942510000299</v>
      </c>
      <c r="AX136" s="3">
        <v>3.2755790299999998</v>
      </c>
      <c r="AY136" s="3">
        <v>1.4182655</v>
      </c>
      <c r="AZ136" s="3">
        <v>729.38164107000705</v>
      </c>
      <c r="BA136" s="3">
        <v>2.5685698399999701</v>
      </c>
      <c r="BB136" s="3">
        <v>3.50981713999998</v>
      </c>
      <c r="BC136" s="3">
        <v>34.985141920000501</v>
      </c>
      <c r="BD136" s="3">
        <v>40.763093910000798</v>
      </c>
      <c r="BE136" s="3">
        <v>120.265683989998</v>
      </c>
      <c r="BF136" s="3">
        <v>0.97507519000001097</v>
      </c>
      <c r="BG136" s="3">
        <v>10.969766940001</v>
      </c>
      <c r="BH136" s="3">
        <v>152.06256892000101</v>
      </c>
      <c r="BI136" s="3">
        <v>5.3382063199998999</v>
      </c>
      <c r="BJ136" s="3">
        <v>1.20509428</v>
      </c>
      <c r="BK136" s="3">
        <v>127.84436828</v>
      </c>
      <c r="BL136" s="3">
        <v>482.76428550000003</v>
      </c>
      <c r="BM136" s="3">
        <v>0.63444767000001401</v>
      </c>
      <c r="BN136" s="3">
        <v>1.12774799999996E-2</v>
      </c>
      <c r="BO136" s="3">
        <v>0.34226990999997498</v>
      </c>
      <c r="BP136" s="3">
        <v>54.754265650000903</v>
      </c>
      <c r="BQ136" s="3">
        <v>18.439747950000399</v>
      </c>
      <c r="BR136" s="3">
        <v>197.81025455000099</v>
      </c>
      <c r="BS136" s="3">
        <v>5.6416557199999504</v>
      </c>
      <c r="BT136" s="3">
        <v>9.1395319999998906E-2</v>
      </c>
      <c r="BU136" s="3">
        <v>93.160894819999996</v>
      </c>
      <c r="BV136" s="3">
        <v>0.151549669999996</v>
      </c>
      <c r="BW136" s="3">
        <v>0.25362430999999602</v>
      </c>
      <c r="BX136" s="3">
        <v>0.185975489999994</v>
      </c>
      <c r="BY136" s="3">
        <v>7.7663606799999299</v>
      </c>
      <c r="BZ136" s="3">
        <v>145.15102593</v>
      </c>
      <c r="CA136" s="3">
        <v>9.0628399999996598E-2</v>
      </c>
      <c r="CB136" s="3">
        <v>3.5888213299999698</v>
      </c>
      <c r="CC136" s="3">
        <v>1425.90303328</v>
      </c>
      <c r="CD136" s="3">
        <v>213.28632224</v>
      </c>
      <c r="CE136" s="3">
        <v>1.17465999999995E-2</v>
      </c>
      <c r="CF136" s="3">
        <v>86.455432320000497</v>
      </c>
      <c r="CG136" s="3">
        <v>1.25898303000004</v>
      </c>
      <c r="CH136" s="3">
        <v>138.727787699999</v>
      </c>
      <c r="CI136" s="3">
        <v>0.349948709999992</v>
      </c>
      <c r="CJ136" s="3">
        <v>95.944415600000397</v>
      </c>
      <c r="CK136" s="3">
        <v>2.5228691899999598</v>
      </c>
      <c r="CL136" s="3">
        <v>31.594995750000201</v>
      </c>
      <c r="CM136" s="3">
        <v>226.90039455000201</v>
      </c>
      <c r="CN136" s="3">
        <v>10.526545219999999</v>
      </c>
      <c r="CO136" s="3">
        <v>50.538407130000998</v>
      </c>
      <c r="CP136" s="3">
        <v>2.5199710000000201E-2</v>
      </c>
      <c r="CQ136" s="3">
        <v>0.68689484000002998</v>
      </c>
      <c r="CR136" s="3">
        <v>1652.50567061998</v>
      </c>
      <c r="CS136" s="3">
        <v>4296.5356096698397</v>
      </c>
      <c r="CT136" s="3">
        <v>0.72183478999999595</v>
      </c>
      <c r="CU136" s="3">
        <v>133.35386677</v>
      </c>
      <c r="CV136" s="3">
        <v>4660.9027291299399</v>
      </c>
      <c r="CW136" s="3">
        <v>250.88873478000099</v>
      </c>
      <c r="CX136" s="3">
        <v>0.65517292000000804</v>
      </c>
      <c r="CY136" s="3">
        <v>2.1376671299999099</v>
      </c>
      <c r="CZ136" s="3">
        <v>0.93074934000004605</v>
      </c>
      <c r="DA136" s="3">
        <v>133.96317966999899</v>
      </c>
      <c r="DB136" s="3">
        <v>60.495250190001101</v>
      </c>
      <c r="DC136" s="3">
        <v>0.62703834000003</v>
      </c>
      <c r="DD136" s="3">
        <v>11.463733170000101</v>
      </c>
      <c r="DE136" s="3">
        <v>108.495603779999</v>
      </c>
      <c r="DF136" s="3">
        <v>30.236856270000299</v>
      </c>
      <c r="DG136" s="3">
        <v>277.20283648999799</v>
      </c>
      <c r="DH136" s="3">
        <v>9.0945819999999497E-2</v>
      </c>
      <c r="DI136" s="3">
        <v>1617.8502535699899</v>
      </c>
      <c r="DJ136" s="3">
        <v>1.5508129199999801</v>
      </c>
      <c r="DK136" s="3">
        <v>8.3482749999998801E-2</v>
      </c>
      <c r="DL136" s="3">
        <v>52.663804290000598</v>
      </c>
      <c r="DM136" s="3">
        <v>64.6285244200009</v>
      </c>
      <c r="DN136" s="3">
        <v>0.90891794000000803</v>
      </c>
      <c r="DO136" s="3">
        <v>5.2294120399999304</v>
      </c>
      <c r="DP136" s="4">
        <v>29.463847790000798</v>
      </c>
      <c r="DQ136" s="11">
        <v>2598.6798961899999</v>
      </c>
      <c r="DR136" s="11">
        <v>25894.95703125</v>
      </c>
      <c r="DS136" s="11">
        <f t="shared" si="22"/>
        <v>52945.830704379783</v>
      </c>
      <c r="DT136" s="19">
        <v>3076.4269191100011</v>
      </c>
      <c r="DU136">
        <v>1546.2036187700062</v>
      </c>
      <c r="DV136">
        <v>2121.7220289900024</v>
      </c>
      <c r="DW136">
        <v>16142.892175729761</v>
      </c>
      <c r="DX136">
        <v>4163.6289305300106</v>
      </c>
      <c r="DY136">
        <f t="shared" si="23"/>
        <v>18575.646052407617</v>
      </c>
      <c r="DZ136" s="20">
        <f t="shared" si="24"/>
        <v>7319.3109788423808</v>
      </c>
      <c r="EA136" s="19">
        <f t="shared" si="25"/>
        <v>21652.07297151762</v>
      </c>
      <c r="EB136">
        <f t="shared" si="26"/>
        <v>1546.2036187700062</v>
      </c>
      <c r="EC136">
        <f t="shared" si="27"/>
        <v>9441.0330078323823</v>
      </c>
      <c r="ED136">
        <f t="shared" si="28"/>
        <v>16142.892175729761</v>
      </c>
      <c r="EE136" s="20">
        <f t="shared" si="29"/>
        <v>4163.6289305300106</v>
      </c>
    </row>
    <row r="137" spans="1:135" x14ac:dyDescent="0.25">
      <c r="A137" s="2" t="s">
        <v>245</v>
      </c>
      <c r="B137" s="3">
        <v>517.51081508000198</v>
      </c>
      <c r="C137" s="3">
        <v>523.44906424000601</v>
      </c>
      <c r="D137" s="3">
        <v>198.00808579</v>
      </c>
      <c r="E137" s="3">
        <v>0.13376865999999701</v>
      </c>
      <c r="F137" s="3">
        <v>7.3528415399997797</v>
      </c>
      <c r="G137" s="3">
        <v>145.569008959999</v>
      </c>
      <c r="H137" s="3">
        <v>1.5020683300000199</v>
      </c>
      <c r="I137" s="3">
        <v>1.6653444100000201</v>
      </c>
      <c r="J137" s="3">
        <v>0.212496939999993</v>
      </c>
      <c r="K137" s="3">
        <v>1.52870131000001</v>
      </c>
      <c r="L137" s="3">
        <v>4.1104613499999196</v>
      </c>
      <c r="M137" s="3">
        <v>4.5499951199998003</v>
      </c>
      <c r="N137" s="3">
        <v>2.0892959399999498</v>
      </c>
      <c r="O137" s="3">
        <v>18.698426300001501</v>
      </c>
      <c r="P137" s="3">
        <v>4.9923654199997696</v>
      </c>
      <c r="Q137" s="3">
        <v>2.3088717299999999</v>
      </c>
      <c r="R137" s="3">
        <v>2.8497690599998999</v>
      </c>
      <c r="S137" s="3">
        <v>44.356653980000999</v>
      </c>
      <c r="T137" s="3">
        <v>1021.03144429001</v>
      </c>
      <c r="U137" s="3">
        <v>3.1244233299999502</v>
      </c>
      <c r="V137" s="3">
        <v>47.796814900001401</v>
      </c>
      <c r="W137" s="3">
        <v>0.13966551999999699</v>
      </c>
      <c r="X137" s="3">
        <v>1368.48677101</v>
      </c>
      <c r="Y137" s="3">
        <v>1.3797768499999901</v>
      </c>
      <c r="Z137" s="3">
        <v>82.759738079995699</v>
      </c>
      <c r="AA137" s="3">
        <v>73.677538440000504</v>
      </c>
      <c r="AB137" s="3">
        <v>0.35502036999998399</v>
      </c>
      <c r="AC137" s="3">
        <v>1.34992482</v>
      </c>
      <c r="AD137" s="3">
        <v>97.386585749999099</v>
      </c>
      <c r="AE137" s="3">
        <v>189.88010258000099</v>
      </c>
      <c r="AF137" s="3">
        <v>155.11218532000001</v>
      </c>
      <c r="AG137" s="3">
        <v>356.00703567000102</v>
      </c>
      <c r="AH137" s="3">
        <v>310.23162627999898</v>
      </c>
      <c r="AI137" s="3">
        <v>217.237185960001</v>
      </c>
      <c r="AJ137" s="3">
        <v>6.3680770000002093E-2</v>
      </c>
      <c r="AK137" s="3">
        <v>34.334266610001002</v>
      </c>
      <c r="AL137" s="3">
        <v>144.85550559999899</v>
      </c>
      <c r="AM137" s="3">
        <v>13.6819246200004</v>
      </c>
      <c r="AN137" s="3">
        <v>67.687987670000297</v>
      </c>
      <c r="AO137" s="3">
        <v>0.36686560999998202</v>
      </c>
      <c r="AP137" s="3">
        <v>0.60830306000002399</v>
      </c>
      <c r="AQ137" s="3">
        <v>108.380289399999</v>
      </c>
      <c r="AR137" s="3">
        <v>84.125639630000407</v>
      </c>
      <c r="AS137" s="3">
        <v>2.9447399999999301E-3</v>
      </c>
      <c r="AT137" s="3">
        <v>0.32122143999999198</v>
      </c>
      <c r="AU137" s="3">
        <v>965.10518336001701</v>
      </c>
      <c r="AV137" s="3">
        <v>106.578339159999</v>
      </c>
      <c r="AW137" s="3">
        <v>27.915061160001201</v>
      </c>
      <c r="AX137" s="3">
        <v>1.5627091399999999</v>
      </c>
      <c r="AY137" s="3">
        <v>4.8475955699998901</v>
      </c>
      <c r="AZ137" s="3">
        <v>92.057361189998502</v>
      </c>
      <c r="BA137" s="3">
        <v>5.0888004499998303</v>
      </c>
      <c r="BB137" s="3">
        <v>42.812076940001802</v>
      </c>
      <c r="BC137" s="3">
        <v>3.5383601599999301</v>
      </c>
      <c r="BD137" s="3">
        <v>9.1350268299997595</v>
      </c>
      <c r="BE137" s="3">
        <v>3.06615671999994</v>
      </c>
      <c r="BF137" s="3">
        <v>16.519383440000599</v>
      </c>
      <c r="BG137" s="3">
        <v>35.930967820000902</v>
      </c>
      <c r="BH137" s="3">
        <v>42.749736270001399</v>
      </c>
      <c r="BI137" s="3">
        <v>72.891850679998896</v>
      </c>
      <c r="BJ137" s="3">
        <v>0.258107079999985</v>
      </c>
      <c r="BK137" s="3">
        <v>467.82263310000098</v>
      </c>
      <c r="BL137" s="3">
        <v>301.480512140001</v>
      </c>
      <c r="BM137" s="3">
        <v>384.34167348</v>
      </c>
      <c r="BN137" s="3">
        <v>0.33855842999996699</v>
      </c>
      <c r="BO137" s="3">
        <v>0.46990934999998901</v>
      </c>
      <c r="BP137" s="3">
        <v>166.00299631999701</v>
      </c>
      <c r="BQ137" s="3">
        <v>0.39798992999997301</v>
      </c>
      <c r="BR137" s="3">
        <v>174.42103872999999</v>
      </c>
      <c r="BS137" s="3">
        <v>2.9472019699998899</v>
      </c>
      <c r="BT137" s="3">
        <v>169.69760449</v>
      </c>
      <c r="BU137" s="3">
        <v>340.87073651000202</v>
      </c>
      <c r="BV137" s="3">
        <v>0.19871308999999601</v>
      </c>
      <c r="BW137" s="3">
        <v>1.05349109000007</v>
      </c>
      <c r="BX137" s="3">
        <v>1.23095424000001</v>
      </c>
      <c r="BY137" s="3">
        <v>20.535449420000599</v>
      </c>
      <c r="BZ137" s="3">
        <v>86.157265629998903</v>
      </c>
      <c r="CA137" s="3">
        <v>0.33398436999997899</v>
      </c>
      <c r="CB137" s="3">
        <v>1.32087964999998</v>
      </c>
      <c r="CC137" s="3">
        <v>323.48771658999902</v>
      </c>
      <c r="CD137" s="3">
        <v>31.051888730000801</v>
      </c>
      <c r="CE137" s="3">
        <v>8.0261259999995005E-2</v>
      </c>
      <c r="CF137" s="3">
        <v>116.03970312</v>
      </c>
      <c r="CG137" s="3">
        <v>1.05704836000002</v>
      </c>
      <c r="CH137" s="3">
        <v>257.52898911000102</v>
      </c>
      <c r="CI137" s="3">
        <v>5.5281116799997996</v>
      </c>
      <c r="CJ137" s="3">
        <v>45.599295790000902</v>
      </c>
      <c r="CK137" s="3">
        <v>134.85677485999801</v>
      </c>
      <c r="CL137" s="3">
        <v>30.895363580001</v>
      </c>
      <c r="CM137" s="3">
        <v>159.89988643999999</v>
      </c>
      <c r="CN137" s="3">
        <v>77.7476405000005</v>
      </c>
      <c r="CO137" s="3">
        <v>0.37406956999998298</v>
      </c>
      <c r="CP137" s="3">
        <v>0.22634770999999501</v>
      </c>
      <c r="CQ137" s="3">
        <v>93.439949090000198</v>
      </c>
      <c r="CR137" s="3">
        <v>84.184623979992793</v>
      </c>
      <c r="CS137" s="3">
        <v>180.82367758999899</v>
      </c>
      <c r="CT137" s="3">
        <v>55.099545910001197</v>
      </c>
      <c r="CU137" s="3">
        <v>1.9536030000000801E-2</v>
      </c>
      <c r="CV137" s="3">
        <v>47.792646840001197</v>
      </c>
      <c r="CW137" s="3">
        <v>521.82011817000398</v>
      </c>
      <c r="CX137" s="3">
        <v>45.199504730000903</v>
      </c>
      <c r="CY137" s="3">
        <v>1136.92778359</v>
      </c>
      <c r="CZ137" s="3">
        <v>0.82685358000003095</v>
      </c>
      <c r="DA137" s="3">
        <v>4.4703304799998698</v>
      </c>
      <c r="DB137" s="3">
        <v>1.2249706299999901</v>
      </c>
      <c r="DC137" s="3">
        <v>583.69108370000595</v>
      </c>
      <c r="DD137" s="3">
        <v>27.743827710001199</v>
      </c>
      <c r="DE137" s="3">
        <v>11.807960670000501</v>
      </c>
      <c r="DF137" s="3">
        <v>444.91023246999799</v>
      </c>
      <c r="DG137" s="3">
        <v>199.83926869000101</v>
      </c>
      <c r="DH137" s="3">
        <v>0.220691009999991</v>
      </c>
      <c r="DI137" s="3">
        <v>602.71908540000197</v>
      </c>
      <c r="DJ137" s="3">
        <v>3388.63037922999</v>
      </c>
      <c r="DK137" s="3">
        <v>0.121426829999997</v>
      </c>
      <c r="DL137" s="3">
        <v>6.2616204799997899</v>
      </c>
      <c r="DM137" s="3">
        <v>2.9618254099999599</v>
      </c>
      <c r="DN137" s="3">
        <v>1.8800916600000099</v>
      </c>
      <c r="DO137" s="3">
        <v>81.398662200000402</v>
      </c>
      <c r="DP137" s="4">
        <v>256.72848865999902</v>
      </c>
      <c r="DQ137" s="11">
        <v>628.55319281000698</v>
      </c>
      <c r="DR137" s="11">
        <v>0</v>
      </c>
      <c r="DS137" s="11">
        <f t="shared" si="22"/>
        <v>19004.621285240042</v>
      </c>
      <c r="DT137" s="19">
        <v>2935.3222578900177</v>
      </c>
      <c r="DU137">
        <v>1665.330127550003</v>
      </c>
      <c r="DV137">
        <v>6748.2273671199964</v>
      </c>
      <c r="DW137">
        <v>2455.9815553500011</v>
      </c>
      <c r="DX137">
        <v>5199.7599773300217</v>
      </c>
      <c r="DY137">
        <f t="shared" si="23"/>
        <v>0</v>
      </c>
      <c r="DZ137" s="20">
        <f t="shared" si="24"/>
        <v>0</v>
      </c>
      <c r="EA137" s="19">
        <f t="shared" si="25"/>
        <v>2935.3222578900177</v>
      </c>
      <c r="EB137">
        <f t="shared" si="26"/>
        <v>1665.330127550003</v>
      </c>
      <c r="EC137">
        <f t="shared" si="27"/>
        <v>6748.2273671199964</v>
      </c>
      <c r="ED137">
        <f t="shared" si="28"/>
        <v>2455.9815553500011</v>
      </c>
      <c r="EE137" s="20">
        <f t="shared" si="29"/>
        <v>5199.7599773300217</v>
      </c>
    </row>
    <row r="138" spans="1:135" x14ac:dyDescent="0.25">
      <c r="A138" s="2" t="s">
        <v>246</v>
      </c>
      <c r="B138" s="3">
        <v>231.379868289999</v>
      </c>
      <c r="C138" s="3">
        <v>244.124843419999</v>
      </c>
      <c r="D138" s="3">
        <v>1144.4553726900001</v>
      </c>
      <c r="E138" s="3">
        <v>1.58954813999997</v>
      </c>
      <c r="F138" s="3">
        <v>263.21197912999997</v>
      </c>
      <c r="G138" s="3">
        <v>301.431269710001</v>
      </c>
      <c r="H138" s="3">
        <v>18.147784960000202</v>
      </c>
      <c r="I138" s="3">
        <v>10.4983062300001</v>
      </c>
      <c r="J138" s="3">
        <v>8.9847246100000806</v>
      </c>
      <c r="K138" s="3">
        <v>7.0789929799999403</v>
      </c>
      <c r="L138" s="3">
        <v>80.428458290000407</v>
      </c>
      <c r="M138" s="3">
        <v>11.936202400000001</v>
      </c>
      <c r="N138" s="3">
        <v>10.9502870300001</v>
      </c>
      <c r="O138" s="3">
        <v>21.422562040000201</v>
      </c>
      <c r="P138" s="3">
        <v>19.205756930000199</v>
      </c>
      <c r="Q138" s="3">
        <v>8.9507328300000708</v>
      </c>
      <c r="R138" s="3">
        <v>2.8998633599999901</v>
      </c>
      <c r="S138" s="3">
        <v>271.36830127000002</v>
      </c>
      <c r="T138" s="3">
        <v>1280.4361036</v>
      </c>
      <c r="U138" s="3">
        <v>322.98761073999799</v>
      </c>
      <c r="V138" s="3">
        <v>326.39070638000101</v>
      </c>
      <c r="W138" s="3">
        <v>6.0400363399998804</v>
      </c>
      <c r="X138" s="3">
        <v>1362.52567991</v>
      </c>
      <c r="Y138" s="3">
        <v>451.730974250001</v>
      </c>
      <c r="Z138" s="3">
        <v>98.133174609999898</v>
      </c>
      <c r="AA138" s="3">
        <v>878.30865230000904</v>
      </c>
      <c r="AB138" s="3">
        <v>1.38757554999997</v>
      </c>
      <c r="AC138" s="3">
        <v>1.2225058499999799</v>
      </c>
      <c r="AD138" s="3">
        <v>740.13106319000804</v>
      </c>
      <c r="AE138" s="3">
        <v>8100.60650135999</v>
      </c>
      <c r="AF138" s="3">
        <v>1536.5532205900099</v>
      </c>
      <c r="AG138" s="3">
        <v>551.70354877000204</v>
      </c>
      <c r="AH138" s="3">
        <v>417.775859620002</v>
      </c>
      <c r="AI138" s="3">
        <v>557.41680046000499</v>
      </c>
      <c r="AJ138" s="3">
        <v>0.81588399000004497</v>
      </c>
      <c r="AK138" s="3">
        <v>564.64118413999904</v>
      </c>
      <c r="AL138" s="3">
        <v>225.229966799999</v>
      </c>
      <c r="AM138" s="3">
        <v>224.70427472999901</v>
      </c>
      <c r="AN138" s="3">
        <v>5.9675544899998698</v>
      </c>
      <c r="AO138" s="3">
        <v>81.014391509999001</v>
      </c>
      <c r="AP138" s="3">
        <v>58.387880880001298</v>
      </c>
      <c r="AQ138" s="3">
        <v>15.577908660000301</v>
      </c>
      <c r="AR138" s="3">
        <v>874.40683101000195</v>
      </c>
      <c r="AS138" s="3">
        <v>4.9159625899998503</v>
      </c>
      <c r="AT138" s="3">
        <v>0.72754291000001103</v>
      </c>
      <c r="AU138" s="3">
        <v>1169.2147398</v>
      </c>
      <c r="AV138" s="3">
        <v>26.697618350000798</v>
      </c>
      <c r="AW138" s="3">
        <v>38.929507390000701</v>
      </c>
      <c r="AX138" s="3">
        <v>2.7029160900000102</v>
      </c>
      <c r="AY138" s="3">
        <v>42.978735620000798</v>
      </c>
      <c r="AZ138" s="3">
        <v>552.54981042000497</v>
      </c>
      <c r="BA138" s="3">
        <v>110.99706193</v>
      </c>
      <c r="BB138" s="3">
        <v>119.65572330000001</v>
      </c>
      <c r="BC138" s="3">
        <v>58.620936460000699</v>
      </c>
      <c r="BD138" s="3">
        <v>9.2041911200000701</v>
      </c>
      <c r="BE138" s="3">
        <v>55.776194110001498</v>
      </c>
      <c r="BF138" s="3">
        <v>0.65720457000000798</v>
      </c>
      <c r="BG138" s="3">
        <v>44.486179400001198</v>
      </c>
      <c r="BH138" s="3">
        <v>391.15184401000101</v>
      </c>
      <c r="BI138" s="3">
        <v>123.80257591</v>
      </c>
      <c r="BJ138" s="3">
        <v>332.54049544000202</v>
      </c>
      <c r="BK138" s="3">
        <v>631.14216998000404</v>
      </c>
      <c r="BL138" s="3">
        <v>861.75665818000004</v>
      </c>
      <c r="BM138" s="3">
        <v>139.49948366999999</v>
      </c>
      <c r="BN138" s="3">
        <v>0.25322747999999501</v>
      </c>
      <c r="BO138" s="3">
        <v>1.6007979300000099</v>
      </c>
      <c r="BP138" s="3">
        <v>94.582712080000505</v>
      </c>
      <c r="BQ138" s="3">
        <v>83.865525550001394</v>
      </c>
      <c r="BR138" s="3">
        <v>1786.87571518</v>
      </c>
      <c r="BS138" s="3">
        <v>453.889019719999</v>
      </c>
      <c r="BT138" s="3">
        <v>18.587593979999902</v>
      </c>
      <c r="BU138" s="3">
        <v>1255.5791768900101</v>
      </c>
      <c r="BV138" s="3">
        <v>0.69724912000005201</v>
      </c>
      <c r="BW138" s="3">
        <v>269.824681760001</v>
      </c>
      <c r="BX138" s="3">
        <v>213.99451289000001</v>
      </c>
      <c r="BY138" s="3">
        <v>381.16170915000203</v>
      </c>
      <c r="BZ138" s="3">
        <v>157.33510692999801</v>
      </c>
      <c r="CA138" s="3">
        <v>2.7655341199999701</v>
      </c>
      <c r="CB138" s="3">
        <v>119.40445130000001</v>
      </c>
      <c r="CC138" s="3">
        <v>282.382700819999</v>
      </c>
      <c r="CD138" s="3">
        <v>161.163032079999</v>
      </c>
      <c r="CE138" s="3">
        <v>8.3257791900001603</v>
      </c>
      <c r="CF138" s="3">
        <v>630.72877621000305</v>
      </c>
      <c r="CG138" s="3">
        <v>199.959502159999</v>
      </c>
      <c r="CH138" s="3">
        <v>443.16459122000401</v>
      </c>
      <c r="CI138" s="3">
        <v>101.43746779999999</v>
      </c>
      <c r="CJ138" s="3">
        <v>349.50801739000002</v>
      </c>
      <c r="CK138" s="3">
        <v>160.859422580001</v>
      </c>
      <c r="CL138" s="3">
        <v>266.23814924999903</v>
      </c>
      <c r="CM138" s="3">
        <v>733.90504463000195</v>
      </c>
      <c r="CN138" s="3">
        <v>195.99517216000001</v>
      </c>
      <c r="CO138" s="3">
        <v>416.92538105000199</v>
      </c>
      <c r="CP138" s="3">
        <v>27.613587780000699</v>
      </c>
      <c r="CQ138" s="3">
        <v>391.192486260002</v>
      </c>
      <c r="CR138" s="3">
        <v>298.72652862999797</v>
      </c>
      <c r="CS138" s="3">
        <v>186.50982026</v>
      </c>
      <c r="CT138" s="3">
        <v>20.805055340000099</v>
      </c>
      <c r="CU138" s="3">
        <v>0.99508703000001597</v>
      </c>
      <c r="CV138" s="3">
        <v>289.25744882000203</v>
      </c>
      <c r="CW138" s="3">
        <v>1402.5762876599899</v>
      </c>
      <c r="CX138" s="3">
        <v>23.5127903600001</v>
      </c>
      <c r="CY138" s="3">
        <v>945.49961274000702</v>
      </c>
      <c r="CZ138" s="3">
        <v>156.314127339999</v>
      </c>
      <c r="DA138" s="3">
        <v>138.13264117</v>
      </c>
      <c r="DB138" s="3">
        <v>4.0112694299998797</v>
      </c>
      <c r="DC138" s="3">
        <v>468.219347360001</v>
      </c>
      <c r="DD138" s="3">
        <v>53.102543410000798</v>
      </c>
      <c r="DE138" s="3">
        <v>828.22636840000098</v>
      </c>
      <c r="DF138" s="3">
        <v>152.019374290001</v>
      </c>
      <c r="DG138" s="3">
        <v>776.37257085000601</v>
      </c>
      <c r="DH138" s="3">
        <v>0.287602789999991</v>
      </c>
      <c r="DI138" s="3">
        <v>109.12528399</v>
      </c>
      <c r="DJ138" s="3">
        <v>440.93643189000102</v>
      </c>
      <c r="DK138" s="3">
        <v>0.15113247999999599</v>
      </c>
      <c r="DL138" s="3">
        <v>53.327110570000897</v>
      </c>
      <c r="DM138" s="3">
        <v>102.637906859998</v>
      </c>
      <c r="DN138" s="3">
        <v>313.56180171</v>
      </c>
      <c r="DO138" s="3">
        <v>624.28350414000704</v>
      </c>
      <c r="DP138" s="4">
        <v>330.80814944000002</v>
      </c>
      <c r="DQ138" s="11">
        <v>1983.15081921001</v>
      </c>
      <c r="DR138" s="11">
        <v>12724.23046875</v>
      </c>
      <c r="DS138" s="11">
        <f t="shared" si="22"/>
        <v>57696.765504870076</v>
      </c>
      <c r="DT138" s="19">
        <v>5136.0328605600071</v>
      </c>
      <c r="DU138">
        <v>10451.937153590045</v>
      </c>
      <c r="DV138">
        <v>14328.044748930002</v>
      </c>
      <c r="DW138">
        <v>7770.4097943700217</v>
      </c>
      <c r="DX138">
        <v>7286.1104786700153</v>
      </c>
      <c r="DY138">
        <f t="shared" si="23"/>
        <v>5463.4975508844791</v>
      </c>
      <c r="DZ138" s="20">
        <f t="shared" si="24"/>
        <v>7260.73291786552</v>
      </c>
      <c r="EA138" s="19">
        <f t="shared" si="25"/>
        <v>10599.530411444486</v>
      </c>
      <c r="EB138">
        <f t="shared" si="26"/>
        <v>10451.937153590045</v>
      </c>
      <c r="EC138">
        <f t="shared" si="27"/>
        <v>21588.777666795522</v>
      </c>
      <c r="ED138">
        <f t="shared" si="28"/>
        <v>7770.4097943700217</v>
      </c>
      <c r="EE138" s="20">
        <f t="shared" si="29"/>
        <v>7286.1104786700153</v>
      </c>
    </row>
    <row r="139" spans="1:135" x14ac:dyDescent="0.25">
      <c r="A139" s="2" t="s">
        <v>247</v>
      </c>
      <c r="B139" s="3">
        <v>85.540913040001001</v>
      </c>
      <c r="C139" s="3">
        <v>82.143393560000305</v>
      </c>
      <c r="D139" s="3">
        <v>305.03031857000099</v>
      </c>
      <c r="E139" s="3">
        <v>0.21421939999999401</v>
      </c>
      <c r="F139" s="3">
        <v>36.822354590001503</v>
      </c>
      <c r="G139" s="3">
        <v>149.57657441999999</v>
      </c>
      <c r="H139" s="3">
        <v>7.5212471299998898</v>
      </c>
      <c r="I139" s="3">
        <v>10.0102165500001</v>
      </c>
      <c r="J139" s="3">
        <v>6.3294815599998797</v>
      </c>
      <c r="K139" s="3">
        <v>8.6156375399998595</v>
      </c>
      <c r="L139" s="3">
        <v>21.2752102000007</v>
      </c>
      <c r="M139" s="3">
        <v>7.8192574599999496</v>
      </c>
      <c r="N139" s="3">
        <v>3.51297612999997</v>
      </c>
      <c r="O139" s="3">
        <v>22.058384300000402</v>
      </c>
      <c r="P139" s="3">
        <v>24.2139674600006</v>
      </c>
      <c r="Q139" s="3">
        <v>3.3988411599999901</v>
      </c>
      <c r="R139" s="3">
        <v>1.95488653000002</v>
      </c>
      <c r="S139" s="3">
        <v>96.588046270000106</v>
      </c>
      <c r="T139" s="3">
        <v>675.20063188000097</v>
      </c>
      <c r="U139" s="3">
        <v>98.354151160002004</v>
      </c>
      <c r="V139" s="3">
        <v>185.90205801000101</v>
      </c>
      <c r="W139" s="3">
        <v>1.28102204999999</v>
      </c>
      <c r="X139" s="3">
        <v>692.79220207000299</v>
      </c>
      <c r="Y139" s="3">
        <v>117.87089226000001</v>
      </c>
      <c r="Z139" s="3">
        <v>206.95103094999999</v>
      </c>
      <c r="AA139" s="3">
        <v>248.28440327999999</v>
      </c>
      <c r="AB139" s="3">
        <v>0.153327889999998</v>
      </c>
      <c r="AC139" s="3">
        <v>1.90731672999999</v>
      </c>
      <c r="AD139" s="3">
        <v>381.90313596000198</v>
      </c>
      <c r="AE139" s="3">
        <v>2246.5398905399902</v>
      </c>
      <c r="AF139" s="3">
        <v>320.39181073000299</v>
      </c>
      <c r="AG139" s="3">
        <v>273.49235666999903</v>
      </c>
      <c r="AH139" s="3">
        <v>879.19656855000699</v>
      </c>
      <c r="AI139" s="3">
        <v>448.02734911000198</v>
      </c>
      <c r="AJ139" s="3">
        <v>1.5068788599999901</v>
      </c>
      <c r="AK139" s="3">
        <v>276.76745820000002</v>
      </c>
      <c r="AL139" s="3">
        <v>107.13642843</v>
      </c>
      <c r="AM139" s="3">
        <v>77.7995700900005</v>
      </c>
      <c r="AN139" s="3">
        <v>9.6403713499999508</v>
      </c>
      <c r="AO139" s="3">
        <v>150.983612289999</v>
      </c>
      <c r="AP139" s="3">
        <v>109.75666336999799</v>
      </c>
      <c r="AQ139" s="3">
        <v>91.720302510000295</v>
      </c>
      <c r="AR139" s="3">
        <v>304.68754757000198</v>
      </c>
      <c r="AS139" s="3">
        <v>0.16142678999999699</v>
      </c>
      <c r="AT139" s="3">
        <v>0.13698171000000101</v>
      </c>
      <c r="AU139" s="3">
        <v>384.17174057</v>
      </c>
      <c r="AV139" s="3">
        <v>90.942389500001497</v>
      </c>
      <c r="AW139" s="3">
        <v>6.2352890799998804</v>
      </c>
      <c r="AX139" s="3">
        <v>2.29909184</v>
      </c>
      <c r="AY139" s="3">
        <v>57.167035890000399</v>
      </c>
      <c r="AZ139" s="3">
        <v>113.453347409998</v>
      </c>
      <c r="BA139" s="3">
        <v>84.368407160001098</v>
      </c>
      <c r="BB139" s="3">
        <v>20.661771830001101</v>
      </c>
      <c r="BC139" s="3">
        <v>75.384020999999706</v>
      </c>
      <c r="BD139" s="3">
        <v>4.1823503500000099</v>
      </c>
      <c r="BE139" s="3">
        <v>18.362109240000901</v>
      </c>
      <c r="BF139" s="3">
        <v>0.24622313999999301</v>
      </c>
      <c r="BG139" s="3">
        <v>31.460061200000901</v>
      </c>
      <c r="BH139" s="3">
        <v>186.42943050999801</v>
      </c>
      <c r="BI139" s="3">
        <v>71.542498200000296</v>
      </c>
      <c r="BJ139" s="3">
        <v>27.680718610000401</v>
      </c>
      <c r="BK139" s="3">
        <v>345.42264484999998</v>
      </c>
      <c r="BL139" s="3">
        <v>470.56187307000101</v>
      </c>
      <c r="BM139" s="3">
        <v>43.923453940000499</v>
      </c>
      <c r="BN139" s="3">
        <v>0.27422993999998702</v>
      </c>
      <c r="BO139" s="3">
        <v>0.202636079999996</v>
      </c>
      <c r="BP139" s="3">
        <v>101.778433749999</v>
      </c>
      <c r="BQ139" s="3">
        <v>8.9399037100001699</v>
      </c>
      <c r="BR139" s="3">
        <v>593.89337783000803</v>
      </c>
      <c r="BS139" s="3">
        <v>162.452338019998</v>
      </c>
      <c r="BT139" s="3">
        <v>5.2859226999998903</v>
      </c>
      <c r="BU139" s="3">
        <v>1001.27678804001</v>
      </c>
      <c r="BV139" s="3">
        <v>0.120925599999997</v>
      </c>
      <c r="BW139" s="3">
        <v>13.7243129300006</v>
      </c>
      <c r="BX139" s="3">
        <v>84.381745290000296</v>
      </c>
      <c r="BY139" s="3">
        <v>81.103135370000302</v>
      </c>
      <c r="BZ139" s="3">
        <v>91.614353350000002</v>
      </c>
      <c r="CA139" s="3">
        <v>2.1990205699999801</v>
      </c>
      <c r="CB139" s="3">
        <v>20.429426560000099</v>
      </c>
      <c r="CC139" s="3">
        <v>115.3205913</v>
      </c>
      <c r="CD139" s="3">
        <v>25.3439907000006</v>
      </c>
      <c r="CE139" s="3">
        <v>3.3717369100000201</v>
      </c>
      <c r="CF139" s="3">
        <v>181.97806403999999</v>
      </c>
      <c r="CG139" s="3">
        <v>44.137717270000898</v>
      </c>
      <c r="CH139" s="3">
        <v>157.08112750999899</v>
      </c>
      <c r="CI139" s="3">
        <v>7.4436584299998998</v>
      </c>
      <c r="CJ139" s="3">
        <v>109.97936811</v>
      </c>
      <c r="CK139" s="3">
        <v>40.096104280000503</v>
      </c>
      <c r="CL139" s="3">
        <v>210.43523041</v>
      </c>
      <c r="CM139" s="3">
        <v>248.05740713999899</v>
      </c>
      <c r="CN139" s="3">
        <v>63.814961380000803</v>
      </c>
      <c r="CO139" s="3">
        <v>106.235112619999</v>
      </c>
      <c r="CP139" s="3">
        <v>66.3005150999997</v>
      </c>
      <c r="CQ139" s="3">
        <v>88.5439040199999</v>
      </c>
      <c r="CR139" s="3">
        <v>357.48445276000501</v>
      </c>
      <c r="CS139" s="3">
        <v>418.42604778999902</v>
      </c>
      <c r="CT139" s="3">
        <v>3.39752473999997</v>
      </c>
      <c r="CU139" s="3">
        <v>1.22480184000002</v>
      </c>
      <c r="CV139" s="3">
        <v>440.64799250999999</v>
      </c>
      <c r="CW139" s="3">
        <v>884.63920840000105</v>
      </c>
      <c r="CX139" s="3">
        <v>5.6863088399999002</v>
      </c>
      <c r="CY139" s="3">
        <v>199.38586418999799</v>
      </c>
      <c r="CZ139" s="3">
        <v>57.265010800000802</v>
      </c>
      <c r="DA139" s="3">
        <v>31.554182020000798</v>
      </c>
      <c r="DB139" s="3">
        <v>0.246238079999998</v>
      </c>
      <c r="DC139" s="3">
        <v>96.325735309999899</v>
      </c>
      <c r="DD139" s="3">
        <v>8.2619398499998695</v>
      </c>
      <c r="DE139" s="3">
        <v>213.41198613</v>
      </c>
      <c r="DF139" s="3">
        <v>95.042213290000205</v>
      </c>
      <c r="DG139" s="3">
        <v>457.15290690000302</v>
      </c>
      <c r="DH139" s="3">
        <v>0.180920009999995</v>
      </c>
      <c r="DI139" s="3">
        <v>54.574967570000702</v>
      </c>
      <c r="DJ139" s="3">
        <v>110.252899129998</v>
      </c>
      <c r="DK139" s="3">
        <v>0.10072713</v>
      </c>
      <c r="DL139" s="3">
        <v>140.60654139999801</v>
      </c>
      <c r="DM139" s="3">
        <v>89.093017989997904</v>
      </c>
      <c r="DN139" s="3">
        <v>78.436735159999799</v>
      </c>
      <c r="DO139" s="3">
        <v>165.61354368000099</v>
      </c>
      <c r="DP139" s="4">
        <v>34.527315440000699</v>
      </c>
      <c r="DQ139" s="11">
        <v>829.48476736000396</v>
      </c>
      <c r="DR139" s="11">
        <v>8183.8828125</v>
      </c>
      <c r="DS139" s="11">
        <f t="shared" si="22"/>
        <v>27408.388472050035</v>
      </c>
      <c r="DT139" s="19">
        <v>2112.9128651400038</v>
      </c>
      <c r="DU139">
        <v>4145.3550281700263</v>
      </c>
      <c r="DV139">
        <v>5958.6965286800005</v>
      </c>
      <c r="DW139">
        <v>4249.8720548400051</v>
      </c>
      <c r="DX139">
        <v>2757.6691827200052</v>
      </c>
      <c r="DY139">
        <f t="shared" si="23"/>
        <v>5382.208285019693</v>
      </c>
      <c r="DZ139" s="20">
        <f t="shared" si="24"/>
        <v>2801.6745274803061</v>
      </c>
      <c r="EA139" s="19">
        <f t="shared" si="25"/>
        <v>7495.1211501596972</v>
      </c>
      <c r="EB139">
        <f t="shared" si="26"/>
        <v>4145.3550281700263</v>
      </c>
      <c r="EC139">
        <f t="shared" si="27"/>
        <v>8760.3710561603075</v>
      </c>
      <c r="ED139">
        <f t="shared" si="28"/>
        <v>4249.8720548400051</v>
      </c>
      <c r="EE139" s="20">
        <f t="shared" si="29"/>
        <v>2757.6691827200052</v>
      </c>
    </row>
    <row r="140" spans="1:135" x14ac:dyDescent="0.25">
      <c r="A140" s="2" t="s">
        <v>248</v>
      </c>
      <c r="B140" s="3">
        <v>545.44172020999997</v>
      </c>
      <c r="C140" s="3">
        <v>1336.3673294600001</v>
      </c>
      <c r="D140" s="3">
        <v>3423.1776311499898</v>
      </c>
      <c r="E140" s="3">
        <v>0.88308351000004304</v>
      </c>
      <c r="F140" s="3">
        <v>197.30630714999899</v>
      </c>
      <c r="G140" s="3">
        <v>1290.9007456100001</v>
      </c>
      <c r="H140" s="3">
        <v>99.662494350000202</v>
      </c>
      <c r="I140" s="3">
        <v>39.465333950000897</v>
      </c>
      <c r="J140" s="3">
        <v>26.723466330000502</v>
      </c>
      <c r="K140" s="3">
        <v>34.915686140000297</v>
      </c>
      <c r="L140" s="3">
        <v>395.81226272999697</v>
      </c>
      <c r="M140" s="3">
        <v>60.557848400000701</v>
      </c>
      <c r="N140" s="3">
        <v>51.046487130000997</v>
      </c>
      <c r="O140" s="3">
        <v>84.912546300000201</v>
      </c>
      <c r="P140" s="3">
        <v>31.037328160000602</v>
      </c>
      <c r="Q140" s="3">
        <v>10.3657689200001</v>
      </c>
      <c r="R140" s="3">
        <v>34.982674170001502</v>
      </c>
      <c r="S140" s="3">
        <v>505.35739311999998</v>
      </c>
      <c r="T140" s="3">
        <v>5387.0200605799901</v>
      </c>
      <c r="U140" s="3">
        <v>1021.02821110001</v>
      </c>
      <c r="V140" s="3">
        <v>940.10277584000505</v>
      </c>
      <c r="W140" s="3">
        <v>6.1793552099998399</v>
      </c>
      <c r="X140" s="3">
        <v>5350.8955016299897</v>
      </c>
      <c r="Y140" s="3">
        <v>1294.94476687001</v>
      </c>
      <c r="Z140" s="3">
        <v>219.850059359997</v>
      </c>
      <c r="AA140" s="3">
        <v>1451.2396229599999</v>
      </c>
      <c r="AB140" s="3">
        <v>4.6569488199996503</v>
      </c>
      <c r="AC140" s="3">
        <v>4.8756270199999703</v>
      </c>
      <c r="AD140" s="3">
        <v>2653.2704138899699</v>
      </c>
      <c r="AE140" s="3">
        <v>11348.01378832</v>
      </c>
      <c r="AF140" s="3">
        <v>1049.31641296001</v>
      </c>
      <c r="AG140" s="3">
        <v>1954.0412589</v>
      </c>
      <c r="AH140" s="3">
        <v>9950.6531254200308</v>
      </c>
      <c r="AI140" s="3">
        <v>1961.9372073099901</v>
      </c>
      <c r="AJ140" s="3">
        <v>5.1126738099998503</v>
      </c>
      <c r="AK140" s="3">
        <v>2777.5519304999898</v>
      </c>
      <c r="AL140" s="3">
        <v>525.82178412000201</v>
      </c>
      <c r="AM140" s="3">
        <v>327.75683547</v>
      </c>
      <c r="AN140" s="3">
        <v>95.615176969999496</v>
      </c>
      <c r="AO140" s="3">
        <v>23.2711087200002</v>
      </c>
      <c r="AP140" s="3">
        <v>582.25438327000097</v>
      </c>
      <c r="AQ140" s="3">
        <v>80.921203350000098</v>
      </c>
      <c r="AR140" s="3">
        <v>3009.9919568299701</v>
      </c>
      <c r="AS140" s="3">
        <v>63.878781180001504</v>
      </c>
      <c r="AT140" s="3">
        <v>0.69147494000001497</v>
      </c>
      <c r="AU140" s="3">
        <v>2561.3888655400101</v>
      </c>
      <c r="AV140" s="3">
        <v>360.61462097999998</v>
      </c>
      <c r="AW140" s="3">
        <v>68.106505700000497</v>
      </c>
      <c r="AX140" s="3">
        <v>2.9570022800000002</v>
      </c>
      <c r="AY140" s="3">
        <v>14.3980136700001</v>
      </c>
      <c r="AZ140" s="3">
        <v>2251.63521316999</v>
      </c>
      <c r="BA140" s="3">
        <v>159.53487368999899</v>
      </c>
      <c r="BB140" s="3">
        <v>115.326616709999</v>
      </c>
      <c r="BC140" s="3">
        <v>33.612470770001003</v>
      </c>
      <c r="BD140" s="3">
        <v>19.720549570000198</v>
      </c>
      <c r="BE140" s="3">
        <v>408.25808355999902</v>
      </c>
      <c r="BF140" s="3">
        <v>0.33839667999999001</v>
      </c>
      <c r="BG140" s="3">
        <v>121.147574149997</v>
      </c>
      <c r="BH140" s="3">
        <v>1162.4993965799899</v>
      </c>
      <c r="BI140" s="3">
        <v>423.95391573000097</v>
      </c>
      <c r="BJ140" s="3">
        <v>164.74039687000001</v>
      </c>
      <c r="BK140" s="3">
        <v>3189.9502090699798</v>
      </c>
      <c r="BL140" s="3">
        <v>3623.3133290600099</v>
      </c>
      <c r="BM140" s="3">
        <v>1154.9388023000099</v>
      </c>
      <c r="BN140" s="3">
        <v>10.945415360000201</v>
      </c>
      <c r="BO140" s="3">
        <v>1.0565078600000499</v>
      </c>
      <c r="BP140" s="3">
        <v>108.537213219999</v>
      </c>
      <c r="BQ140" s="3">
        <v>29.406047130000399</v>
      </c>
      <c r="BR140" s="3">
        <v>3733.1189960000102</v>
      </c>
      <c r="BS140" s="3">
        <v>489.10773455000702</v>
      </c>
      <c r="BT140" s="3">
        <v>78.288129569999299</v>
      </c>
      <c r="BU140" s="3">
        <v>4637.4870600299701</v>
      </c>
      <c r="BV140" s="3">
        <v>0.43240396999997599</v>
      </c>
      <c r="BW140" s="3">
        <v>152.21808891999899</v>
      </c>
      <c r="BX140" s="3">
        <v>603.60522737000099</v>
      </c>
      <c r="BY140" s="3">
        <v>871.68356178001</v>
      </c>
      <c r="BZ140" s="3">
        <v>342.310122730003</v>
      </c>
      <c r="CA140" s="3">
        <v>7.8295942399998903</v>
      </c>
      <c r="CB140" s="3">
        <v>518.27173619000098</v>
      </c>
      <c r="CC140" s="3">
        <v>909.10397886999897</v>
      </c>
      <c r="CD140" s="3">
        <v>842.05870002000302</v>
      </c>
      <c r="CE140" s="3">
        <v>323.38660755000001</v>
      </c>
      <c r="CF140" s="3">
        <v>798.71926124000504</v>
      </c>
      <c r="CG140" s="3">
        <v>514.17600076000201</v>
      </c>
      <c r="CH140" s="3">
        <v>476.31822459000199</v>
      </c>
      <c r="CI140" s="3">
        <v>90.644093940000502</v>
      </c>
      <c r="CJ140" s="3">
        <v>306.17619707000199</v>
      </c>
      <c r="CK140" s="3">
        <v>311.38630726000099</v>
      </c>
      <c r="CL140" s="3">
        <v>1707.8183435999999</v>
      </c>
      <c r="CM140" s="3">
        <v>6604.7421164099796</v>
      </c>
      <c r="CN140" s="3">
        <v>530.83403067000302</v>
      </c>
      <c r="CO140" s="3">
        <v>862.09943775000397</v>
      </c>
      <c r="CP140" s="3">
        <v>61.961802510000901</v>
      </c>
      <c r="CQ140" s="3">
        <v>1270.9349359299999</v>
      </c>
      <c r="CR140" s="3">
        <v>965.98136683000598</v>
      </c>
      <c r="CS140" s="3">
        <v>442.82559131000102</v>
      </c>
      <c r="CT140" s="3">
        <v>45.243268690001401</v>
      </c>
      <c r="CU140" s="3">
        <v>0.46150472999998299</v>
      </c>
      <c r="CV140" s="3">
        <v>1819.78518695001</v>
      </c>
      <c r="CW140" s="3">
        <v>2632.6099171699798</v>
      </c>
      <c r="CX140" s="3">
        <v>34.446668360001397</v>
      </c>
      <c r="CY140" s="3">
        <v>2127.5846932499999</v>
      </c>
      <c r="CZ140" s="3">
        <v>415.78650186000198</v>
      </c>
      <c r="DA140" s="3">
        <v>533.98071672000003</v>
      </c>
      <c r="DB140" s="3">
        <v>1.9849264199999901</v>
      </c>
      <c r="DC140" s="3">
        <v>2198.7294024300099</v>
      </c>
      <c r="DD140" s="3">
        <v>123.31594702</v>
      </c>
      <c r="DE140" s="3">
        <v>504.761683760003</v>
      </c>
      <c r="DF140" s="3">
        <v>671.95540074000496</v>
      </c>
      <c r="DG140" s="3">
        <v>2361.4028545799902</v>
      </c>
      <c r="DH140" s="3">
        <v>1.86502348999999</v>
      </c>
      <c r="DI140" s="3">
        <v>62.193435880001097</v>
      </c>
      <c r="DJ140" s="3">
        <v>640.41116866000402</v>
      </c>
      <c r="DK140" s="3">
        <v>1.7432733300000001</v>
      </c>
      <c r="DL140" s="3">
        <v>98.150351689999596</v>
      </c>
      <c r="DM140" s="3">
        <v>630.55763699000602</v>
      </c>
      <c r="DN140" s="3">
        <v>28.3131263400001</v>
      </c>
      <c r="DO140" s="3">
        <v>737.892745310024</v>
      </c>
      <c r="DP140" s="4">
        <v>636.57762382000101</v>
      </c>
      <c r="DQ140" s="11">
        <v>5033.2777439799902</v>
      </c>
      <c r="DR140" s="11">
        <v>24202.927734375</v>
      </c>
      <c r="DS140" s="11">
        <f t="shared" si="22"/>
        <v>150245.66675999502</v>
      </c>
      <c r="DT140" s="19">
        <v>13566.219927359973</v>
      </c>
      <c r="DU140">
        <v>25166.890714289966</v>
      </c>
      <c r="DV140">
        <v>45186.312086209997</v>
      </c>
      <c r="DW140">
        <v>19777.452833529976</v>
      </c>
      <c r="DX140">
        <v>22345.863464230057</v>
      </c>
      <c r="DY140">
        <f t="shared" si="23"/>
        <v>7577.1325355520275</v>
      </c>
      <c r="DZ140" s="20">
        <f t="shared" si="24"/>
        <v>16625.795198822976</v>
      </c>
      <c r="EA140" s="19">
        <f t="shared" si="25"/>
        <v>21143.352462912</v>
      </c>
      <c r="EB140">
        <f t="shared" si="26"/>
        <v>25166.890714289966</v>
      </c>
      <c r="EC140">
        <f t="shared" si="27"/>
        <v>61812.107285032973</v>
      </c>
      <c r="ED140">
        <f t="shared" si="28"/>
        <v>19777.452833529976</v>
      </c>
      <c r="EE140" s="20">
        <f t="shared" si="29"/>
        <v>22345.863464230057</v>
      </c>
    </row>
    <row r="141" spans="1:135" x14ac:dyDescent="0.25">
      <c r="A141" s="2" t="s">
        <v>288</v>
      </c>
      <c r="B141" s="3">
        <v>1.1031714400000201</v>
      </c>
      <c r="C141" s="3">
        <v>166.43669557999999</v>
      </c>
      <c r="D141" s="3">
        <v>24.846080920000599</v>
      </c>
      <c r="E141" s="3">
        <v>0.25602840999999299</v>
      </c>
      <c r="F141" s="3">
        <v>83.759963250000595</v>
      </c>
      <c r="G141" s="3">
        <v>515.636466170002</v>
      </c>
      <c r="H141" s="3">
        <v>8.5820986999999693</v>
      </c>
      <c r="I141" s="3">
        <v>3.7930652799999001</v>
      </c>
      <c r="J141" s="3">
        <v>0.148092539999998</v>
      </c>
      <c r="K141" s="3">
        <v>7.0359031099998104</v>
      </c>
      <c r="L141" s="3">
        <v>13.268846870000599</v>
      </c>
      <c r="M141" s="3">
        <v>1.5481373300000201</v>
      </c>
      <c r="N141" s="3">
        <v>1.08408247</v>
      </c>
      <c r="O141" s="3">
        <v>8.8028402800001295</v>
      </c>
      <c r="P141" s="3">
        <v>21.786854220000901</v>
      </c>
      <c r="Q141" s="3">
        <v>0.82333569000004103</v>
      </c>
      <c r="R141" s="3">
        <v>0.31663776999999399</v>
      </c>
      <c r="S141" s="3">
        <v>151.82843217000101</v>
      </c>
      <c r="T141" s="3">
        <v>2434.6441796100098</v>
      </c>
      <c r="U141" s="3">
        <v>3.68542020999997</v>
      </c>
      <c r="V141" s="3">
        <v>275.52887750000002</v>
      </c>
      <c r="W141" s="3">
        <v>5.2731484999997704</v>
      </c>
      <c r="X141" s="3">
        <v>2329.84618662001</v>
      </c>
      <c r="Y141" s="3">
        <v>6.9811650899997302</v>
      </c>
      <c r="Z141" s="3">
        <v>1367.35507052002</v>
      </c>
      <c r="AA141" s="3">
        <v>100.2301155</v>
      </c>
      <c r="AB141" s="3">
        <v>0.32026706999999299</v>
      </c>
      <c r="AC141" s="3">
        <v>0.28788642999999198</v>
      </c>
      <c r="AD141" s="3">
        <v>1341.5545676300001</v>
      </c>
      <c r="AE141" s="3">
        <v>42.5157562600007</v>
      </c>
      <c r="AF141" s="3">
        <v>9.44796315000014</v>
      </c>
      <c r="AG141" s="3">
        <v>580.92526360000102</v>
      </c>
      <c r="AH141" s="3">
        <v>35.9713168700005</v>
      </c>
      <c r="AI141" s="3">
        <v>7068.93506143999</v>
      </c>
      <c r="AJ141" s="3">
        <v>0.62201924000005604</v>
      </c>
      <c r="AK141" s="3">
        <v>25.600538040001101</v>
      </c>
      <c r="AL141" s="3">
        <v>24.836751690000199</v>
      </c>
      <c r="AM141" s="3">
        <v>11.843872910000099</v>
      </c>
      <c r="AN141" s="3">
        <v>22.937372080000902</v>
      </c>
      <c r="AO141" s="3">
        <v>35.714369970000703</v>
      </c>
      <c r="AP141" s="3">
        <v>13.9947673100001</v>
      </c>
      <c r="AQ141" s="3">
        <v>6.1185423599998199</v>
      </c>
      <c r="AR141" s="3">
        <v>144.18676723999801</v>
      </c>
      <c r="AS141" s="3">
        <v>8.1386899999997403E-3</v>
      </c>
      <c r="AT141" s="3">
        <v>0.382566999999991</v>
      </c>
      <c r="AU141" s="3">
        <v>3275.22538347</v>
      </c>
      <c r="AV141" s="3">
        <v>181.41695593999799</v>
      </c>
      <c r="AW141" s="3">
        <v>0.49224519999998201</v>
      </c>
      <c r="AX141" s="3">
        <v>5.8433040000005897E-2</v>
      </c>
      <c r="AY141" s="3">
        <v>0.221783129999994</v>
      </c>
      <c r="AZ141" s="3">
        <v>265.54789483000002</v>
      </c>
      <c r="BA141" s="3">
        <v>108.11933307</v>
      </c>
      <c r="BB141" s="3">
        <v>33.390375400001098</v>
      </c>
      <c r="BC141" s="3">
        <v>14.68700362</v>
      </c>
      <c r="BD141" s="3">
        <v>9.4854955599999808</v>
      </c>
      <c r="BE141" s="3">
        <v>224.442081790001</v>
      </c>
      <c r="BF141" s="3">
        <v>4.5828322799998604</v>
      </c>
      <c r="BG141" s="3">
        <v>12.9070172600007</v>
      </c>
      <c r="BH141" s="3">
        <v>489.12826521000198</v>
      </c>
      <c r="BI141" s="3">
        <v>54.258862830002002</v>
      </c>
      <c r="BJ141" s="3">
        <v>0.183304899999995</v>
      </c>
      <c r="BK141" s="3">
        <v>2337.5623013700001</v>
      </c>
      <c r="BL141" s="3">
        <v>1291.66518129001</v>
      </c>
      <c r="BM141" s="3">
        <v>9.7994031100002399</v>
      </c>
      <c r="BN141" s="3">
        <v>0.544614130000041</v>
      </c>
      <c r="BO141" s="3">
        <v>0.34080932999997399</v>
      </c>
      <c r="BP141" s="3">
        <v>517.02714509999998</v>
      </c>
      <c r="BQ141" s="3">
        <v>6.5177771999999496</v>
      </c>
      <c r="BR141" s="3">
        <v>3821.1611701899801</v>
      </c>
      <c r="BS141" s="3">
        <v>40.581187630001502</v>
      </c>
      <c r="BT141" s="3">
        <v>0.50981425999998797</v>
      </c>
      <c r="BU141" s="3">
        <v>3887.79350801998</v>
      </c>
      <c r="BV141" s="3">
        <v>0.19560245999999201</v>
      </c>
      <c r="BW141" s="3">
        <v>32.841779400000704</v>
      </c>
      <c r="BX141" s="3">
        <v>90.412167560000299</v>
      </c>
      <c r="BY141" s="3">
        <v>4.5413482499999098</v>
      </c>
      <c r="BZ141" s="3">
        <v>426.68031686000302</v>
      </c>
      <c r="CA141" s="3">
        <v>1.2909047199999899</v>
      </c>
      <c r="CB141" s="3">
        <v>8.5255611300001206</v>
      </c>
      <c r="CC141" s="3">
        <v>8821.5056932499992</v>
      </c>
      <c r="CD141" s="3">
        <v>458.10766299000102</v>
      </c>
      <c r="CE141" s="3">
        <v>86.552302040000399</v>
      </c>
      <c r="CF141" s="3">
        <v>15.3891956699999</v>
      </c>
      <c r="CG141" s="3">
        <v>1.6142084400000201</v>
      </c>
      <c r="CH141" s="3">
        <v>36.967457140000597</v>
      </c>
      <c r="CI141" s="3">
        <v>29.9870491900001</v>
      </c>
      <c r="CJ141" s="3">
        <v>183.19967799000099</v>
      </c>
      <c r="CK141" s="3">
        <v>33.986611990001101</v>
      </c>
      <c r="CL141" s="3">
        <v>75.769373990000801</v>
      </c>
      <c r="CM141" s="3">
        <v>32.037777030000498</v>
      </c>
      <c r="CN141" s="3">
        <v>19.378277390000498</v>
      </c>
      <c r="CO141" s="3">
        <v>5.86720580999991</v>
      </c>
      <c r="CP141" s="3">
        <v>0.14240155999999499</v>
      </c>
      <c r="CQ141" s="3">
        <v>0.75369602000000602</v>
      </c>
      <c r="CR141" s="3">
        <v>95.001998949998296</v>
      </c>
      <c r="CS141" s="3">
        <v>121.216714589999</v>
      </c>
      <c r="CT141" s="3">
        <v>129.61000946999999</v>
      </c>
      <c r="CU141" s="3">
        <v>9.58329785000012</v>
      </c>
      <c r="CV141" s="3">
        <v>280.66820167000202</v>
      </c>
      <c r="CW141" s="3">
        <v>3361.6126294800001</v>
      </c>
      <c r="CX141" s="3">
        <v>6.2484306599997499</v>
      </c>
      <c r="CY141" s="3">
        <v>2.0495470799999702</v>
      </c>
      <c r="CZ141" s="3">
        <v>0.430328949999988</v>
      </c>
      <c r="DA141" s="3">
        <v>15.9311963200007</v>
      </c>
      <c r="DB141" s="3">
        <v>3.1149031299999801</v>
      </c>
      <c r="DC141" s="3">
        <v>7.4116046599998997</v>
      </c>
      <c r="DD141" s="3">
        <v>21.180747700000101</v>
      </c>
      <c r="DE141" s="3">
        <v>73.340848620000898</v>
      </c>
      <c r="DF141" s="3">
        <v>162.69658344000001</v>
      </c>
      <c r="DG141" s="3">
        <v>479.71269945000103</v>
      </c>
      <c r="DH141" s="3">
        <v>0.244487129999992</v>
      </c>
      <c r="DI141" s="3">
        <v>517.79983167000398</v>
      </c>
      <c r="DJ141" s="3">
        <v>46.566222400000598</v>
      </c>
      <c r="DK141" s="3">
        <v>0.161737139999996</v>
      </c>
      <c r="DL141" s="3">
        <v>91.398814770000499</v>
      </c>
      <c r="DM141" s="3">
        <v>322.13493001999899</v>
      </c>
      <c r="DN141" s="3">
        <v>7.3581020899999601</v>
      </c>
      <c r="DO141" s="3">
        <v>10.4824422300001</v>
      </c>
      <c r="DP141" s="4">
        <v>26.035450170000299</v>
      </c>
      <c r="DQ141" s="11">
        <v>550.07144779999999</v>
      </c>
      <c r="DR141" s="11">
        <v>6297.74658203125</v>
      </c>
      <c r="DS141" s="11">
        <f t="shared" si="22"/>
        <v>56494.010924241302</v>
      </c>
      <c r="DT141" s="19">
        <v>4625.5839809900017</v>
      </c>
      <c r="DU141">
        <v>9659.1903974299657</v>
      </c>
      <c r="DV141">
        <v>13398.797964830032</v>
      </c>
      <c r="DW141">
        <v>5705.1722977600175</v>
      </c>
      <c r="DX141">
        <v>16807.519701200014</v>
      </c>
      <c r="DY141">
        <f t="shared" si="23"/>
        <v>4947.897793634681</v>
      </c>
      <c r="DZ141" s="20">
        <f t="shared" si="24"/>
        <v>1349.8487883965684</v>
      </c>
      <c r="EA141" s="19">
        <f t="shared" si="25"/>
        <v>9573.4817746246827</v>
      </c>
      <c r="EB141">
        <f t="shared" si="26"/>
        <v>9659.1903974299657</v>
      </c>
      <c r="EC141">
        <f t="shared" si="27"/>
        <v>14748.6467532266</v>
      </c>
      <c r="ED141">
        <f t="shared" si="28"/>
        <v>5705.1722977600175</v>
      </c>
      <c r="EE141" s="20">
        <f t="shared" si="29"/>
        <v>16807.519701200014</v>
      </c>
    </row>
    <row r="142" spans="1:135" x14ac:dyDescent="0.25">
      <c r="A142" s="2" t="s">
        <v>249</v>
      </c>
      <c r="B142" s="3">
        <v>6.7999593799999802</v>
      </c>
      <c r="C142" s="3">
        <v>80.114663469998803</v>
      </c>
      <c r="D142" s="3">
        <v>31.069766740000102</v>
      </c>
      <c r="E142" s="3">
        <v>8.3369430000003505E-2</v>
      </c>
      <c r="F142" s="3">
        <v>74.461026029999502</v>
      </c>
      <c r="G142" s="3">
        <v>69.541575969999201</v>
      </c>
      <c r="H142" s="3">
        <v>18.9119639900008</v>
      </c>
      <c r="I142" s="3">
        <v>2.3175578799999701</v>
      </c>
      <c r="J142" s="3">
        <v>4.6068960000003101E-2</v>
      </c>
      <c r="K142" s="3">
        <v>2.6762614800000302</v>
      </c>
      <c r="L142" s="3">
        <v>6.8078730899999096</v>
      </c>
      <c r="M142" s="3">
        <v>16.049734190000802</v>
      </c>
      <c r="N142" s="3">
        <v>0.36709739999999602</v>
      </c>
      <c r="O142" s="3">
        <v>4.7629058599999397</v>
      </c>
      <c r="P142" s="3">
        <v>5.3759093599998602</v>
      </c>
      <c r="Q142" s="3">
        <v>0.68257776999998698</v>
      </c>
      <c r="R142" s="3">
        <v>2.8156575599999298</v>
      </c>
      <c r="S142" s="3">
        <v>635.86165374999996</v>
      </c>
      <c r="T142" s="3">
        <v>329.099620369999</v>
      </c>
      <c r="U142" s="3">
        <v>270.708153430001</v>
      </c>
      <c r="V142" s="3">
        <v>1156.5056923300001</v>
      </c>
      <c r="W142" s="3">
        <v>2.7141625899999702</v>
      </c>
      <c r="X142" s="3">
        <v>290.862386609998</v>
      </c>
      <c r="Y142" s="3">
        <v>77.922724360000203</v>
      </c>
      <c r="Z142" s="3">
        <v>31.773047470000201</v>
      </c>
      <c r="AA142" s="3">
        <v>149.649867569999</v>
      </c>
      <c r="AB142" s="3">
        <v>0.110386150000003</v>
      </c>
      <c r="AC142" s="3">
        <v>8.7662736800001593</v>
      </c>
      <c r="AD142" s="3">
        <v>481.62331003000003</v>
      </c>
      <c r="AE142" s="3">
        <v>13.539856640000201</v>
      </c>
      <c r="AF142" s="3">
        <v>629.16420505000303</v>
      </c>
      <c r="AG142" s="3">
        <v>148.2390288</v>
      </c>
      <c r="AH142" s="3">
        <v>7.5966394699999498</v>
      </c>
      <c r="AI142" s="3">
        <v>373.333048219999</v>
      </c>
      <c r="AJ142" s="3">
        <v>7.1898609999997198E-2</v>
      </c>
      <c r="AK142" s="3">
        <v>164.915270279998</v>
      </c>
      <c r="AL142" s="3">
        <v>0.81023165000000597</v>
      </c>
      <c r="AM142" s="3">
        <v>65.306765460000094</v>
      </c>
      <c r="AN142" s="3">
        <v>1977.51553753999</v>
      </c>
      <c r="AO142" s="3">
        <v>36.558407600000301</v>
      </c>
      <c r="AP142" s="3">
        <v>13.302874570000199</v>
      </c>
      <c r="AQ142" s="3">
        <v>40.728762190000197</v>
      </c>
      <c r="AR142" s="3">
        <v>114.74051664</v>
      </c>
      <c r="AS142" s="3">
        <v>7.4084899999997903E-3</v>
      </c>
      <c r="AT142" s="3">
        <v>0.30982330999998697</v>
      </c>
      <c r="AU142" s="3">
        <v>335.85415102000002</v>
      </c>
      <c r="AV142" s="3">
        <v>22.394632480000102</v>
      </c>
      <c r="AW142" s="3">
        <v>9.9810980000000701E-2</v>
      </c>
      <c r="AX142" s="3">
        <v>18.086067460000301</v>
      </c>
      <c r="AY142" s="3">
        <v>5790.1776158299799</v>
      </c>
      <c r="AZ142" s="3">
        <v>243.98831200000001</v>
      </c>
      <c r="BA142" s="3">
        <v>1.2695899999999699E-2</v>
      </c>
      <c r="BB142" s="3">
        <v>1442.05623981999</v>
      </c>
      <c r="BC142" s="3">
        <v>16.13439799</v>
      </c>
      <c r="BD142" s="3">
        <v>388.948653000001</v>
      </c>
      <c r="BE142" s="3">
        <v>113.023209389999</v>
      </c>
      <c r="BF142" s="3">
        <v>1.88776999999999E-3</v>
      </c>
      <c r="BG142" s="3">
        <v>117.10307092999901</v>
      </c>
      <c r="BH142" s="3">
        <v>171.14148139</v>
      </c>
      <c r="BI142" s="3">
        <v>3.4636292399999999</v>
      </c>
      <c r="BJ142" s="3">
        <v>212.21463428999999</v>
      </c>
      <c r="BK142" s="3">
        <v>889.36166249000405</v>
      </c>
      <c r="BL142" s="3">
        <v>107.92175785000001</v>
      </c>
      <c r="BM142" s="3">
        <v>34.197697870000603</v>
      </c>
      <c r="BN142" s="3">
        <v>0.51158452000001398</v>
      </c>
      <c r="BO142" s="3">
        <v>0.62067603000001303</v>
      </c>
      <c r="BP142" s="3">
        <v>149.64711399999999</v>
      </c>
      <c r="BQ142" s="3">
        <v>232.04997650000001</v>
      </c>
      <c r="BR142" s="3">
        <v>775.67544477000604</v>
      </c>
      <c r="BS142" s="3">
        <v>141.573132770001</v>
      </c>
      <c r="BT142" s="3">
        <v>0.15027633999999701</v>
      </c>
      <c r="BU142" s="3">
        <v>500.91473943000102</v>
      </c>
      <c r="BV142" s="3">
        <v>0.12119688000000101</v>
      </c>
      <c r="BW142" s="3">
        <v>19.470140780001</v>
      </c>
      <c r="BX142" s="3">
        <v>78.378321550000607</v>
      </c>
      <c r="BY142" s="3">
        <v>22.927254950000201</v>
      </c>
      <c r="BZ142" s="3">
        <v>2054.1641433499899</v>
      </c>
      <c r="CA142" s="3">
        <v>0.619400960000004</v>
      </c>
      <c r="CB142" s="3">
        <v>71.141440499999604</v>
      </c>
      <c r="CC142" s="3">
        <v>447.119625329999</v>
      </c>
      <c r="CD142" s="3">
        <v>361.74484253999998</v>
      </c>
      <c r="CE142" s="3">
        <v>5.5617299999997996E-3</v>
      </c>
      <c r="CF142" s="3">
        <v>170.62049564</v>
      </c>
      <c r="CG142" s="3">
        <v>48.8714186500004</v>
      </c>
      <c r="CH142" s="3">
        <v>9.9214453000000393</v>
      </c>
      <c r="CI142" s="3">
        <v>0.31724032999999602</v>
      </c>
      <c r="CJ142" s="3">
        <v>18.640788550000099</v>
      </c>
      <c r="CK142" s="3">
        <v>70.090930680000398</v>
      </c>
      <c r="CL142" s="3">
        <v>2.51095763999998</v>
      </c>
      <c r="CM142" s="3">
        <v>21.547013210000099</v>
      </c>
      <c r="CN142" s="3">
        <v>14.230830429999999</v>
      </c>
      <c r="CO142" s="3">
        <v>126.43323348</v>
      </c>
      <c r="CP142" s="3">
        <v>0.34530679999998998</v>
      </c>
      <c r="CQ142" s="3">
        <v>0.49550812999998201</v>
      </c>
      <c r="CR142" s="3">
        <v>7119.36738916998</v>
      </c>
      <c r="CS142" s="3">
        <v>18272.9790289302</v>
      </c>
      <c r="CT142" s="3">
        <v>2.7982980399999802</v>
      </c>
      <c r="CU142" s="3">
        <v>4024.5003485500001</v>
      </c>
      <c r="CV142" s="3">
        <v>15054.716271770099</v>
      </c>
      <c r="CW142" s="3">
        <v>403.46506484000003</v>
      </c>
      <c r="CX142" s="3">
        <v>0.27068239999999999</v>
      </c>
      <c r="CY142" s="3">
        <v>238.90955797000001</v>
      </c>
      <c r="CZ142" s="3">
        <v>40.213206720000201</v>
      </c>
      <c r="DA142" s="3">
        <v>109.29762989</v>
      </c>
      <c r="DB142" s="3">
        <v>58.524321990000203</v>
      </c>
      <c r="DC142" s="3">
        <v>12.8493313000002</v>
      </c>
      <c r="DD142" s="3">
        <v>353.45556328999999</v>
      </c>
      <c r="DE142" s="3">
        <v>8.2969475000001705</v>
      </c>
      <c r="DF142" s="3">
        <v>6.0181970599999799</v>
      </c>
      <c r="DG142" s="3">
        <v>1092.72892904999</v>
      </c>
      <c r="DH142" s="3">
        <v>0.174054829999997</v>
      </c>
      <c r="DI142" s="3">
        <v>376.37695304000101</v>
      </c>
      <c r="DJ142" s="3">
        <v>156.45838910000001</v>
      </c>
      <c r="DK142" s="3">
        <v>0.15816469999999999</v>
      </c>
      <c r="DL142" s="3">
        <v>56.731576850000202</v>
      </c>
      <c r="DM142" s="3">
        <v>1007.4649339</v>
      </c>
      <c r="DN142" s="3">
        <v>15.7662198100001</v>
      </c>
      <c r="DO142" s="3">
        <v>2181.1543805799902</v>
      </c>
      <c r="DP142" s="4">
        <v>9.1153340300000103</v>
      </c>
      <c r="DQ142" s="11">
        <v>10.698888519999899</v>
      </c>
      <c r="DR142" s="11">
        <v>13308.8837890625</v>
      </c>
      <c r="DS142" s="11">
        <f t="shared" si="22"/>
        <v>86513.036623782697</v>
      </c>
      <c r="DT142" s="19">
        <v>1095.4340871999987</v>
      </c>
      <c r="DU142">
        <v>4412.6109318199988</v>
      </c>
      <c r="DV142">
        <v>1908.0087329199978</v>
      </c>
      <c r="DW142">
        <v>61276.426244670227</v>
      </c>
      <c r="DX142">
        <v>4511.6728381099938</v>
      </c>
      <c r="DY142">
        <f t="shared" si="23"/>
        <v>9547.0756842695064</v>
      </c>
      <c r="DZ142" s="20">
        <f t="shared" si="24"/>
        <v>3761.8081047929927</v>
      </c>
      <c r="EA142" s="19">
        <f t="shared" si="25"/>
        <v>10642.509771469506</v>
      </c>
      <c r="EB142">
        <f t="shared" si="26"/>
        <v>4412.6109318199988</v>
      </c>
      <c r="EC142">
        <f t="shared" si="27"/>
        <v>5669.8168377129905</v>
      </c>
      <c r="ED142">
        <f t="shared" si="28"/>
        <v>61276.426244670227</v>
      </c>
      <c r="EE142" s="20">
        <f t="shared" si="29"/>
        <v>4511.6728381099938</v>
      </c>
    </row>
    <row r="143" spans="1:135" x14ac:dyDescent="0.25">
      <c r="A143" s="2" t="s">
        <v>250</v>
      </c>
      <c r="B143" s="3">
        <v>3.5090387700000001</v>
      </c>
      <c r="C143" s="3">
        <v>4.8420937599998597</v>
      </c>
      <c r="D143" s="3">
        <v>15.8823024000001</v>
      </c>
      <c r="E143" s="3">
        <v>0.113811629999997</v>
      </c>
      <c r="F143" s="3">
        <v>4.4868079199999302</v>
      </c>
      <c r="G143" s="3">
        <v>20.81805868</v>
      </c>
      <c r="H143" s="3">
        <v>0.92575861000003901</v>
      </c>
      <c r="I143" s="3">
        <v>1.6706879399999901</v>
      </c>
      <c r="J143" s="3">
        <v>1.5064239999999601E-2</v>
      </c>
      <c r="K143" s="3">
        <v>1.15228207000002</v>
      </c>
      <c r="L143" s="3">
        <v>1.9320536099999901</v>
      </c>
      <c r="M143" s="3">
        <v>0.80816889000005299</v>
      </c>
      <c r="N143" s="3">
        <v>4.8668120000003201E-2</v>
      </c>
      <c r="O143" s="3">
        <v>0.17679766000000099</v>
      </c>
      <c r="P143" s="3">
        <v>1.2949304399999799</v>
      </c>
      <c r="Q143" s="3">
        <v>2.1586964099999402</v>
      </c>
      <c r="R143" s="3">
        <v>0.35579503999997197</v>
      </c>
      <c r="S143" s="3">
        <v>17.443548290000201</v>
      </c>
      <c r="T143" s="3">
        <v>110.982512690001</v>
      </c>
      <c r="U143" s="3">
        <v>462.39600473000098</v>
      </c>
      <c r="V143" s="3">
        <v>65.119066829999696</v>
      </c>
      <c r="W143" s="3">
        <v>4.0610990000002498E-2</v>
      </c>
      <c r="X143" s="3">
        <v>43.588174860000599</v>
      </c>
      <c r="Y143" s="3">
        <v>78.482307989999001</v>
      </c>
      <c r="Z143" s="3">
        <v>0.36798607999998501</v>
      </c>
      <c r="AA143" s="3">
        <v>41.197469930000402</v>
      </c>
      <c r="AB143" s="3">
        <v>0.12512414999999699</v>
      </c>
      <c r="AC143" s="3">
        <v>7.3047899999998198E-3</v>
      </c>
      <c r="AD143" s="3">
        <v>34.165353480000199</v>
      </c>
      <c r="AE143" s="3">
        <v>12.416057380000201</v>
      </c>
      <c r="AF143" s="3">
        <v>183.50334487999999</v>
      </c>
      <c r="AG143" s="3">
        <v>102.91420893999999</v>
      </c>
      <c r="AH143" s="3">
        <v>158.01677497</v>
      </c>
      <c r="AI143" s="3">
        <v>65.243908480000798</v>
      </c>
      <c r="AJ143" s="3">
        <v>3.8635690000004802E-2</v>
      </c>
      <c r="AK143" s="3">
        <v>4.4544477799999598</v>
      </c>
      <c r="AL143" s="3">
        <v>6.3909621899999598</v>
      </c>
      <c r="AM143" s="3">
        <v>30.493229560000401</v>
      </c>
      <c r="AN143" s="3">
        <v>118.694745119999</v>
      </c>
      <c r="AO143" s="3">
        <v>1.4460035999999701</v>
      </c>
      <c r="AP143" s="3">
        <v>10.2734632900001</v>
      </c>
      <c r="AQ143" s="3">
        <v>30.314457110000099</v>
      </c>
      <c r="AR143" s="3">
        <v>3.84103901999991</v>
      </c>
      <c r="AS143" s="3">
        <v>7.1230299999997804E-3</v>
      </c>
      <c r="AT143" s="3">
        <v>0.53373178000000399</v>
      </c>
      <c r="AU143" s="3">
        <v>162.02861454000001</v>
      </c>
      <c r="AV143" s="3">
        <v>75.291827419999294</v>
      </c>
      <c r="AW143" s="3">
        <v>0.60203735000001102</v>
      </c>
      <c r="AX143" s="3">
        <v>5.0249784899999597</v>
      </c>
      <c r="AY143" s="3">
        <v>409.93308717000201</v>
      </c>
      <c r="AZ143" s="3">
        <v>38.282868000000299</v>
      </c>
      <c r="BA143" s="3">
        <v>1.3417759999999499E-2</v>
      </c>
      <c r="BB143" s="3">
        <v>75.880430879999693</v>
      </c>
      <c r="BC143" s="3">
        <v>4.2721108999999498</v>
      </c>
      <c r="BD143" s="3">
        <v>300.624366580002</v>
      </c>
      <c r="BE143" s="3">
        <v>57.0480479900001</v>
      </c>
      <c r="BF143" s="3">
        <v>1.48862599999997E-2</v>
      </c>
      <c r="BG143" s="3">
        <v>6.0752678199998904</v>
      </c>
      <c r="BH143" s="3">
        <v>43.619570830000001</v>
      </c>
      <c r="BI143" s="3">
        <v>15.839252640000099</v>
      </c>
      <c r="BJ143" s="3">
        <v>0.45573156000000198</v>
      </c>
      <c r="BK143" s="3">
        <v>819.61181604000103</v>
      </c>
      <c r="BL143" s="3">
        <v>151.08299691000201</v>
      </c>
      <c r="BM143" s="3">
        <v>4.0780292299999896</v>
      </c>
      <c r="BN143" s="3">
        <v>0.12718280999999401</v>
      </c>
      <c r="BO143" s="3">
        <v>1.1722907699999601</v>
      </c>
      <c r="BP143" s="3">
        <v>85.192829600000593</v>
      </c>
      <c r="BQ143" s="3">
        <v>12.827247540000201</v>
      </c>
      <c r="BR143" s="3">
        <v>772.61736842000505</v>
      </c>
      <c r="BS143" s="3">
        <v>13.8518593699999</v>
      </c>
      <c r="BT143" s="3">
        <v>8.2258150000000405E-2</v>
      </c>
      <c r="BU143" s="3">
        <v>199.68976628999999</v>
      </c>
      <c r="BV143" s="3">
        <v>6.4426030000003798E-2</v>
      </c>
      <c r="BW143" s="3">
        <v>24.327320720000198</v>
      </c>
      <c r="BX143" s="3">
        <v>13.9036248699999</v>
      </c>
      <c r="BY143" s="3">
        <v>16.370237070000599</v>
      </c>
      <c r="BZ143" s="3">
        <v>40.530461029999998</v>
      </c>
      <c r="CA143" s="3">
        <v>0.24969214999999001</v>
      </c>
      <c r="CB143" s="3">
        <v>4.5961265299999603</v>
      </c>
      <c r="CC143" s="3">
        <v>218.36810663999799</v>
      </c>
      <c r="CD143" s="3">
        <v>98.345091210000405</v>
      </c>
      <c r="CE143" s="3">
        <v>5.9567299999997896E-3</v>
      </c>
      <c r="CF143" s="3">
        <v>130.20913733</v>
      </c>
      <c r="CG143" s="3">
        <v>28.401979460000302</v>
      </c>
      <c r="CH143" s="3">
        <v>14.93029559</v>
      </c>
      <c r="CI143" s="3">
        <v>0.96837504000000596</v>
      </c>
      <c r="CJ143" s="3">
        <v>23.5759442700001</v>
      </c>
      <c r="CK143" s="3">
        <v>66.620839659999803</v>
      </c>
      <c r="CL143" s="3">
        <v>0.34578878999999102</v>
      </c>
      <c r="CM143" s="3">
        <v>292.04938763000098</v>
      </c>
      <c r="CN143" s="3">
        <v>96.196244670000496</v>
      </c>
      <c r="CO143" s="3">
        <v>12.262859579999899</v>
      </c>
      <c r="CP143" s="3">
        <v>9.7394799999996701E-2</v>
      </c>
      <c r="CQ143" s="3">
        <v>0.38405923999998398</v>
      </c>
      <c r="CR143" s="3">
        <v>32.548763330000298</v>
      </c>
      <c r="CS143" s="3">
        <v>402.49141730000099</v>
      </c>
      <c r="CT143" s="3">
        <v>3.20085763999997</v>
      </c>
      <c r="CU143" s="3">
        <v>0.44022240999998902</v>
      </c>
      <c r="CV143" s="3">
        <v>43.7077779400027</v>
      </c>
      <c r="CW143" s="3">
        <v>205.56660247999901</v>
      </c>
      <c r="CX143" s="3">
        <v>4.3488830000002698E-2</v>
      </c>
      <c r="CY143" s="3">
        <v>485.55145678000002</v>
      </c>
      <c r="CZ143" s="3">
        <v>2.6160379599999799</v>
      </c>
      <c r="DA143" s="3">
        <v>20.564255540000001</v>
      </c>
      <c r="DB143" s="3">
        <v>98.803796169996801</v>
      </c>
      <c r="DC143" s="3">
        <v>19.593180660000002</v>
      </c>
      <c r="DD143" s="3">
        <v>14.279331740001</v>
      </c>
      <c r="DE143" s="3">
        <v>25.747036130000001</v>
      </c>
      <c r="DF143" s="3">
        <v>72.213720229999893</v>
      </c>
      <c r="DG143" s="3">
        <v>146.986312940001</v>
      </c>
      <c r="DH143" s="3">
        <v>0.119054479999993</v>
      </c>
      <c r="DI143" s="3">
        <v>20.893156150000301</v>
      </c>
      <c r="DJ143" s="3">
        <v>9.6777935600003797</v>
      </c>
      <c r="DK143" s="3">
        <v>7.1747230000001397E-2</v>
      </c>
      <c r="DL143" s="3">
        <v>6.3756494299999096</v>
      </c>
      <c r="DM143" s="3">
        <v>0.27373764999999201</v>
      </c>
      <c r="DN143" s="3">
        <v>29.516076700000198</v>
      </c>
      <c r="DO143" s="3">
        <v>882.62274180000304</v>
      </c>
      <c r="DP143" s="4">
        <v>10.137459120000401</v>
      </c>
      <c r="DQ143" s="11">
        <v>35.340237980000502</v>
      </c>
      <c r="DR143" s="11">
        <v>7715.3583984375</v>
      </c>
      <c r="DS143" s="11">
        <f t="shared" si="22"/>
        <v>16265.57241479752</v>
      </c>
      <c r="DT143" s="19">
        <v>830.03549817999976</v>
      </c>
      <c r="DU143">
        <v>1592.0253837800083</v>
      </c>
      <c r="DV143">
        <v>1264.618876590004</v>
      </c>
      <c r="DW143">
        <v>2112.156189330005</v>
      </c>
      <c r="DX143">
        <v>2751.3780684800045</v>
      </c>
      <c r="DY143">
        <f t="shared" si="23"/>
        <v>5534.5821429203306</v>
      </c>
      <c r="DZ143" s="20">
        <f t="shared" si="24"/>
        <v>2180.7762555171689</v>
      </c>
      <c r="EA143" s="19">
        <f t="shared" si="25"/>
        <v>6364.6176411003307</v>
      </c>
      <c r="EB143">
        <f t="shared" si="26"/>
        <v>1592.0253837800083</v>
      </c>
      <c r="EC143">
        <f t="shared" si="27"/>
        <v>3445.3951321071727</v>
      </c>
      <c r="ED143">
        <f t="shared" si="28"/>
        <v>2112.156189330005</v>
      </c>
      <c r="EE143" s="20">
        <f t="shared" si="29"/>
        <v>2751.3780684800045</v>
      </c>
    </row>
    <row r="144" spans="1:135" x14ac:dyDescent="0.25">
      <c r="A144" s="2" t="s">
        <v>251</v>
      </c>
      <c r="B144" s="3">
        <v>987.20905275999905</v>
      </c>
      <c r="C144" s="3">
        <v>3526.43183443</v>
      </c>
      <c r="D144" s="3">
        <v>13653.821667370001</v>
      </c>
      <c r="E144" s="3">
        <v>125.230590219999</v>
      </c>
      <c r="F144" s="3">
        <v>88.047013840000304</v>
      </c>
      <c r="G144" s="3">
        <v>972.98784514000204</v>
      </c>
      <c r="H144" s="3">
        <v>45.628900260001103</v>
      </c>
      <c r="I144" s="3">
        <v>36.3104723000015</v>
      </c>
      <c r="J144" s="3">
        <v>25.711024900000599</v>
      </c>
      <c r="K144" s="3">
        <v>178.59951155999599</v>
      </c>
      <c r="L144" s="3">
        <v>283.27151872000098</v>
      </c>
      <c r="M144" s="3">
        <v>59.076417160001299</v>
      </c>
      <c r="N144" s="3">
        <v>26.262205810000999</v>
      </c>
      <c r="O144" s="3">
        <v>56.142271730000999</v>
      </c>
      <c r="P144" s="3">
        <v>110.445338320001</v>
      </c>
      <c r="Q144" s="3">
        <v>11.2687875999999</v>
      </c>
      <c r="R144" s="3">
        <v>20.482636560000898</v>
      </c>
      <c r="S144" s="3">
        <v>1421.1518488100101</v>
      </c>
      <c r="T144" s="3">
        <v>28048.935283860101</v>
      </c>
      <c r="U144" s="3">
        <v>2962.16292822999</v>
      </c>
      <c r="V144" s="3">
        <v>678.35135621000495</v>
      </c>
      <c r="W144" s="3">
        <v>36.010605130000201</v>
      </c>
      <c r="X144" s="3">
        <v>23227.8143519</v>
      </c>
      <c r="Y144" s="3">
        <v>1638.5632521799901</v>
      </c>
      <c r="Z144" s="3">
        <v>7532.10354129998</v>
      </c>
      <c r="AA144" s="3">
        <v>15472.965922699999</v>
      </c>
      <c r="AB144" s="3">
        <v>2.0926681999999501</v>
      </c>
      <c r="AC144" s="3">
        <v>220.78007894999999</v>
      </c>
      <c r="AD144" s="3">
        <v>2860.0469221200101</v>
      </c>
      <c r="AE144" s="3">
        <v>45330.939105330202</v>
      </c>
      <c r="AF144" s="3">
        <v>2917.5493650999902</v>
      </c>
      <c r="AG144" s="3">
        <v>8073.2633458500104</v>
      </c>
      <c r="AH144" s="3">
        <v>14477.814687579999</v>
      </c>
      <c r="AI144" s="3">
        <v>5820.5320986200104</v>
      </c>
      <c r="AJ144" s="3">
        <v>0.10761576</v>
      </c>
      <c r="AK144" s="3">
        <v>5972.1517827799598</v>
      </c>
      <c r="AL144" s="3">
        <v>3506.2600866399898</v>
      </c>
      <c r="AM144" s="3">
        <v>1903.3172035600101</v>
      </c>
      <c r="AN144" s="3">
        <v>1461.6281616900001</v>
      </c>
      <c r="AO144" s="3">
        <v>342.89213811000002</v>
      </c>
      <c r="AP144" s="3">
        <v>1344.13965617999</v>
      </c>
      <c r="AQ144" s="3">
        <v>3418.35540055</v>
      </c>
      <c r="AR144" s="3">
        <v>8842.1059903400201</v>
      </c>
      <c r="AS144" s="3">
        <v>23.445637460000199</v>
      </c>
      <c r="AT144" s="3">
        <v>52.3478621200003</v>
      </c>
      <c r="AU144" s="3">
        <v>12255.00503144</v>
      </c>
      <c r="AV144" s="3">
        <v>147.56944548000101</v>
      </c>
      <c r="AW144" s="3">
        <v>13.393047009999901</v>
      </c>
      <c r="AX144" s="3">
        <v>483.28574346000102</v>
      </c>
      <c r="AY144" s="3">
        <v>1620.94066828</v>
      </c>
      <c r="AZ144" s="3">
        <v>10136.80987902</v>
      </c>
      <c r="BA144" s="3">
        <v>192.656241069998</v>
      </c>
      <c r="BB144" s="3">
        <v>1449.2073006099399</v>
      </c>
      <c r="BC144" s="3">
        <v>1158.4242395599699</v>
      </c>
      <c r="BD144" s="3">
        <v>63117.293523439897</v>
      </c>
      <c r="BE144" s="3">
        <v>2909.5287633299799</v>
      </c>
      <c r="BF144" s="3">
        <v>2.18762403999999</v>
      </c>
      <c r="BG144" s="3">
        <v>63.999760750001002</v>
      </c>
      <c r="BH144" s="3">
        <v>2331.7662912800001</v>
      </c>
      <c r="BI144" s="3">
        <v>1240.3111137400199</v>
      </c>
      <c r="BJ144" s="3">
        <v>32.943069200000103</v>
      </c>
      <c r="BK144" s="3">
        <v>25640.6544216699</v>
      </c>
      <c r="BL144" s="3">
        <v>7721.7858849899803</v>
      </c>
      <c r="BM144" s="3">
        <v>779.10633812000196</v>
      </c>
      <c r="BN144" s="3">
        <v>0.38484468999999999</v>
      </c>
      <c r="BO144" s="3">
        <v>10.1505469900001</v>
      </c>
      <c r="BP144" s="3">
        <v>2251.13867880001</v>
      </c>
      <c r="BQ144" s="3">
        <v>7.1958523599999502</v>
      </c>
      <c r="BR144" s="3">
        <v>6501.7718615099802</v>
      </c>
      <c r="BS144" s="3">
        <v>2362.7020452899901</v>
      </c>
      <c r="BT144" s="3">
        <v>22.983733190000201</v>
      </c>
      <c r="BU144" s="3">
        <v>14086.60761384</v>
      </c>
      <c r="BV144" s="3">
        <v>80.931468579999006</v>
      </c>
      <c r="BW144" s="3">
        <v>45.168332930000602</v>
      </c>
      <c r="BX144" s="3">
        <v>92.097134710000404</v>
      </c>
      <c r="BY144" s="3">
        <v>2495.9575695100002</v>
      </c>
      <c r="BZ144" s="3">
        <v>2745.03122919001</v>
      </c>
      <c r="CA144" s="3">
        <v>8.7260937200001507</v>
      </c>
      <c r="CB144" s="3">
        <v>2745.6995825699901</v>
      </c>
      <c r="CC144" s="3">
        <v>6398.7878269300199</v>
      </c>
      <c r="CD144" s="3">
        <v>6831.0330125399896</v>
      </c>
      <c r="CE144" s="3">
        <v>65.888465649999503</v>
      </c>
      <c r="CF144" s="3">
        <v>3494.93146574001</v>
      </c>
      <c r="CG144" s="3">
        <v>1141.0330705400099</v>
      </c>
      <c r="CH144" s="3">
        <v>3881.7950864300101</v>
      </c>
      <c r="CI144" s="3">
        <v>668.95178752000095</v>
      </c>
      <c r="CJ144" s="3">
        <v>1830.7497861699901</v>
      </c>
      <c r="CK144" s="3">
        <v>2597.0254210799999</v>
      </c>
      <c r="CL144" s="3">
        <v>2360.66006139</v>
      </c>
      <c r="CM144" s="3">
        <v>2535.02442651001</v>
      </c>
      <c r="CN144" s="3">
        <v>1374.28419689</v>
      </c>
      <c r="CO144" s="3">
        <v>795.06792170000801</v>
      </c>
      <c r="CP144" s="3">
        <v>12.04493534</v>
      </c>
      <c r="CQ144" s="3">
        <v>1407.0435845</v>
      </c>
      <c r="CR144" s="3">
        <v>1521.6180111799699</v>
      </c>
      <c r="CS144" s="3">
        <v>5187.9919937600098</v>
      </c>
      <c r="CT144" s="3">
        <v>1713.4179377099999</v>
      </c>
      <c r="CU144" s="3">
        <v>2.79018329999999</v>
      </c>
      <c r="CV144" s="3">
        <v>2071.41325559999</v>
      </c>
      <c r="CW144" s="3">
        <v>6672.6031727899899</v>
      </c>
      <c r="CX144" s="3">
        <v>610.338849560006</v>
      </c>
      <c r="CY144" s="3">
        <v>5490.0252218599999</v>
      </c>
      <c r="CZ144" s="3">
        <v>739.35931519000303</v>
      </c>
      <c r="DA144" s="3">
        <v>938.84313658000497</v>
      </c>
      <c r="DB144" s="3">
        <v>2756.8478893900101</v>
      </c>
      <c r="DC144" s="3">
        <v>1321.44720459001</v>
      </c>
      <c r="DD144" s="3">
        <v>374.49995853000098</v>
      </c>
      <c r="DE144" s="3">
        <v>1991.12823688</v>
      </c>
      <c r="DF144" s="3">
        <v>2032.60300781</v>
      </c>
      <c r="DG144" s="3">
        <v>13927.804221079999</v>
      </c>
      <c r="DH144" s="3">
        <v>5.5365925499999999</v>
      </c>
      <c r="DI144" s="3">
        <v>645.53219019000096</v>
      </c>
      <c r="DJ144" s="3">
        <v>5928.1102358300004</v>
      </c>
      <c r="DK144" s="3">
        <v>2.4579382599999899</v>
      </c>
      <c r="DL144" s="3">
        <v>1191.3424676899999</v>
      </c>
      <c r="DM144" s="3">
        <v>183.844916449999</v>
      </c>
      <c r="DN144" s="3">
        <v>387.44880345000001</v>
      </c>
      <c r="DO144" s="3">
        <v>20410.933257690001</v>
      </c>
      <c r="DP144" s="4">
        <v>1027.3362858999999</v>
      </c>
      <c r="DQ144" s="11">
        <v>7744.1275898799904</v>
      </c>
      <c r="DR144" s="11">
        <v>55327.34375</v>
      </c>
      <c r="DS144" s="11">
        <f t="shared" si="22"/>
        <v>548149.23763293971</v>
      </c>
      <c r="DT144" s="19">
        <v>31737.152881649967</v>
      </c>
      <c r="DU144">
        <v>83429.938320029964</v>
      </c>
      <c r="DV144">
        <v>139853.41634610028</v>
      </c>
      <c r="DW144">
        <v>137063.09464430984</v>
      </c>
      <c r="DX144">
        <v>100738.29169084992</v>
      </c>
      <c r="DY144">
        <f t="shared" si="23"/>
        <v>22333.550149984938</v>
      </c>
      <c r="DZ144" s="20">
        <f t="shared" si="24"/>
        <v>32993.793600015058</v>
      </c>
      <c r="EA144" s="19">
        <f t="shared" si="25"/>
        <v>54070.703031634905</v>
      </c>
      <c r="EB144">
        <f t="shared" si="26"/>
        <v>83429.938320029964</v>
      </c>
      <c r="EC144">
        <f t="shared" si="27"/>
        <v>172847.20994611533</v>
      </c>
      <c r="ED144">
        <f t="shared" si="28"/>
        <v>137063.09464430984</v>
      </c>
      <c r="EE144" s="20">
        <f t="shared" si="29"/>
        <v>100738.29169084992</v>
      </c>
    </row>
    <row r="145" spans="1:135" x14ac:dyDescent="0.25">
      <c r="A145" s="2" t="s">
        <v>252</v>
      </c>
      <c r="B145" s="3">
        <v>2.5402866699999902</v>
      </c>
      <c r="C145" s="3">
        <v>88.468442999999297</v>
      </c>
      <c r="D145" s="3">
        <v>41.404136399999899</v>
      </c>
      <c r="E145" s="3">
        <v>6.55667255</v>
      </c>
      <c r="F145" s="3">
        <v>21.777003680000199</v>
      </c>
      <c r="G145" s="3">
        <v>79.659485719999793</v>
      </c>
      <c r="H145" s="3">
        <v>1.01068642999999</v>
      </c>
      <c r="I145" s="3">
        <v>70.514714499999698</v>
      </c>
      <c r="J145" s="3">
        <v>160.53986439000099</v>
      </c>
      <c r="K145" s="3">
        <v>6.53761755999989</v>
      </c>
      <c r="L145" s="3">
        <v>139.81695094000099</v>
      </c>
      <c r="M145" s="3">
        <v>4.4900903299999904</v>
      </c>
      <c r="N145" s="3">
        <v>6.1108998499999201</v>
      </c>
      <c r="O145" s="3">
        <v>169.407724779999</v>
      </c>
      <c r="P145" s="3">
        <v>2.1673340999999899</v>
      </c>
      <c r="Q145" s="3">
        <v>4.5772073999999803</v>
      </c>
      <c r="R145" s="3">
        <v>27.351081320000201</v>
      </c>
      <c r="S145" s="3">
        <v>174.87324361</v>
      </c>
      <c r="T145" s="3">
        <v>134.34376585999999</v>
      </c>
      <c r="U145" s="3">
        <v>567.50035179000395</v>
      </c>
      <c r="V145" s="3">
        <v>226.704330910001</v>
      </c>
      <c r="W145" s="3">
        <v>0.21671375999999901</v>
      </c>
      <c r="X145" s="3">
        <v>715.34950960000106</v>
      </c>
      <c r="Y145" s="3">
        <v>594.08287591000305</v>
      </c>
      <c r="Z145" s="3">
        <v>61.535171000000297</v>
      </c>
      <c r="AA145" s="3">
        <v>91.290302529998598</v>
      </c>
      <c r="AB145" s="3">
        <v>2.81640234999999</v>
      </c>
      <c r="AC145" s="3">
        <v>895.06428654000104</v>
      </c>
      <c r="AD145" s="3">
        <v>273.80839846000202</v>
      </c>
      <c r="AE145" s="3">
        <v>805.47167408000496</v>
      </c>
      <c r="AF145" s="3">
        <v>268.37719816999999</v>
      </c>
      <c r="AG145" s="3">
        <v>161.24683893000099</v>
      </c>
      <c r="AH145" s="3">
        <v>741.37043034000305</v>
      </c>
      <c r="AI145" s="3">
        <v>237.28976717999799</v>
      </c>
      <c r="AJ145" s="3">
        <v>0.68302987000001003</v>
      </c>
      <c r="AK145" s="3">
        <v>139.03405814000101</v>
      </c>
      <c r="AL145" s="3">
        <v>11.719782739999999</v>
      </c>
      <c r="AM145" s="3">
        <v>0.47149689999997901</v>
      </c>
      <c r="AN145" s="3">
        <v>0.89417593999999001</v>
      </c>
      <c r="AO145" s="3">
        <v>21.9314664900003</v>
      </c>
      <c r="AP145" s="3">
        <v>220.29516140999999</v>
      </c>
      <c r="AQ145" s="3">
        <v>35.6109937300007</v>
      </c>
      <c r="AR145" s="3">
        <v>39.0336870500009</v>
      </c>
      <c r="AS145" s="3">
        <v>8.3143799999997499E-3</v>
      </c>
      <c r="AT145" s="3">
        <v>2.3400739500000198</v>
      </c>
      <c r="AU145" s="3">
        <v>1440.3087038000001</v>
      </c>
      <c r="AV145" s="3">
        <v>7.8851552599999</v>
      </c>
      <c r="AW145" s="3">
        <v>64.636143020000304</v>
      </c>
      <c r="AX145" s="3">
        <v>2.1046920000001901E-2</v>
      </c>
      <c r="AY145" s="3">
        <v>0.52362890999999401</v>
      </c>
      <c r="AZ145" s="3">
        <v>29.273892660000001</v>
      </c>
      <c r="BA145" s="3">
        <v>16.9027445400001</v>
      </c>
      <c r="BB145" s="3">
        <v>48.981644410000598</v>
      </c>
      <c r="BC145" s="3">
        <v>3.0733070500000199</v>
      </c>
      <c r="BD145" s="3">
        <v>102.14157213999999</v>
      </c>
      <c r="BE145" s="3">
        <v>0.56659039999998495</v>
      </c>
      <c r="BF145" s="3">
        <v>1.20544275999999</v>
      </c>
      <c r="BG145" s="3">
        <v>1.34129418000003</v>
      </c>
      <c r="BH145" s="3">
        <v>147.16949933999999</v>
      </c>
      <c r="BI145" s="3">
        <v>640.77368713001204</v>
      </c>
      <c r="BJ145" s="3">
        <v>482.45402445000099</v>
      </c>
      <c r="BK145" s="3">
        <v>62.760682730000703</v>
      </c>
      <c r="BL145" s="3">
        <v>237.48675446999999</v>
      </c>
      <c r="BM145" s="3">
        <v>23.407923650000001</v>
      </c>
      <c r="BN145" s="3">
        <v>0.241443369999993</v>
      </c>
      <c r="BO145" s="3">
        <v>1.1035462999999699</v>
      </c>
      <c r="BP145" s="3">
        <v>2.9317320099999402</v>
      </c>
      <c r="BQ145" s="3">
        <v>312.96946161000102</v>
      </c>
      <c r="BR145" s="3">
        <v>417.25688405000102</v>
      </c>
      <c r="BS145" s="3">
        <v>122.07384964999601</v>
      </c>
      <c r="BT145" s="3">
        <v>128.62266979</v>
      </c>
      <c r="BU145" s="3">
        <v>163.40181433999899</v>
      </c>
      <c r="BV145" s="3">
        <v>11.7445466500001</v>
      </c>
      <c r="BW145" s="3">
        <v>56.665680620000501</v>
      </c>
      <c r="BX145" s="3">
        <v>13.31405509</v>
      </c>
      <c r="BY145" s="3">
        <v>4.5263897999999303</v>
      </c>
      <c r="BZ145" s="3">
        <v>130.97872101000101</v>
      </c>
      <c r="CA145" s="3">
        <v>14.193010410000101</v>
      </c>
      <c r="CB145" s="3">
        <v>164.87048664000099</v>
      </c>
      <c r="CC145" s="3">
        <v>75.5706758500001</v>
      </c>
      <c r="CD145" s="3">
        <v>45.165843160001003</v>
      </c>
      <c r="CE145" s="3">
        <v>17.38293642</v>
      </c>
      <c r="CF145" s="3">
        <v>51.145417260000897</v>
      </c>
      <c r="CG145" s="3">
        <v>77.250465630000605</v>
      </c>
      <c r="CH145" s="3">
        <v>10.9314955600001</v>
      </c>
      <c r="CI145" s="3">
        <v>0.36916719999998698</v>
      </c>
      <c r="CJ145" s="3">
        <v>105.15740588</v>
      </c>
      <c r="CK145" s="3">
        <v>46.080319870000103</v>
      </c>
      <c r="CL145" s="3">
        <v>2.1074287699999599</v>
      </c>
      <c r="CM145" s="3">
        <v>16.193047580000002</v>
      </c>
      <c r="CN145" s="3">
        <v>11.9243756199999</v>
      </c>
      <c r="CO145" s="3">
        <v>190.91145465000099</v>
      </c>
      <c r="CP145" s="3">
        <v>0.335591479999993</v>
      </c>
      <c r="CQ145" s="3">
        <v>16.9703733700001</v>
      </c>
      <c r="CR145" s="3">
        <v>1039.89499805999</v>
      </c>
      <c r="CS145" s="3">
        <v>2425.6961503399998</v>
      </c>
      <c r="CT145" s="3">
        <v>44.6192284700005</v>
      </c>
      <c r="CU145" s="3">
        <v>329.29349720000198</v>
      </c>
      <c r="CV145" s="3">
        <v>2148.7574965099898</v>
      </c>
      <c r="CW145" s="3">
        <v>729.869707610001</v>
      </c>
      <c r="CX145" s="3">
        <v>1.89859300000008E-2</v>
      </c>
      <c r="CY145" s="3">
        <v>39.493418220000201</v>
      </c>
      <c r="CZ145" s="3">
        <v>38.909007020000701</v>
      </c>
      <c r="DA145" s="3">
        <v>69.520561980000195</v>
      </c>
      <c r="DB145" s="3">
        <v>4.6338860399999096</v>
      </c>
      <c r="DC145" s="3">
        <v>8.8274395899999902</v>
      </c>
      <c r="DD145" s="3">
        <v>135.36781746000099</v>
      </c>
      <c r="DE145" s="3">
        <v>88.379730480000006</v>
      </c>
      <c r="DF145" s="3">
        <v>31.711614950000001</v>
      </c>
      <c r="DG145" s="3">
        <v>211.26107477999801</v>
      </c>
      <c r="DH145" s="3">
        <v>5.5623820499999699</v>
      </c>
      <c r="DI145" s="3">
        <v>383.37353210999999</v>
      </c>
      <c r="DJ145" s="3">
        <v>27.896341010000299</v>
      </c>
      <c r="DK145" s="3">
        <v>7.5121640000002807E-2</v>
      </c>
      <c r="DL145" s="3">
        <v>38.386806460000201</v>
      </c>
      <c r="DM145" s="3">
        <v>1.7847133000000099</v>
      </c>
      <c r="DN145" s="3">
        <v>21.080048670000199</v>
      </c>
      <c r="DO145" s="3">
        <v>976.19187214000499</v>
      </c>
      <c r="DP145" s="4">
        <v>19.361941090000901</v>
      </c>
      <c r="DQ145" s="11">
        <v>35.172873939999903</v>
      </c>
      <c r="DR145" s="11">
        <v>2075.58520507813</v>
      </c>
      <c r="DS145" s="11">
        <f t="shared" si="22"/>
        <v>23710.323180828134</v>
      </c>
      <c r="DT145" s="19">
        <v>972.52359572000148</v>
      </c>
      <c r="DU145">
        <v>3110.8531408099993</v>
      </c>
      <c r="DV145">
        <v>4673.6465880500155</v>
      </c>
      <c r="DW145">
        <v>9693.1764221600006</v>
      </c>
      <c r="DX145">
        <v>3184.5382290100088</v>
      </c>
      <c r="DY145">
        <f t="shared" si="23"/>
        <v>837.8350220035494</v>
      </c>
      <c r="DZ145" s="20">
        <f t="shared" si="24"/>
        <v>1237.7501830745805</v>
      </c>
      <c r="EA145" s="19">
        <f t="shared" si="25"/>
        <v>1810.3586177235509</v>
      </c>
      <c r="EB145">
        <f t="shared" si="26"/>
        <v>3110.8531408099993</v>
      </c>
      <c r="EC145">
        <f t="shared" si="27"/>
        <v>5911.3967711245959</v>
      </c>
      <c r="ED145">
        <f t="shared" si="28"/>
        <v>9693.1764221600006</v>
      </c>
      <c r="EE145" s="20">
        <f t="shared" si="29"/>
        <v>3184.5382290100088</v>
      </c>
    </row>
    <row r="146" spans="1:135" x14ac:dyDescent="0.25">
      <c r="A146" s="2" t="s">
        <v>253</v>
      </c>
      <c r="B146" s="3">
        <v>1.0583702800000301</v>
      </c>
      <c r="C146" s="3">
        <v>181.88779882999901</v>
      </c>
      <c r="D146" s="3">
        <v>320.40147179000002</v>
      </c>
      <c r="E146" s="3">
        <v>4.4150190000002497E-2</v>
      </c>
      <c r="F146" s="3">
        <v>220.286736730001</v>
      </c>
      <c r="G146" s="3">
        <v>53.924958190000197</v>
      </c>
      <c r="H146" s="3">
        <v>50.177431690001399</v>
      </c>
      <c r="I146" s="3">
        <v>4.2814814300000004</v>
      </c>
      <c r="J146" s="3">
        <v>13.383125009999899</v>
      </c>
      <c r="K146" s="3">
        <v>1.19177993000002</v>
      </c>
      <c r="L146" s="3">
        <v>21.0370955600002</v>
      </c>
      <c r="M146" s="3">
        <v>2.4597715699999698</v>
      </c>
      <c r="N146" s="3">
        <v>0.59179401999999603</v>
      </c>
      <c r="O146" s="3">
        <v>27.928139289999901</v>
      </c>
      <c r="P146" s="3">
        <v>10.9078132500003</v>
      </c>
      <c r="Q146" s="3">
        <v>0.39265279999999397</v>
      </c>
      <c r="R146" s="3">
        <v>2.7219464399999902</v>
      </c>
      <c r="S146" s="3">
        <v>1684.20528386</v>
      </c>
      <c r="T146" s="3">
        <v>1416.7787378099999</v>
      </c>
      <c r="U146" s="3">
        <v>3.8429372899999299</v>
      </c>
      <c r="V146" s="3">
        <v>271.38337992000203</v>
      </c>
      <c r="W146" s="3">
        <v>0.110151530000001</v>
      </c>
      <c r="X146" s="3">
        <v>1834.5360022500099</v>
      </c>
      <c r="Y146" s="3">
        <v>9.9599345699998594</v>
      </c>
      <c r="Z146" s="3">
        <v>0.501246999999999</v>
      </c>
      <c r="AA146" s="3">
        <v>60.700307390000702</v>
      </c>
      <c r="AB146" s="3">
        <v>3.9407420000002899E-2</v>
      </c>
      <c r="AC146" s="3">
        <v>1.65463E-2</v>
      </c>
      <c r="AD146" s="3">
        <v>2717.8498237600002</v>
      </c>
      <c r="AE146" s="3">
        <v>7.7462334199996201</v>
      </c>
      <c r="AF146" s="3">
        <v>0.612840990000036</v>
      </c>
      <c r="AG146" s="3">
        <v>210.552373850001</v>
      </c>
      <c r="AH146" s="3">
        <v>0.25790096999999201</v>
      </c>
      <c r="AI146" s="3">
        <v>149.060964350001</v>
      </c>
      <c r="AJ146" s="3">
        <v>1.8373859999999801E-2</v>
      </c>
      <c r="AK146" s="3">
        <v>107.16277238000001</v>
      </c>
      <c r="AL146" s="3">
        <v>17.1579967300001</v>
      </c>
      <c r="AM146" s="3">
        <v>51.0149521700015</v>
      </c>
      <c r="AN146" s="3">
        <v>0.167798159999997</v>
      </c>
      <c r="AO146" s="3">
        <v>26.949839710000401</v>
      </c>
      <c r="AP146" s="3">
        <v>3.6406950399999598</v>
      </c>
      <c r="AQ146" s="3">
        <v>0.113233740000002</v>
      </c>
      <c r="AR146" s="3">
        <v>8.8851619299998905</v>
      </c>
      <c r="AS146" s="3">
        <v>1.6745340000000698E-2</v>
      </c>
      <c r="AT146" s="3">
        <v>4.46568500000014E-2</v>
      </c>
      <c r="AU146" s="3">
        <v>6275.45872392</v>
      </c>
      <c r="AV146" s="3">
        <v>1.82120783999999</v>
      </c>
      <c r="AW146" s="3">
        <v>0.33412921999999401</v>
      </c>
      <c r="AX146" s="3">
        <v>7.0346020000003007E-2</v>
      </c>
      <c r="AY146" s="3">
        <v>2.9999640000000199E-2</v>
      </c>
      <c r="AZ146" s="3">
        <v>422.67454607000201</v>
      </c>
      <c r="BA146" s="3">
        <v>51.354713170000103</v>
      </c>
      <c r="BB146" s="3">
        <v>19.973979590000098</v>
      </c>
      <c r="BC146" s="3">
        <v>1.8093295300000001</v>
      </c>
      <c r="BD146" s="3">
        <v>761.17259992000299</v>
      </c>
      <c r="BE146" s="3">
        <v>0.20626280999999799</v>
      </c>
      <c r="BF146" s="3">
        <v>2.2137320000000099E-2</v>
      </c>
      <c r="BG146" s="3">
        <v>8.7241637500001197</v>
      </c>
      <c r="BH146" s="3">
        <v>284.52143542000101</v>
      </c>
      <c r="BI146" s="3">
        <v>13.0837419300008</v>
      </c>
      <c r="BJ146" s="3">
        <v>1.7807670000001299E-2</v>
      </c>
      <c r="BK146" s="3">
        <v>27.9497457800002</v>
      </c>
      <c r="BL146" s="3">
        <v>461.13310302999901</v>
      </c>
      <c r="BM146" s="3">
        <v>2.6686694499999599</v>
      </c>
      <c r="BN146" s="3">
        <v>9.7950999999996194E-3</v>
      </c>
      <c r="BO146" s="3">
        <v>3.26680500000016E-2</v>
      </c>
      <c r="BP146" s="3">
        <v>15.92244737</v>
      </c>
      <c r="BQ146" s="3">
        <v>0.17710958999999599</v>
      </c>
      <c r="BR146" s="3">
        <v>561.617787740003</v>
      </c>
      <c r="BS146" s="3">
        <v>1.6671762400000101</v>
      </c>
      <c r="BT146" s="3">
        <v>3.04938471999992</v>
      </c>
      <c r="BU146" s="3">
        <v>9919.4532768899699</v>
      </c>
      <c r="BV146" s="3">
        <v>2.6958000000002199E-2</v>
      </c>
      <c r="BW146" s="3">
        <v>1.0711889999999599E-2</v>
      </c>
      <c r="BX146" s="3">
        <v>9.0573482700006007</v>
      </c>
      <c r="BY146" s="3">
        <v>8.2109015400000391</v>
      </c>
      <c r="BZ146" s="3">
        <v>854.80069955000204</v>
      </c>
      <c r="CA146" s="3">
        <v>0.417821419999996</v>
      </c>
      <c r="CB146" s="3">
        <v>3.3707678999999202</v>
      </c>
      <c r="CC146" s="3">
        <v>1450.3471557099999</v>
      </c>
      <c r="CD146" s="3">
        <v>2139.3306057200002</v>
      </c>
      <c r="CE146" s="3">
        <v>6.2645099999997797E-3</v>
      </c>
      <c r="CF146" s="3">
        <v>28.7094402100001</v>
      </c>
      <c r="CG146" s="3">
        <v>3.3272113599999802</v>
      </c>
      <c r="CH146" s="3">
        <v>9.9323934200000608</v>
      </c>
      <c r="CI146" s="3">
        <v>0.38537987999999401</v>
      </c>
      <c r="CJ146" s="3">
        <v>103.43246114</v>
      </c>
      <c r="CK146" s="3">
        <v>10.0319490600001</v>
      </c>
      <c r="CL146" s="3">
        <v>1.99431318000001</v>
      </c>
      <c r="CM146" s="3">
        <v>24.20468382</v>
      </c>
      <c r="CN146" s="3">
        <v>3.5188344299999299</v>
      </c>
      <c r="CO146" s="3">
        <v>3.75798360999991</v>
      </c>
      <c r="CP146" s="3">
        <v>0.67230420000005298</v>
      </c>
      <c r="CQ146" s="3">
        <v>0.41805051999998299</v>
      </c>
      <c r="CR146" s="3">
        <v>0.686115570000006</v>
      </c>
      <c r="CS146" s="3">
        <v>2168.4178132099601</v>
      </c>
      <c r="CT146" s="3">
        <v>0.567260289999997</v>
      </c>
      <c r="CU146" s="3">
        <v>9.7222149999996094E-2</v>
      </c>
      <c r="CV146" s="3">
        <v>5.6380478299999597</v>
      </c>
      <c r="CW146" s="3">
        <v>28.9805620500013</v>
      </c>
      <c r="CX146" s="3">
        <v>4.3610100000003101E-2</v>
      </c>
      <c r="CY146" s="3">
        <v>1.1913859599999901</v>
      </c>
      <c r="CZ146" s="3">
        <v>34.137123840000001</v>
      </c>
      <c r="DA146" s="3">
        <v>6.8373790299998696</v>
      </c>
      <c r="DB146" s="3">
        <v>0.28994752999999601</v>
      </c>
      <c r="DC146" s="3">
        <v>0.40876846999998201</v>
      </c>
      <c r="DD146" s="3">
        <v>0.80795492999999896</v>
      </c>
      <c r="DE146" s="3">
        <v>31.3761047100006</v>
      </c>
      <c r="DF146" s="3">
        <v>0.59646460999999895</v>
      </c>
      <c r="DG146" s="3">
        <v>3.71374819999998</v>
      </c>
      <c r="DH146" s="3">
        <v>3.3633170000002897E-2</v>
      </c>
      <c r="DI146" s="3">
        <v>55.015100100001298</v>
      </c>
      <c r="DJ146" s="3">
        <v>1.10366246000003</v>
      </c>
      <c r="DK146" s="3">
        <v>7.9227049999996801E-2</v>
      </c>
      <c r="DL146" s="3">
        <v>116.022926330001</v>
      </c>
      <c r="DM146" s="3">
        <v>0.86880149000002804</v>
      </c>
      <c r="DN146" s="3">
        <v>0.120702920000002</v>
      </c>
      <c r="DO146" s="3">
        <v>0.273391649999987</v>
      </c>
      <c r="DP146" s="4">
        <v>7.7677336099997696</v>
      </c>
      <c r="DQ146" s="11">
        <v>164.89119627000099</v>
      </c>
      <c r="DR146" s="11">
        <v>22045.98828125</v>
      </c>
      <c r="DS146" s="11">
        <f t="shared" si="22"/>
        <v>57662.877507489982</v>
      </c>
      <c r="DT146" s="19">
        <v>2516.705863860002</v>
      </c>
      <c r="DU146">
        <v>10925.766772669975</v>
      </c>
      <c r="DV146">
        <v>3459.1772352200101</v>
      </c>
      <c r="DW146">
        <v>9994.9402039099732</v>
      </c>
      <c r="DX146">
        <v>8720.2991505800001</v>
      </c>
      <c r="DY146">
        <f t="shared" si="23"/>
        <v>8899.1292824405136</v>
      </c>
      <c r="DZ146" s="20">
        <f t="shared" si="24"/>
        <v>13146.858998809485</v>
      </c>
      <c r="EA146" s="19">
        <f t="shared" si="25"/>
        <v>11415.835146300516</v>
      </c>
      <c r="EB146">
        <f t="shared" si="26"/>
        <v>10925.766772669975</v>
      </c>
      <c r="EC146">
        <f t="shared" si="27"/>
        <v>16606.036234029496</v>
      </c>
      <c r="ED146">
        <f t="shared" si="28"/>
        <v>9994.9402039099732</v>
      </c>
      <c r="EE146" s="20">
        <f t="shared" si="29"/>
        <v>8720.2991505800001</v>
      </c>
    </row>
    <row r="147" spans="1:135" x14ac:dyDescent="0.25">
      <c r="A147" s="2" t="s">
        <v>254</v>
      </c>
      <c r="B147" s="3">
        <v>254.496220080001</v>
      </c>
      <c r="C147" s="3">
        <v>269.01770547999899</v>
      </c>
      <c r="D147" s="3">
        <v>228.18566113</v>
      </c>
      <c r="E147" s="3">
        <v>3.2363317299999701</v>
      </c>
      <c r="F147" s="3">
        <v>16.0971214600008</v>
      </c>
      <c r="G147" s="3">
        <v>55.980337820000301</v>
      </c>
      <c r="H147" s="3">
        <v>15.22807413</v>
      </c>
      <c r="I147" s="3">
        <v>15.4611544800006</v>
      </c>
      <c r="J147" s="3">
        <v>2.4566301800000199</v>
      </c>
      <c r="K147" s="3">
        <v>0.92867702000004704</v>
      </c>
      <c r="L147" s="3">
        <v>49.596119330001102</v>
      </c>
      <c r="M147" s="3">
        <v>6.58663010999976</v>
      </c>
      <c r="N147" s="3">
        <v>33.414470440001097</v>
      </c>
      <c r="O147" s="3">
        <v>65.0816918900003</v>
      </c>
      <c r="P147" s="3">
        <v>1.2526349000000601</v>
      </c>
      <c r="Q147" s="3">
        <v>1.2593951399999901</v>
      </c>
      <c r="R147" s="3">
        <v>6.6598807899997201</v>
      </c>
      <c r="S147" s="3">
        <v>113.149983860001</v>
      </c>
      <c r="T147" s="3">
        <v>2103.36114146001</v>
      </c>
      <c r="U147" s="3">
        <v>547.31912502000603</v>
      </c>
      <c r="V147" s="3">
        <v>462.803938439999</v>
      </c>
      <c r="W147" s="3">
        <v>70.072101259999897</v>
      </c>
      <c r="X147" s="3">
        <v>1961.27284334001</v>
      </c>
      <c r="Y147" s="3">
        <v>587.09065194000402</v>
      </c>
      <c r="Z147" s="3">
        <v>858.622849860011</v>
      </c>
      <c r="AA147" s="3">
        <v>469.81335153000299</v>
      </c>
      <c r="AB147" s="3">
        <v>5.5969941899999496</v>
      </c>
      <c r="AC147" s="3">
        <v>100.76490810999999</v>
      </c>
      <c r="AD147" s="3">
        <v>756.85041905000503</v>
      </c>
      <c r="AE147" s="3">
        <v>1432.8444418699901</v>
      </c>
      <c r="AF147" s="3">
        <v>297.70807345999998</v>
      </c>
      <c r="AG147" s="3">
        <v>48.476945909999898</v>
      </c>
      <c r="AH147" s="3">
        <v>1885.69749960999</v>
      </c>
      <c r="AI147" s="3">
        <v>140.03916146999899</v>
      </c>
      <c r="AJ147" s="3">
        <v>0.26832261000000102</v>
      </c>
      <c r="AK147" s="3">
        <v>646.53292560000205</v>
      </c>
      <c r="AL147" s="3">
        <v>86.148103180000206</v>
      </c>
      <c r="AM147" s="3">
        <v>39.082364040000797</v>
      </c>
      <c r="AN147" s="3">
        <v>184.28373153000001</v>
      </c>
      <c r="AO147" s="3">
        <v>3.2117170999999698</v>
      </c>
      <c r="AP147" s="3">
        <v>28.961246030000201</v>
      </c>
      <c r="AQ147" s="3">
        <v>0.53337832999999901</v>
      </c>
      <c r="AR147" s="3">
        <v>168.241732439999</v>
      </c>
      <c r="AS147" s="3">
        <v>10.193237600000099</v>
      </c>
      <c r="AT147" s="3">
        <v>1.1595517900000001</v>
      </c>
      <c r="AU147" s="3">
        <v>836.45799251000005</v>
      </c>
      <c r="AV147" s="3">
        <v>86.751292920001205</v>
      </c>
      <c r="AW147" s="3">
        <v>12.40302617</v>
      </c>
      <c r="AX147" s="3">
        <v>0.38628907999998102</v>
      </c>
      <c r="AY147" s="3">
        <v>73.109971590001095</v>
      </c>
      <c r="AZ147" s="3">
        <v>823.362488650003</v>
      </c>
      <c r="BA147" s="3">
        <v>15.5114183600001</v>
      </c>
      <c r="BB147" s="3">
        <v>292.10875775999699</v>
      </c>
      <c r="BC147" s="3">
        <v>24.1813594600019</v>
      </c>
      <c r="BD147" s="3">
        <v>1.91825391000002</v>
      </c>
      <c r="BE147" s="3">
        <v>465.36316702000602</v>
      </c>
      <c r="BF147" s="3">
        <v>1.36804087000001</v>
      </c>
      <c r="BG147" s="3">
        <v>157.66073217999701</v>
      </c>
      <c r="BH147" s="3">
        <v>243.128428880001</v>
      </c>
      <c r="BI147" s="3">
        <v>643.52930258000902</v>
      </c>
      <c r="BJ147" s="3">
        <v>603.04705775003799</v>
      </c>
      <c r="BK147" s="3">
        <v>1275.1139912000001</v>
      </c>
      <c r="BL147" s="3">
        <v>80.7491185399996</v>
      </c>
      <c r="BM147" s="3">
        <v>79.194438899999895</v>
      </c>
      <c r="BN147" s="3">
        <v>1.43624477999999</v>
      </c>
      <c r="BO147" s="3">
        <v>2.0932728899999802</v>
      </c>
      <c r="BP147" s="3">
        <v>125.610655520001</v>
      </c>
      <c r="BQ147" s="3">
        <v>204.31330431999999</v>
      </c>
      <c r="BR147" s="3">
        <v>766.43234364000295</v>
      </c>
      <c r="BS147" s="3">
        <v>927.38565728000299</v>
      </c>
      <c r="BT147" s="3">
        <v>1.16825329</v>
      </c>
      <c r="BU147" s="3">
        <v>481.53512173000098</v>
      </c>
      <c r="BV147" s="3">
        <v>1.3136537399999899</v>
      </c>
      <c r="BW147" s="3">
        <v>36.378550540000198</v>
      </c>
      <c r="BX147" s="3">
        <v>252.56797132</v>
      </c>
      <c r="BY147" s="3">
        <v>93.409869930000099</v>
      </c>
      <c r="BZ147" s="3">
        <v>98.736679790000593</v>
      </c>
      <c r="CA147" s="3">
        <v>14.0342532900001</v>
      </c>
      <c r="CB147" s="3">
        <v>105.5287955</v>
      </c>
      <c r="CC147" s="3">
        <v>73.112711410000202</v>
      </c>
      <c r="CD147" s="3">
        <v>73.597973840000293</v>
      </c>
      <c r="CE147" s="3">
        <v>46.3179468100005</v>
      </c>
      <c r="CF147" s="3">
        <v>485.92448058000099</v>
      </c>
      <c r="CG147" s="3">
        <v>78.230014979999893</v>
      </c>
      <c r="CH147" s="3">
        <v>136.89864893000001</v>
      </c>
      <c r="CI147" s="3">
        <v>83.439754540000393</v>
      </c>
      <c r="CJ147" s="3">
        <v>154.70368476000101</v>
      </c>
      <c r="CK147" s="3">
        <v>183.97331772000101</v>
      </c>
      <c r="CL147" s="3">
        <v>478.91188162999998</v>
      </c>
      <c r="CM147" s="3">
        <v>832.78173721000098</v>
      </c>
      <c r="CN147" s="3">
        <v>127.92347225</v>
      </c>
      <c r="CO147" s="3">
        <v>257.90435198999899</v>
      </c>
      <c r="CP147" s="3">
        <v>2.3374975199999799</v>
      </c>
      <c r="CQ147" s="3">
        <v>167.59330858000101</v>
      </c>
      <c r="CR147" s="3">
        <v>284.539840130004</v>
      </c>
      <c r="CS147" s="3">
        <v>576.136638410003</v>
      </c>
      <c r="CT147" s="3">
        <v>4.7746037999999604</v>
      </c>
      <c r="CU147" s="3">
        <v>24.125358220001399</v>
      </c>
      <c r="CV147" s="3">
        <v>56.129348330000603</v>
      </c>
      <c r="CW147" s="3">
        <v>1278.9931720300101</v>
      </c>
      <c r="CX147" s="3">
        <v>127.07490489</v>
      </c>
      <c r="CY147" s="3">
        <v>751.27152340000202</v>
      </c>
      <c r="CZ147" s="3">
        <v>74.291579540000598</v>
      </c>
      <c r="DA147" s="3">
        <v>103.456417900001</v>
      </c>
      <c r="DB147" s="3">
        <v>0.10614728</v>
      </c>
      <c r="DC147" s="3">
        <v>119.677131200001</v>
      </c>
      <c r="DD147" s="3">
        <v>45.234192820000104</v>
      </c>
      <c r="DE147" s="3">
        <v>23.589739570001001</v>
      </c>
      <c r="DF147" s="3">
        <v>158.93485574000101</v>
      </c>
      <c r="DG147" s="3">
        <v>1225.87321769</v>
      </c>
      <c r="DH147" s="3">
        <v>1.67890683999999</v>
      </c>
      <c r="DI147" s="3">
        <v>926.16055510000194</v>
      </c>
      <c r="DJ147" s="3">
        <v>335.26508888000097</v>
      </c>
      <c r="DK147" s="3">
        <v>3.6722996299999799</v>
      </c>
      <c r="DL147" s="3">
        <v>109.95323333999799</v>
      </c>
      <c r="DM147" s="3">
        <v>298.49564607000002</v>
      </c>
      <c r="DN147" s="3">
        <v>417.17910185000198</v>
      </c>
      <c r="DO147" s="3">
        <v>37.387557480000297</v>
      </c>
      <c r="DP147" s="4">
        <v>53.973805680001099</v>
      </c>
      <c r="DQ147" s="11">
        <v>957.65099600999895</v>
      </c>
      <c r="DR147" s="11">
        <v>12068.759765625</v>
      </c>
      <c r="DS147" s="11">
        <f t="shared" si="22"/>
        <v>46110.365642835139</v>
      </c>
      <c r="DT147" s="19">
        <v>3544.4426261500116</v>
      </c>
      <c r="DU147">
        <v>6826.4325615500165</v>
      </c>
      <c r="DV147">
        <v>11432.289997460062</v>
      </c>
      <c r="DW147">
        <v>7758.447792040035</v>
      </c>
      <c r="DX147">
        <v>4479.9929000100074</v>
      </c>
      <c r="DY147">
        <f t="shared" si="23"/>
        <v>8657.477570912426</v>
      </c>
      <c r="DZ147" s="20">
        <f t="shared" si="24"/>
        <v>3411.2821947125726</v>
      </c>
      <c r="EA147" s="19">
        <f t="shared" si="25"/>
        <v>12201.920197062438</v>
      </c>
      <c r="EB147">
        <f t="shared" si="26"/>
        <v>6826.4325615500165</v>
      </c>
      <c r="EC147">
        <f t="shared" si="27"/>
        <v>14843.572192172634</v>
      </c>
      <c r="ED147">
        <f t="shared" si="28"/>
        <v>7758.447792040035</v>
      </c>
      <c r="EE147" s="20">
        <f t="shared" si="29"/>
        <v>4479.9929000100074</v>
      </c>
    </row>
    <row r="148" spans="1:135" x14ac:dyDescent="0.25">
      <c r="A148" s="2" t="s">
        <v>255</v>
      </c>
      <c r="B148" s="3">
        <v>1601.59636224</v>
      </c>
      <c r="C148" s="3">
        <v>1395.4311811300099</v>
      </c>
      <c r="D148" s="3">
        <v>2129.68221546001</v>
      </c>
      <c r="E148" s="3">
        <v>0.96173545000001903</v>
      </c>
      <c r="F148" s="3">
        <v>404.56672843000001</v>
      </c>
      <c r="G148" s="3">
        <v>2030.2440361500001</v>
      </c>
      <c r="H148" s="3">
        <v>65.416793380000499</v>
      </c>
      <c r="I148" s="3">
        <v>79.630087350000295</v>
      </c>
      <c r="J148" s="3">
        <v>73.706408820000604</v>
      </c>
      <c r="K148" s="3">
        <v>137.434040390001</v>
      </c>
      <c r="L148" s="3">
        <v>100.46897153</v>
      </c>
      <c r="M148" s="3">
        <v>65.789892740000397</v>
      </c>
      <c r="N148" s="3">
        <v>39.3744337400002</v>
      </c>
      <c r="O148" s="3">
        <v>344.53127088000099</v>
      </c>
      <c r="P148" s="3">
        <v>50.093412220000999</v>
      </c>
      <c r="Q148" s="3">
        <v>454.97650924000101</v>
      </c>
      <c r="R148" s="3">
        <v>73.579260350000197</v>
      </c>
      <c r="S148" s="3">
        <v>2743.4494831699999</v>
      </c>
      <c r="T148" s="3">
        <v>35182.890328660003</v>
      </c>
      <c r="U148" s="3">
        <v>1031.0625251599899</v>
      </c>
      <c r="V148" s="3">
        <v>5963.2928007400196</v>
      </c>
      <c r="W148" s="3">
        <v>303.07227685999902</v>
      </c>
      <c r="X148" s="3">
        <v>41021.261660180098</v>
      </c>
      <c r="Y148" s="3">
        <v>380.03085735000099</v>
      </c>
      <c r="Z148" s="3">
        <v>444.17488995000002</v>
      </c>
      <c r="AA148" s="3">
        <v>3407.6831466800099</v>
      </c>
      <c r="AB148" s="3">
        <v>2.4384270399999699</v>
      </c>
      <c r="AC148" s="3">
        <v>91.716630000000393</v>
      </c>
      <c r="AD148" s="3">
        <v>21938.948341340001</v>
      </c>
      <c r="AE148" s="3">
        <v>66634.025656480197</v>
      </c>
      <c r="AF148" s="3">
        <v>3038.8335738999899</v>
      </c>
      <c r="AG148" s="3">
        <v>4360.8573189700001</v>
      </c>
      <c r="AH148" s="3">
        <v>21375.895717869898</v>
      </c>
      <c r="AI148" s="3">
        <v>6536.1967691999798</v>
      </c>
      <c r="AJ148" s="3">
        <v>19.537203690000201</v>
      </c>
      <c r="AK148" s="3">
        <v>6473.2540938499696</v>
      </c>
      <c r="AL148" s="3">
        <v>1661.44414332</v>
      </c>
      <c r="AM148" s="3">
        <v>388.45044375999902</v>
      </c>
      <c r="AN148" s="3">
        <v>469.64391164999898</v>
      </c>
      <c r="AO148" s="3">
        <v>286.39206897999998</v>
      </c>
      <c r="AP148" s="3">
        <v>591.443187440006</v>
      </c>
      <c r="AQ148" s="3">
        <v>29.505610930000099</v>
      </c>
      <c r="AR148" s="3">
        <v>10296.710186120001</v>
      </c>
      <c r="AS148" s="3">
        <v>49.2951052300022</v>
      </c>
      <c r="AT148" s="3">
        <v>0.93624457000001005</v>
      </c>
      <c r="AU148" s="3">
        <v>17269.14320916</v>
      </c>
      <c r="AV148" s="3">
        <v>862.06426347000399</v>
      </c>
      <c r="AW148" s="3">
        <v>114.54368421</v>
      </c>
      <c r="AX148" s="3">
        <v>48.681335070000401</v>
      </c>
      <c r="AY148" s="3">
        <v>679.16996821999999</v>
      </c>
      <c r="AZ148" s="3">
        <v>14901.69479951</v>
      </c>
      <c r="BA148" s="3">
        <v>3472.9738560400001</v>
      </c>
      <c r="BB148" s="3">
        <v>1378.14179859</v>
      </c>
      <c r="BC148" s="3">
        <v>679.833418710003</v>
      </c>
      <c r="BD148" s="3">
        <v>1951.04691602</v>
      </c>
      <c r="BE148" s="3">
        <v>5571.5355552499695</v>
      </c>
      <c r="BF148" s="3">
        <v>118.04894172</v>
      </c>
      <c r="BG148" s="3">
        <v>787.28239125000505</v>
      </c>
      <c r="BH148" s="3">
        <v>6257.7750833100099</v>
      </c>
      <c r="BI148" s="3">
        <v>1334.6669737499899</v>
      </c>
      <c r="BJ148" s="3">
        <v>794.72623297000996</v>
      </c>
      <c r="BK148" s="3">
        <v>13502.927222640001</v>
      </c>
      <c r="BL148" s="3">
        <v>9194.3868871199993</v>
      </c>
      <c r="BM148" s="3">
        <v>211.821000290001</v>
      </c>
      <c r="BN148" s="3">
        <v>1.10815996000002</v>
      </c>
      <c r="BO148" s="3">
        <v>48.140479950001797</v>
      </c>
      <c r="BP148" s="3">
        <v>3114.0770379400101</v>
      </c>
      <c r="BQ148" s="3">
        <v>911.49335149000103</v>
      </c>
      <c r="BR148" s="3">
        <v>8914.6447566000006</v>
      </c>
      <c r="BS148" s="3">
        <v>387.29312181000103</v>
      </c>
      <c r="BT148" s="3">
        <v>12.415078029999901</v>
      </c>
      <c r="BU148" s="3">
        <v>6512.8907103299998</v>
      </c>
      <c r="BV148" s="3">
        <v>4.0221529299999199</v>
      </c>
      <c r="BW148" s="3">
        <v>348.14744567999799</v>
      </c>
      <c r="BX148" s="3">
        <v>853.15153686999997</v>
      </c>
      <c r="BY148" s="3">
        <v>7639.7515478699697</v>
      </c>
      <c r="BZ148" s="3">
        <v>7265.9808614100002</v>
      </c>
      <c r="CA148" s="3">
        <v>3.0903020999999602</v>
      </c>
      <c r="CB148" s="3">
        <v>598.96154008000201</v>
      </c>
      <c r="CC148" s="3">
        <v>5216.0153122699503</v>
      </c>
      <c r="CD148" s="3">
        <v>2158.2416935000001</v>
      </c>
      <c r="CE148" s="3">
        <v>56.6821173300007</v>
      </c>
      <c r="CF148" s="3">
        <v>2301.5527660800099</v>
      </c>
      <c r="CG148" s="3">
        <v>1726.88657672</v>
      </c>
      <c r="CH148" s="3">
        <v>171.69837378</v>
      </c>
      <c r="CI148" s="3">
        <v>308.71900435999902</v>
      </c>
      <c r="CJ148" s="3">
        <v>1724.17346505</v>
      </c>
      <c r="CK148" s="3">
        <v>999.85043305000204</v>
      </c>
      <c r="CL148" s="3">
        <v>1313.28612112</v>
      </c>
      <c r="CM148" s="3">
        <v>24127.417024689901</v>
      </c>
      <c r="CN148" s="3">
        <v>666.67702370000302</v>
      </c>
      <c r="CO148" s="3">
        <v>858.29516033000505</v>
      </c>
      <c r="CP148" s="3">
        <v>157.52623014000099</v>
      </c>
      <c r="CQ148" s="3">
        <v>1049.77544704</v>
      </c>
      <c r="CR148" s="3">
        <v>1384.70464199002</v>
      </c>
      <c r="CS148" s="3">
        <v>13514.675955819999</v>
      </c>
      <c r="CT148" s="3">
        <v>820.86519324000199</v>
      </c>
      <c r="CU148" s="3">
        <v>8983.0003155200102</v>
      </c>
      <c r="CV148" s="3">
        <v>4990.27224639</v>
      </c>
      <c r="CW148" s="3">
        <v>2992.5197533700102</v>
      </c>
      <c r="CX148" s="3">
        <v>78.089960200000505</v>
      </c>
      <c r="CY148" s="3">
        <v>13880.70924769</v>
      </c>
      <c r="CZ148" s="3">
        <v>882.33562250000205</v>
      </c>
      <c r="DA148" s="3">
        <v>307.37281589999998</v>
      </c>
      <c r="DB148" s="3">
        <v>48.4272627</v>
      </c>
      <c r="DC148" s="3">
        <v>570.12275977000297</v>
      </c>
      <c r="DD148" s="3">
        <v>3865.5672533900001</v>
      </c>
      <c r="DE148" s="3">
        <v>45.228519040000201</v>
      </c>
      <c r="DF148" s="3">
        <v>2414.9807353600099</v>
      </c>
      <c r="DG148" s="3">
        <v>14359.8353682</v>
      </c>
      <c r="DH148" s="3">
        <v>5.4935400199999602</v>
      </c>
      <c r="DI148" s="3">
        <v>4285.5975356199897</v>
      </c>
      <c r="DJ148" s="3">
        <v>10065.45828269</v>
      </c>
      <c r="DK148" s="3">
        <v>14.6649538200001</v>
      </c>
      <c r="DL148" s="3">
        <v>6011.5999871800104</v>
      </c>
      <c r="DM148" s="3">
        <v>4017.9589606999898</v>
      </c>
      <c r="DN148" s="3">
        <v>1767.38278739</v>
      </c>
      <c r="DO148" s="3">
        <v>16311.19383794</v>
      </c>
      <c r="DP148" s="4">
        <v>615.69871603000195</v>
      </c>
      <c r="DQ148" s="11">
        <v>18108.000981609999</v>
      </c>
      <c r="DR148" s="11">
        <v>107232.3046875</v>
      </c>
      <c r="DS148" s="11">
        <f t="shared" si="22"/>
        <v>639926.41623368021</v>
      </c>
      <c r="DT148" s="19">
        <v>39641.360421670019</v>
      </c>
      <c r="DU148">
        <v>74880.00700952996</v>
      </c>
      <c r="DV148">
        <v>208698.77728391008</v>
      </c>
      <c r="DW148">
        <v>130549.12724922004</v>
      </c>
      <c r="DX148">
        <v>78924.83958184997</v>
      </c>
      <c r="DY148">
        <f t="shared" si="23"/>
        <v>48108.011320584745</v>
      </c>
      <c r="DZ148" s="20">
        <f t="shared" si="24"/>
        <v>59124.293366915255</v>
      </c>
      <c r="EA148" s="19">
        <f t="shared" si="25"/>
        <v>87749.371742254763</v>
      </c>
      <c r="EB148">
        <f t="shared" si="26"/>
        <v>74880.00700952996</v>
      </c>
      <c r="EC148">
        <f t="shared" si="27"/>
        <v>267823.07065082534</v>
      </c>
      <c r="ED148">
        <f t="shared" si="28"/>
        <v>130549.12724922004</v>
      </c>
      <c r="EE148" s="20">
        <f t="shared" si="29"/>
        <v>78924.83958184997</v>
      </c>
    </row>
    <row r="149" spans="1:135" x14ac:dyDescent="0.25">
      <c r="A149" s="2" t="s">
        <v>256</v>
      </c>
      <c r="B149" s="3">
        <v>104.31111650000101</v>
      </c>
      <c r="C149" s="3">
        <v>68.6589628600005</v>
      </c>
      <c r="D149" s="3">
        <v>1250.12175796</v>
      </c>
      <c r="E149" s="3">
        <v>10.4402747799998</v>
      </c>
      <c r="F149" s="3">
        <v>59.766604090000001</v>
      </c>
      <c r="G149" s="3">
        <v>32.641887080000501</v>
      </c>
      <c r="H149" s="3">
        <v>51.390555680001597</v>
      </c>
      <c r="I149" s="3">
        <v>122.887603869998</v>
      </c>
      <c r="J149" s="3">
        <v>21.221487770000099</v>
      </c>
      <c r="K149" s="3">
        <v>29.425304089999798</v>
      </c>
      <c r="L149" s="3">
        <v>483.10438766999903</v>
      </c>
      <c r="M149" s="3">
        <v>10.274933549999799</v>
      </c>
      <c r="N149" s="3">
        <v>2.0969251500000001</v>
      </c>
      <c r="O149" s="3">
        <v>12.876870530000501</v>
      </c>
      <c r="P149" s="3">
        <v>1.84141244999997</v>
      </c>
      <c r="Q149" s="3">
        <v>2.8201985000000001</v>
      </c>
      <c r="R149" s="3">
        <v>1.3326375700000099</v>
      </c>
      <c r="S149" s="3">
        <v>522.20018944999902</v>
      </c>
      <c r="T149" s="3">
        <v>2605.0481686499702</v>
      </c>
      <c r="U149" s="3">
        <v>1417.9644309099999</v>
      </c>
      <c r="V149" s="3">
        <v>976.05590454000196</v>
      </c>
      <c r="W149" s="3">
        <v>39.050769230000199</v>
      </c>
      <c r="X149" s="3">
        <v>2168.7447758899898</v>
      </c>
      <c r="Y149" s="3">
        <v>109.077860890002</v>
      </c>
      <c r="Z149" s="3">
        <v>17.541174370000899</v>
      </c>
      <c r="AA149" s="3">
        <v>545.97616904000404</v>
      </c>
      <c r="AB149" s="3">
        <v>17.3653932300005</v>
      </c>
      <c r="AC149" s="3">
        <v>9.5067740999998804</v>
      </c>
      <c r="AD149" s="3">
        <v>548.42279900000096</v>
      </c>
      <c r="AE149" s="3">
        <v>58.276410160001099</v>
      </c>
      <c r="AF149" s="3">
        <v>707.51207162000003</v>
      </c>
      <c r="AG149" s="3">
        <v>113.69822010999999</v>
      </c>
      <c r="AH149" s="3">
        <v>413.02370540000197</v>
      </c>
      <c r="AI149" s="3">
        <v>1076.4906869200099</v>
      </c>
      <c r="AJ149" s="3">
        <v>1.7961547900000501</v>
      </c>
      <c r="AK149" s="3">
        <v>740.49797567000803</v>
      </c>
      <c r="AL149" s="3">
        <v>22.996431640000299</v>
      </c>
      <c r="AM149" s="3">
        <v>70.743199790000702</v>
      </c>
      <c r="AN149" s="3">
        <v>43.301546090000798</v>
      </c>
      <c r="AO149" s="3">
        <v>0.50906286999999695</v>
      </c>
      <c r="AP149" s="3">
        <v>455.703290989999</v>
      </c>
      <c r="AQ149" s="3">
        <v>88.821597740000001</v>
      </c>
      <c r="AR149" s="3">
        <v>1299.3224504099901</v>
      </c>
      <c r="AS149" s="3">
        <v>15.4879705199999</v>
      </c>
      <c r="AT149" s="3">
        <v>28.037342070000498</v>
      </c>
      <c r="AU149" s="3">
        <v>2208.7409324099999</v>
      </c>
      <c r="AV149" s="3">
        <v>735.31693670000197</v>
      </c>
      <c r="AW149" s="3">
        <v>736.38268515000402</v>
      </c>
      <c r="AX149" s="3">
        <v>361.35387191000001</v>
      </c>
      <c r="AY149" s="3">
        <v>323.48278079000102</v>
      </c>
      <c r="AZ149" s="3">
        <v>3283.99987478</v>
      </c>
      <c r="BA149" s="3">
        <v>4.8692600699999504</v>
      </c>
      <c r="BB149" s="3">
        <v>1990.6538666199999</v>
      </c>
      <c r="BC149" s="3">
        <v>506.97524120000099</v>
      </c>
      <c r="BD149" s="3">
        <v>1318.3643299</v>
      </c>
      <c r="BE149" s="3">
        <v>828.90114863000201</v>
      </c>
      <c r="BF149" s="3">
        <v>11.724000830000101</v>
      </c>
      <c r="BG149" s="3">
        <v>12.9439482099998</v>
      </c>
      <c r="BH149" s="3">
        <v>836.75823924000099</v>
      </c>
      <c r="BI149" s="3">
        <v>391.75826835999999</v>
      </c>
      <c r="BJ149" s="3">
        <v>1240.47665698999</v>
      </c>
      <c r="BK149" s="3">
        <v>10.067631759999999</v>
      </c>
      <c r="BL149" s="3">
        <v>225.50431186999899</v>
      </c>
      <c r="BM149" s="3">
        <v>121.627406140001</v>
      </c>
      <c r="BN149" s="3">
        <v>38.776693390002798</v>
      </c>
      <c r="BO149" s="3">
        <v>12.2107743600008</v>
      </c>
      <c r="BP149" s="3">
        <v>98.885145160000206</v>
      </c>
      <c r="BQ149" s="3">
        <v>804.95414542000196</v>
      </c>
      <c r="BR149" s="3">
        <v>757.28037704000701</v>
      </c>
      <c r="BS149" s="3">
        <v>67.295596120001804</v>
      </c>
      <c r="BT149" s="3">
        <v>260.28538627999899</v>
      </c>
      <c r="BU149" s="3">
        <v>540.52258842000094</v>
      </c>
      <c r="BV149" s="3">
        <v>9.5261352100003691</v>
      </c>
      <c r="BW149" s="3">
        <v>37.391631660000698</v>
      </c>
      <c r="BX149" s="3">
        <v>72.850410380000199</v>
      </c>
      <c r="BY149" s="3">
        <v>284.61969215000101</v>
      </c>
      <c r="BZ149" s="3">
        <v>130.92257510000101</v>
      </c>
      <c r="CA149" s="3">
        <v>14.3151352200007</v>
      </c>
      <c r="CB149" s="3">
        <v>341.81711366000098</v>
      </c>
      <c r="CC149" s="3">
        <v>425.77771416999798</v>
      </c>
      <c r="CD149" s="3">
        <v>416.45906711000401</v>
      </c>
      <c r="CE149" s="3">
        <v>6.3790830300000003</v>
      </c>
      <c r="CF149" s="3">
        <v>428.27669794000099</v>
      </c>
      <c r="CG149" s="3">
        <v>642.47908680999797</v>
      </c>
      <c r="CH149" s="3">
        <v>53.927643350000302</v>
      </c>
      <c r="CI149" s="3">
        <v>332.01249562000203</v>
      </c>
      <c r="CJ149" s="3">
        <v>119.267815100001</v>
      </c>
      <c r="CK149" s="3">
        <v>255.34968083000101</v>
      </c>
      <c r="CL149" s="3">
        <v>5.3777981599999496</v>
      </c>
      <c r="CM149" s="3">
        <v>84.554050400000307</v>
      </c>
      <c r="CN149" s="3">
        <v>536.37981778000199</v>
      </c>
      <c r="CO149" s="3">
        <v>230.233199250002</v>
      </c>
      <c r="CP149" s="3">
        <v>160.724042150001</v>
      </c>
      <c r="CQ149" s="3">
        <v>14.5079408700001</v>
      </c>
      <c r="CR149" s="3">
        <v>7074.8496623500396</v>
      </c>
      <c r="CS149" s="3">
        <v>8653.6707978899994</v>
      </c>
      <c r="CT149" s="3">
        <v>1598.00631191</v>
      </c>
      <c r="CU149" s="3">
        <v>2088.9739735999901</v>
      </c>
      <c r="CV149" s="3">
        <v>8188.2383223699999</v>
      </c>
      <c r="CW149" s="3">
        <v>488.99332474000198</v>
      </c>
      <c r="CX149" s="3">
        <v>7.6422096699997102</v>
      </c>
      <c r="CY149" s="3">
        <v>2183.3358157499902</v>
      </c>
      <c r="CZ149" s="3">
        <v>73.926927990001104</v>
      </c>
      <c r="DA149" s="3">
        <v>95.622590330000705</v>
      </c>
      <c r="DB149" s="3">
        <v>1.5262923499999801</v>
      </c>
      <c r="DC149" s="3">
        <v>12.1831087799999</v>
      </c>
      <c r="DD149" s="3">
        <v>101.5124771</v>
      </c>
      <c r="DE149" s="3">
        <v>57.023261220000101</v>
      </c>
      <c r="DF149" s="3">
        <v>38.753887910000003</v>
      </c>
      <c r="DG149" s="3">
        <v>683.64790907000702</v>
      </c>
      <c r="DH149" s="3">
        <v>5.58247812999989</v>
      </c>
      <c r="DI149" s="3">
        <v>24.7712847499999</v>
      </c>
      <c r="DJ149" s="3">
        <v>100.17826248</v>
      </c>
      <c r="DK149" s="3">
        <v>7.4079987799997804</v>
      </c>
      <c r="DL149" s="3">
        <v>307.57859733999902</v>
      </c>
      <c r="DM149" s="3">
        <v>1.47871906000001</v>
      </c>
      <c r="DN149" s="3">
        <v>451.92769900000002</v>
      </c>
      <c r="DO149" s="3">
        <v>8966.0282363500392</v>
      </c>
      <c r="DP149" s="4">
        <v>39.792518700000798</v>
      </c>
      <c r="DQ149" s="11">
        <v>720.74231645000395</v>
      </c>
      <c r="DR149" s="11">
        <v>68374.2109375</v>
      </c>
      <c r="DS149" s="11">
        <f t="shared" si="22"/>
        <v>149059.25229146011</v>
      </c>
      <c r="DT149" s="19">
        <v>3899.0765108100004</v>
      </c>
      <c r="DU149">
        <v>9493.4529410900286</v>
      </c>
      <c r="DV149">
        <v>10018.914077049965</v>
      </c>
      <c r="DW149">
        <v>43366.953214250047</v>
      </c>
      <c r="DX149">
        <v>13906.644610760044</v>
      </c>
      <c r="DY149">
        <f t="shared" si="23"/>
        <v>49047.972543646567</v>
      </c>
      <c r="DZ149" s="20">
        <f t="shared" si="24"/>
        <v>19326.238393853429</v>
      </c>
      <c r="EA149" s="19">
        <f t="shared" si="25"/>
        <v>52947.049054456569</v>
      </c>
      <c r="EB149">
        <f t="shared" si="26"/>
        <v>9493.4529410900286</v>
      </c>
      <c r="EC149">
        <f t="shared" si="27"/>
        <v>29345.152470903395</v>
      </c>
      <c r="ED149">
        <f t="shared" si="28"/>
        <v>43366.953214250047</v>
      </c>
      <c r="EE149" s="20">
        <f t="shared" si="29"/>
        <v>13906.644610760044</v>
      </c>
    </row>
    <row r="150" spans="1:135" x14ac:dyDescent="0.25">
      <c r="A150" s="2" t="s">
        <v>257</v>
      </c>
      <c r="B150" s="3">
        <v>5.6199271699999302</v>
      </c>
      <c r="C150" s="3">
        <v>7.5649529899998198</v>
      </c>
      <c r="D150" s="3">
        <v>655.07839247000004</v>
      </c>
      <c r="E150" s="3">
        <v>4.1568580000004102E-2</v>
      </c>
      <c r="F150" s="3">
        <v>34.578694609999999</v>
      </c>
      <c r="G150" s="3">
        <v>79.890985500000298</v>
      </c>
      <c r="H150" s="3">
        <v>7.4878428899998797</v>
      </c>
      <c r="I150" s="3">
        <v>5.8147329699999899</v>
      </c>
      <c r="J150" s="3">
        <v>0.118325850000001</v>
      </c>
      <c r="K150" s="3">
        <v>3.4817595899998901</v>
      </c>
      <c r="L150" s="3">
        <v>6.9427081699999</v>
      </c>
      <c r="M150" s="3">
        <v>1.77116961000003</v>
      </c>
      <c r="N150" s="3">
        <v>6.8799916299996697</v>
      </c>
      <c r="O150" s="3">
        <v>6.4439878399999104</v>
      </c>
      <c r="P150" s="3">
        <v>1.8499870999999799</v>
      </c>
      <c r="Q150" s="3">
        <v>9.4952753699998809</v>
      </c>
      <c r="R150" s="3">
        <v>2.6522494199999098</v>
      </c>
      <c r="S150" s="3">
        <v>319.43466155999897</v>
      </c>
      <c r="T150" s="3">
        <v>628.24983478000001</v>
      </c>
      <c r="U150" s="3">
        <v>414.763885659999</v>
      </c>
      <c r="V150" s="3">
        <v>192.33090559999999</v>
      </c>
      <c r="W150" s="3">
        <v>13.00205401</v>
      </c>
      <c r="X150" s="3">
        <v>1387.3354331200101</v>
      </c>
      <c r="Y150" s="3">
        <v>807.46027473000197</v>
      </c>
      <c r="Z150" s="3">
        <v>189.83572931</v>
      </c>
      <c r="AA150" s="3">
        <v>427.34651225999897</v>
      </c>
      <c r="AB150" s="3">
        <v>4.5885460000003701E-2</v>
      </c>
      <c r="AC150" s="3">
        <v>1.5307273699999899</v>
      </c>
      <c r="AD150" s="3">
        <v>591.78206594000301</v>
      </c>
      <c r="AE150" s="3">
        <v>1.1855527800000101</v>
      </c>
      <c r="AF150" s="3">
        <v>1228.5215182500001</v>
      </c>
      <c r="AG150" s="3">
        <v>317.66920077999902</v>
      </c>
      <c r="AH150" s="3">
        <v>1013.81081169</v>
      </c>
      <c r="AI150" s="3">
        <v>894.13838694000196</v>
      </c>
      <c r="AJ150" s="3">
        <v>2.82502900000021E-2</v>
      </c>
      <c r="AK150" s="3">
        <v>300.28707855000198</v>
      </c>
      <c r="AL150" s="3">
        <v>5.6810789999999498</v>
      </c>
      <c r="AM150" s="3">
        <v>86.926759580000194</v>
      </c>
      <c r="AN150" s="3">
        <v>34.3018121400006</v>
      </c>
      <c r="AO150" s="3">
        <v>78.406743009999701</v>
      </c>
      <c r="AP150" s="3">
        <v>160.69137416000001</v>
      </c>
      <c r="AQ150" s="3">
        <v>0.58445290999999</v>
      </c>
      <c r="AR150" s="3">
        <v>119.045111450001</v>
      </c>
      <c r="AS150" s="3">
        <v>7.5940899999997601E-3</v>
      </c>
      <c r="AT150" s="3">
        <v>0.178026519999994</v>
      </c>
      <c r="AU150" s="3">
        <v>745.89448275000598</v>
      </c>
      <c r="AV150" s="3">
        <v>362.57677707000101</v>
      </c>
      <c r="AW150" s="3">
        <v>332.230613820001</v>
      </c>
      <c r="AX150" s="3">
        <v>11.3681666400001</v>
      </c>
      <c r="AY150" s="3">
        <v>192.13109745000099</v>
      </c>
      <c r="AZ150" s="3">
        <v>1583.7638540800001</v>
      </c>
      <c r="BA150" s="3">
        <v>1.2347529999999799E-2</v>
      </c>
      <c r="BB150" s="3">
        <v>491.36187440000202</v>
      </c>
      <c r="BC150" s="3">
        <v>138.12343978000001</v>
      </c>
      <c r="BD150" s="3">
        <v>444.75126333000202</v>
      </c>
      <c r="BE150" s="3">
        <v>712.96159395000495</v>
      </c>
      <c r="BF150" s="3">
        <v>23.014382520000201</v>
      </c>
      <c r="BG150" s="3">
        <v>18.3871102099999</v>
      </c>
      <c r="BH150" s="3">
        <v>755.28123563000202</v>
      </c>
      <c r="BI150" s="3">
        <v>313.70086661000499</v>
      </c>
      <c r="BJ150" s="3">
        <v>1178.36989425</v>
      </c>
      <c r="BK150" s="3">
        <v>380.73261630000098</v>
      </c>
      <c r="BL150" s="3">
        <v>415.95183988000099</v>
      </c>
      <c r="BM150" s="3">
        <v>41.649800700000199</v>
      </c>
      <c r="BN150" s="3">
        <v>0.70564453000000504</v>
      </c>
      <c r="BO150" s="3">
        <v>0.23403774999999499</v>
      </c>
      <c r="BP150" s="3">
        <v>120.16249094000101</v>
      </c>
      <c r="BQ150" s="3">
        <v>43.111366830000001</v>
      </c>
      <c r="BR150" s="3">
        <v>2567.4411425200001</v>
      </c>
      <c r="BS150" s="3">
        <v>196.14482473999999</v>
      </c>
      <c r="BT150" s="3">
        <v>1.0402156900000099</v>
      </c>
      <c r="BU150" s="3">
        <v>2551.1090188100002</v>
      </c>
      <c r="BV150" s="3">
        <v>7.1297280000000907E-2</v>
      </c>
      <c r="BW150" s="3">
        <v>170.62626823000099</v>
      </c>
      <c r="BX150" s="3">
        <v>276.38254393999898</v>
      </c>
      <c r="BY150" s="3">
        <v>1135.9649180199999</v>
      </c>
      <c r="BZ150" s="3">
        <v>129.36634566000001</v>
      </c>
      <c r="CA150" s="3">
        <v>0.15630123999999301</v>
      </c>
      <c r="CB150" s="3">
        <v>851.540457410003</v>
      </c>
      <c r="CC150" s="3">
        <v>722.71579523000105</v>
      </c>
      <c r="CD150" s="3">
        <v>465.85931619000002</v>
      </c>
      <c r="CE150" s="3">
        <v>5.5859399999997998E-3</v>
      </c>
      <c r="CF150" s="3">
        <v>1247.5890767000001</v>
      </c>
      <c r="CG150" s="3">
        <v>234.40640876000001</v>
      </c>
      <c r="CH150" s="3">
        <v>187.80882464000001</v>
      </c>
      <c r="CI150" s="3">
        <v>14.158999850000001</v>
      </c>
      <c r="CJ150" s="3">
        <v>130.63783608000099</v>
      </c>
      <c r="CK150" s="3">
        <v>458.78228252000099</v>
      </c>
      <c r="CL150" s="3">
        <v>2.04678881999997</v>
      </c>
      <c r="CM150" s="3">
        <v>203.66882966999901</v>
      </c>
      <c r="CN150" s="3">
        <v>40.967812900000403</v>
      </c>
      <c r="CO150" s="3">
        <v>1511.09897376</v>
      </c>
      <c r="CP150" s="3">
        <v>3.4712169400000201</v>
      </c>
      <c r="CQ150" s="3">
        <v>0.619564659999991</v>
      </c>
      <c r="CR150" s="3">
        <v>5183.1920920699904</v>
      </c>
      <c r="CS150" s="3">
        <v>7557.1333274400004</v>
      </c>
      <c r="CT150" s="3">
        <v>13.5715172000001</v>
      </c>
      <c r="CU150" s="3">
        <v>1721.8611821699899</v>
      </c>
      <c r="CV150" s="3">
        <v>5712.4487694199697</v>
      </c>
      <c r="CW150" s="3">
        <v>1489.7198263600001</v>
      </c>
      <c r="CX150" s="3">
        <v>0.24975934999999699</v>
      </c>
      <c r="CY150" s="3">
        <v>2125.4350958700002</v>
      </c>
      <c r="CZ150" s="3">
        <v>398.35239847000003</v>
      </c>
      <c r="DA150" s="3">
        <v>334.64808490999798</v>
      </c>
      <c r="DB150" s="3">
        <v>1.5650394200000199</v>
      </c>
      <c r="DC150" s="3">
        <v>0.72804748000003605</v>
      </c>
      <c r="DD150" s="3">
        <v>277.94918931000097</v>
      </c>
      <c r="DE150" s="3">
        <v>140.62735094000001</v>
      </c>
      <c r="DF150" s="3">
        <v>237.66996281999801</v>
      </c>
      <c r="DG150" s="3">
        <v>766.35902216000204</v>
      </c>
      <c r="DH150" s="3">
        <v>0.16660396999999599</v>
      </c>
      <c r="DI150" s="3">
        <v>48.314996430000903</v>
      </c>
      <c r="DJ150" s="3">
        <v>12.334857240000099</v>
      </c>
      <c r="DK150" s="3">
        <v>6.3810760000003894E-2</v>
      </c>
      <c r="DL150" s="3">
        <v>42.538935360001098</v>
      </c>
      <c r="DM150" s="3">
        <v>54.693045300000001</v>
      </c>
      <c r="DN150" s="3">
        <v>140.75928092000001</v>
      </c>
      <c r="DO150" s="3">
        <v>6959.9800670499899</v>
      </c>
      <c r="DP150" s="4">
        <v>10.0109111900003</v>
      </c>
      <c r="DQ150" s="11">
        <v>114.38310821</v>
      </c>
      <c r="DR150" s="11">
        <v>68300.109375</v>
      </c>
      <c r="DS150" s="11">
        <f t="shared" si="22"/>
        <v>133105.31737367</v>
      </c>
      <c r="DT150" s="19">
        <v>4203.5874502199995</v>
      </c>
      <c r="DU150">
        <v>12740.434744930008</v>
      </c>
      <c r="DV150">
        <v>7229.9717602700102</v>
      </c>
      <c r="DW150">
        <v>28988.786657499975</v>
      </c>
      <c r="DX150">
        <v>11642.427385749997</v>
      </c>
      <c r="DY150">
        <f t="shared" si="23"/>
        <v>48994.816077881085</v>
      </c>
      <c r="DZ150" s="20">
        <f t="shared" si="24"/>
        <v>19305.293297118915</v>
      </c>
      <c r="EA150" s="19">
        <f t="shared" si="25"/>
        <v>53198.403528101087</v>
      </c>
      <c r="EB150">
        <f t="shared" si="26"/>
        <v>12740.434744930008</v>
      </c>
      <c r="EC150">
        <f t="shared" si="27"/>
        <v>26535.265057388926</v>
      </c>
      <c r="ED150">
        <f t="shared" si="28"/>
        <v>28988.786657499975</v>
      </c>
      <c r="EE150" s="20">
        <f t="shared" si="29"/>
        <v>11642.427385749997</v>
      </c>
    </row>
    <row r="151" spans="1:135" x14ac:dyDescent="0.25">
      <c r="A151" s="2" t="s">
        <v>258</v>
      </c>
      <c r="B151" s="3">
        <v>495.35882530999999</v>
      </c>
      <c r="C151" s="3">
        <v>406.47252682000101</v>
      </c>
      <c r="D151" s="3">
        <v>5745.6185044599997</v>
      </c>
      <c r="E151" s="3">
        <v>7.5676714999998804</v>
      </c>
      <c r="F151" s="3">
        <v>891.03044695000199</v>
      </c>
      <c r="G151" s="3">
        <v>578.70317584000304</v>
      </c>
      <c r="H151" s="3">
        <v>78.742691020001104</v>
      </c>
      <c r="I151" s="3">
        <v>31.0953753700006</v>
      </c>
      <c r="J151" s="3">
        <v>3.74740979999999</v>
      </c>
      <c r="K151" s="3">
        <v>10.2176272600001</v>
      </c>
      <c r="L151" s="3">
        <v>99.891333490000207</v>
      </c>
      <c r="M151" s="3">
        <v>4.86184996999991</v>
      </c>
      <c r="N151" s="3">
        <v>227.47967455</v>
      </c>
      <c r="O151" s="3">
        <v>12.874035160000201</v>
      </c>
      <c r="P151" s="3">
        <v>47.287389240002199</v>
      </c>
      <c r="Q151" s="3">
        <v>53.342405290001103</v>
      </c>
      <c r="R151" s="3">
        <v>2.9187942299999099</v>
      </c>
      <c r="S151" s="3">
        <v>2038.0923756699999</v>
      </c>
      <c r="T151" s="3">
        <v>10139.633342229999</v>
      </c>
      <c r="U151" s="3">
        <v>42.463184560000002</v>
      </c>
      <c r="V151" s="3">
        <v>2177.7164696700002</v>
      </c>
      <c r="W151" s="3">
        <v>2.0155667100000199</v>
      </c>
      <c r="X151" s="3">
        <v>6333.3509397799899</v>
      </c>
      <c r="Y151" s="3">
        <v>52.2710784000001</v>
      </c>
      <c r="Z151" s="3">
        <v>58.012881060002002</v>
      </c>
      <c r="AA151" s="3">
        <v>756.076929669999</v>
      </c>
      <c r="AB151" s="3">
        <v>9.6355087800001709</v>
      </c>
      <c r="AC151" s="3">
        <v>3.7683127500000002</v>
      </c>
      <c r="AD151" s="3">
        <v>7488.1888123899998</v>
      </c>
      <c r="AE151" s="3">
        <v>37087.7092680899</v>
      </c>
      <c r="AF151" s="3">
        <v>1513.1205370299999</v>
      </c>
      <c r="AG151" s="3">
        <v>2884.5299188700101</v>
      </c>
      <c r="AH151" s="3">
        <v>9390.4588334100299</v>
      </c>
      <c r="AI151" s="3">
        <v>1115.7960436800099</v>
      </c>
      <c r="AJ151" s="3">
        <v>0.53240778999999805</v>
      </c>
      <c r="AK151" s="3">
        <v>1391.9883333499999</v>
      </c>
      <c r="AL151" s="3">
        <v>24.812063250000399</v>
      </c>
      <c r="AM151" s="3">
        <v>928.09918785000195</v>
      </c>
      <c r="AN151" s="3">
        <v>606.30200965000199</v>
      </c>
      <c r="AO151" s="3">
        <v>120.9684324</v>
      </c>
      <c r="AP151" s="3">
        <v>13.9533944200005</v>
      </c>
      <c r="AQ151" s="3">
        <v>2.1694806199999599</v>
      </c>
      <c r="AR151" s="3">
        <v>461.94267895000002</v>
      </c>
      <c r="AS151" s="3">
        <v>65.410803009999697</v>
      </c>
      <c r="AT151" s="3">
        <v>14.785254010000999</v>
      </c>
      <c r="AU151" s="3">
        <v>589.31473402999904</v>
      </c>
      <c r="AV151" s="3">
        <v>1553.8130146400099</v>
      </c>
      <c r="AW151" s="3">
        <v>7281.0157396200002</v>
      </c>
      <c r="AX151" s="3">
        <v>1.57931807000001</v>
      </c>
      <c r="AY151" s="3">
        <v>11.864223099999901</v>
      </c>
      <c r="AZ151" s="3">
        <v>3199.5659217499901</v>
      </c>
      <c r="BA151" s="3">
        <v>367.91617397999897</v>
      </c>
      <c r="BB151" s="3">
        <v>1257.03275758</v>
      </c>
      <c r="BC151" s="3">
        <v>291.87330037000203</v>
      </c>
      <c r="BD151" s="3">
        <v>195.60364655999999</v>
      </c>
      <c r="BE151" s="3">
        <v>142.19414867</v>
      </c>
      <c r="BF151" s="3">
        <v>58.581410830000102</v>
      </c>
      <c r="BG151" s="3">
        <v>734.40307362000897</v>
      </c>
      <c r="BH151" s="3">
        <v>5984.3005751499804</v>
      </c>
      <c r="BI151" s="3">
        <v>1093.6360748</v>
      </c>
      <c r="BJ151" s="3">
        <v>1271.10407507999</v>
      </c>
      <c r="BK151" s="3">
        <v>548.56824780999898</v>
      </c>
      <c r="BL151" s="3">
        <v>1734.73557729</v>
      </c>
      <c r="BM151" s="3">
        <v>242.37657306999901</v>
      </c>
      <c r="BN151" s="3">
        <v>1.93515896999998</v>
      </c>
      <c r="BO151" s="3">
        <v>53.718592690001302</v>
      </c>
      <c r="BP151" s="3">
        <v>828.42149081000196</v>
      </c>
      <c r="BQ151" s="3">
        <v>10.26676631</v>
      </c>
      <c r="BR151" s="3">
        <v>2498.9070092699799</v>
      </c>
      <c r="BS151" s="3">
        <v>1617.1657594099399</v>
      </c>
      <c r="BT151" s="3">
        <v>86.273125229999295</v>
      </c>
      <c r="BU151" s="3">
        <v>3622.36729099998</v>
      </c>
      <c r="BV151" s="3">
        <v>26.7602043600012</v>
      </c>
      <c r="BW151" s="3">
        <v>0.73754824999999602</v>
      </c>
      <c r="BX151" s="3">
        <v>4.2416568499999503</v>
      </c>
      <c r="BY151" s="3">
        <v>305.35311250999899</v>
      </c>
      <c r="BZ151" s="3">
        <v>894.84199784000498</v>
      </c>
      <c r="CA151" s="3">
        <v>22.320690980000801</v>
      </c>
      <c r="CB151" s="3">
        <v>43.987999650000397</v>
      </c>
      <c r="CC151" s="3">
        <v>517.16822217999902</v>
      </c>
      <c r="CD151" s="3">
        <v>461.81236727000299</v>
      </c>
      <c r="CE151" s="3">
        <v>2023.4893211999899</v>
      </c>
      <c r="CF151" s="3">
        <v>734.22511770999904</v>
      </c>
      <c r="CG151" s="3">
        <v>89.592178130000306</v>
      </c>
      <c r="CH151" s="3">
        <v>2762.16681174</v>
      </c>
      <c r="CI151" s="3">
        <v>4.8860349999999304</v>
      </c>
      <c r="CJ151" s="3">
        <v>2157.9519004799999</v>
      </c>
      <c r="CK151" s="3">
        <v>401.92110193000002</v>
      </c>
      <c r="CL151" s="3">
        <v>1862.31607149</v>
      </c>
      <c r="CM151" s="3">
        <v>449.46546224999901</v>
      </c>
      <c r="CN151" s="3">
        <v>187.12489931999801</v>
      </c>
      <c r="CO151" s="3">
        <v>23.216506730000098</v>
      </c>
      <c r="CP151" s="3">
        <v>8.8668577399998796</v>
      </c>
      <c r="CQ151" s="3">
        <v>404.83428559999999</v>
      </c>
      <c r="CR151" s="3">
        <v>618.82466690002104</v>
      </c>
      <c r="CS151" s="3">
        <v>8803.6921117899892</v>
      </c>
      <c r="CT151" s="3">
        <v>852.22516949999999</v>
      </c>
      <c r="CU151" s="3">
        <v>3.63827524</v>
      </c>
      <c r="CV151" s="3">
        <v>940.17656234000003</v>
      </c>
      <c r="CW151" s="3">
        <v>6527.0978849000103</v>
      </c>
      <c r="CX151" s="3">
        <v>33.269003950000098</v>
      </c>
      <c r="CY151" s="3">
        <v>4353.2524396299896</v>
      </c>
      <c r="CZ151" s="3">
        <v>28.709156060000399</v>
      </c>
      <c r="DA151" s="3">
        <v>19.2814866800007</v>
      </c>
      <c r="DB151" s="3">
        <v>1.29402642000006</v>
      </c>
      <c r="DC151" s="3">
        <v>1699.3167573200001</v>
      </c>
      <c r="DD151" s="3">
        <v>116.20865405000001</v>
      </c>
      <c r="DE151" s="3">
        <v>2383.3756322899999</v>
      </c>
      <c r="DF151" s="3">
        <v>96.178932940000394</v>
      </c>
      <c r="DG151" s="3">
        <v>2271.6749127200001</v>
      </c>
      <c r="DH151" s="3">
        <v>8.87179403999993</v>
      </c>
      <c r="DI151" s="3">
        <v>3324.8323381700002</v>
      </c>
      <c r="DJ151" s="3">
        <v>7020.4815764200002</v>
      </c>
      <c r="DK151" s="3">
        <v>17.756778290001002</v>
      </c>
      <c r="DL151" s="3">
        <v>310.48451546000001</v>
      </c>
      <c r="DM151" s="3">
        <v>137.88622762000099</v>
      </c>
      <c r="DN151" s="3">
        <v>873.02035687000205</v>
      </c>
      <c r="DO151" s="3">
        <v>824.98802239999804</v>
      </c>
      <c r="DP151" s="4">
        <v>77.346455130001004</v>
      </c>
      <c r="DQ151" s="11">
        <v>227.84820400999999</v>
      </c>
      <c r="DR151" s="11">
        <v>45865.33984375</v>
      </c>
      <c r="DS151" s="11">
        <f t="shared" si="22"/>
        <v>229523.89969811979</v>
      </c>
      <c r="DT151" s="19">
        <v>14404.807029429992</v>
      </c>
      <c r="DU151">
        <v>17771.882129199916</v>
      </c>
      <c r="DV151">
        <v>73068.259226809925</v>
      </c>
      <c r="DW151">
        <v>64597.413466930018</v>
      </c>
      <c r="DX151">
        <v>13816.198002000006</v>
      </c>
      <c r="DY151">
        <f t="shared" si="23"/>
        <v>20544.990243350137</v>
      </c>
      <c r="DZ151" s="20">
        <f t="shared" si="24"/>
        <v>25320.34960039987</v>
      </c>
      <c r="EA151" s="19">
        <f t="shared" si="25"/>
        <v>34949.797272780132</v>
      </c>
      <c r="EB151">
        <f t="shared" si="26"/>
        <v>17771.882129199916</v>
      </c>
      <c r="EC151">
        <f t="shared" si="27"/>
        <v>98388.608827209799</v>
      </c>
      <c r="ED151">
        <f t="shared" si="28"/>
        <v>64597.413466930018</v>
      </c>
      <c r="EE151" s="20">
        <f t="shared" si="29"/>
        <v>13816.198002000006</v>
      </c>
    </row>
    <row r="152" spans="1:135" x14ac:dyDescent="0.25">
      <c r="A152" s="2" t="s">
        <v>259</v>
      </c>
      <c r="B152" s="3">
        <v>10.273961859999901</v>
      </c>
      <c r="C152" s="3">
        <v>115.318218599999</v>
      </c>
      <c r="D152" s="3">
        <v>738.51335560000098</v>
      </c>
      <c r="E152" s="3">
        <v>19.055710150000898</v>
      </c>
      <c r="F152" s="3">
        <v>99.874922340000595</v>
      </c>
      <c r="G152" s="3">
        <v>61.7368182000004</v>
      </c>
      <c r="H152" s="3">
        <v>16.8750206200009</v>
      </c>
      <c r="I152" s="3">
        <v>11.613693669999799</v>
      </c>
      <c r="J152" s="3">
        <v>7.1262060000003097E-2</v>
      </c>
      <c r="K152" s="3">
        <v>10.734061730000199</v>
      </c>
      <c r="L152" s="3">
        <v>47.320372710001301</v>
      </c>
      <c r="M152" s="3">
        <v>1.3416582700000199</v>
      </c>
      <c r="N152" s="3">
        <v>0.94331036999999596</v>
      </c>
      <c r="O152" s="3">
        <v>86.427729810001395</v>
      </c>
      <c r="P152" s="3">
        <v>1.3918398599999799</v>
      </c>
      <c r="Q152" s="3">
        <v>0.70969251999999206</v>
      </c>
      <c r="R152" s="3">
        <v>0.78874010000001105</v>
      </c>
      <c r="S152" s="3">
        <v>1372.0158746</v>
      </c>
      <c r="T152" s="3">
        <v>2617.8250824800102</v>
      </c>
      <c r="U152" s="3">
        <v>3.9786932999998901</v>
      </c>
      <c r="V152" s="3">
        <v>263.26568798</v>
      </c>
      <c r="W152" s="3">
        <v>17.637437760000001</v>
      </c>
      <c r="X152" s="3">
        <v>405.517432130001</v>
      </c>
      <c r="Y152" s="3">
        <v>5.0756590699998299</v>
      </c>
      <c r="Z152" s="3">
        <v>0.48241271999998298</v>
      </c>
      <c r="AA152" s="3">
        <v>465.00881769000199</v>
      </c>
      <c r="AB152" s="3">
        <v>21.713905489999998</v>
      </c>
      <c r="AC152" s="3">
        <v>0.41887245999997003</v>
      </c>
      <c r="AD152" s="3">
        <v>908.35428788000002</v>
      </c>
      <c r="AE152" s="3">
        <v>190.91822235999999</v>
      </c>
      <c r="AF152" s="3">
        <v>31.468183980001498</v>
      </c>
      <c r="AG152" s="3">
        <v>297.61409166000198</v>
      </c>
      <c r="AH152" s="3">
        <v>103.369924779996</v>
      </c>
      <c r="AI152" s="3">
        <v>167.64272584999799</v>
      </c>
      <c r="AJ152" s="3">
        <v>5.37093422999998</v>
      </c>
      <c r="AK152" s="3">
        <v>368.06350958000098</v>
      </c>
      <c r="AL152" s="3">
        <v>82.9096895400005</v>
      </c>
      <c r="AM152" s="3">
        <v>43.088815080001197</v>
      </c>
      <c r="AN152" s="3">
        <v>1.4021219599999699</v>
      </c>
      <c r="AO152" s="3">
        <v>83.841273330000703</v>
      </c>
      <c r="AP152" s="3">
        <v>57.2393613000012</v>
      </c>
      <c r="AQ152" s="3">
        <v>3.8809849099999898</v>
      </c>
      <c r="AR152" s="3">
        <v>137.01953290999799</v>
      </c>
      <c r="AS152" s="3">
        <v>0.21422842999999001</v>
      </c>
      <c r="AT152" s="3">
        <v>47.4517884300015</v>
      </c>
      <c r="AU152" s="3">
        <v>644.39880486000004</v>
      </c>
      <c r="AV152" s="3">
        <v>44.013826670002899</v>
      </c>
      <c r="AW152" s="3">
        <v>1.3795565600000099</v>
      </c>
      <c r="AX152" s="3">
        <v>15.696399769999999</v>
      </c>
      <c r="AY152" s="3">
        <v>2.69415365000004</v>
      </c>
      <c r="AZ152" s="3">
        <v>522.25292709999997</v>
      </c>
      <c r="BA152" s="3">
        <v>43.645172370001198</v>
      </c>
      <c r="BB152" s="3">
        <v>1.5626523999999899</v>
      </c>
      <c r="BC152" s="3">
        <v>143.539289469994</v>
      </c>
      <c r="BD152" s="3">
        <v>290.99979530000201</v>
      </c>
      <c r="BE152" s="3">
        <v>175.43862363999699</v>
      </c>
      <c r="BF152" s="3">
        <v>0.63850960000000101</v>
      </c>
      <c r="BG152" s="3">
        <v>29.613063320001299</v>
      </c>
      <c r="BH152" s="3">
        <v>840.71686925000301</v>
      </c>
      <c r="BI152" s="3">
        <v>2.5073883099998899</v>
      </c>
      <c r="BJ152" s="3">
        <v>4.60697400000048E-2</v>
      </c>
      <c r="BK152" s="3">
        <v>4104.5959978600004</v>
      </c>
      <c r="BL152" s="3">
        <v>418.04018344999997</v>
      </c>
      <c r="BM152" s="3">
        <v>6.2702256699998999</v>
      </c>
      <c r="BN152" s="3">
        <v>2.0949810900000498</v>
      </c>
      <c r="BO152" s="3">
        <v>16.291890540000701</v>
      </c>
      <c r="BP152" s="3">
        <v>112.94537489000101</v>
      </c>
      <c r="BQ152" s="3">
        <v>10.502418010001101</v>
      </c>
      <c r="BR152" s="3">
        <v>366.90420910000302</v>
      </c>
      <c r="BS152" s="3">
        <v>2.49544724999999</v>
      </c>
      <c r="BT152" s="3">
        <v>76.014846419999799</v>
      </c>
      <c r="BU152" s="3">
        <v>777.27874003001295</v>
      </c>
      <c r="BV152" s="3">
        <v>25.283537070000701</v>
      </c>
      <c r="BW152" s="3">
        <v>1.7911693100000201</v>
      </c>
      <c r="BX152" s="3">
        <v>5.8095722299998904</v>
      </c>
      <c r="BY152" s="3">
        <v>71.939284660001107</v>
      </c>
      <c r="BZ152" s="3">
        <v>115.373665630001</v>
      </c>
      <c r="CA152" s="3">
        <v>39.7628438900025</v>
      </c>
      <c r="CB152" s="3">
        <v>3.76418480999989</v>
      </c>
      <c r="CC152" s="3">
        <v>167.20045147000101</v>
      </c>
      <c r="CD152" s="3">
        <v>76.996249410000402</v>
      </c>
      <c r="CE152" s="3">
        <v>2.1522347599999399</v>
      </c>
      <c r="CF152" s="3">
        <v>20.662972230000499</v>
      </c>
      <c r="CG152" s="3">
        <v>11.208045419999801</v>
      </c>
      <c r="CH152" s="3">
        <v>485.79275367999799</v>
      </c>
      <c r="CI152" s="3">
        <v>9.1029525800000393</v>
      </c>
      <c r="CJ152" s="3">
        <v>121.595297170001</v>
      </c>
      <c r="CK152" s="3">
        <v>1.84929866999999</v>
      </c>
      <c r="CL152" s="3">
        <v>39.784285160000699</v>
      </c>
      <c r="CM152" s="3">
        <v>7.6974311999999099</v>
      </c>
      <c r="CN152" s="3">
        <v>9.0598132699999798</v>
      </c>
      <c r="CO152" s="3">
        <v>7.5258972599996996</v>
      </c>
      <c r="CP152" s="3">
        <v>31.310254800000099</v>
      </c>
      <c r="CQ152" s="3">
        <v>74.988638230000902</v>
      </c>
      <c r="CR152" s="3">
        <v>109.142888120001</v>
      </c>
      <c r="CS152" s="3">
        <v>30.38684589</v>
      </c>
      <c r="CT152" s="3">
        <v>0.68641823000005397</v>
      </c>
      <c r="CU152" s="3">
        <v>1.1050736700000101</v>
      </c>
      <c r="CV152" s="3">
        <v>426.635551649999</v>
      </c>
      <c r="CW152" s="3">
        <v>1091.17460519</v>
      </c>
      <c r="CX152" s="3">
        <v>0.54430383000000004</v>
      </c>
      <c r="CY152" s="3">
        <v>55.739454030001099</v>
      </c>
      <c r="CZ152" s="3">
        <v>15.651475820001</v>
      </c>
      <c r="DA152" s="3">
        <v>12.705803670000201</v>
      </c>
      <c r="DB152" s="3">
        <v>1.24070619</v>
      </c>
      <c r="DC152" s="3">
        <v>14.3718094300004</v>
      </c>
      <c r="DD152" s="3">
        <v>4.6686537399998498</v>
      </c>
      <c r="DE152" s="3">
        <v>363.37959484000299</v>
      </c>
      <c r="DF152" s="3">
        <v>34.497955450000397</v>
      </c>
      <c r="DG152" s="3">
        <v>159.88125096999701</v>
      </c>
      <c r="DH152" s="3">
        <v>15.291026810000201</v>
      </c>
      <c r="DI152" s="3">
        <v>125.70461349</v>
      </c>
      <c r="DJ152" s="3">
        <v>8.6270191699998708</v>
      </c>
      <c r="DK152" s="3">
        <v>21.523852709999801</v>
      </c>
      <c r="DL152" s="3">
        <v>99.408178259997996</v>
      </c>
      <c r="DM152" s="3">
        <v>202.205199629997</v>
      </c>
      <c r="DN152" s="3">
        <v>1.6693346900000201</v>
      </c>
      <c r="DO152" s="3">
        <v>21.1697059800013</v>
      </c>
      <c r="DP152" s="4">
        <v>128.37936035999999</v>
      </c>
      <c r="DQ152" s="11">
        <v>772.62143740999795</v>
      </c>
      <c r="DR152" s="11">
        <v>5066.16650390625</v>
      </c>
      <c r="DS152" s="11">
        <f t="shared" si="22"/>
        <v>27693.586792726295</v>
      </c>
      <c r="DT152" s="19">
        <v>2188.9908376299991</v>
      </c>
      <c r="DU152">
        <v>3085.9460311800294</v>
      </c>
      <c r="DV152">
        <v>3612.650321000006</v>
      </c>
      <c r="DW152">
        <v>7629.7766171699986</v>
      </c>
      <c r="DX152">
        <v>6110.056481840008</v>
      </c>
      <c r="DY152">
        <f t="shared" si="23"/>
        <v>3760.3312093625987</v>
      </c>
      <c r="DZ152" s="20">
        <f t="shared" si="24"/>
        <v>1305.8352945436518</v>
      </c>
      <c r="EA152" s="19">
        <f t="shared" si="25"/>
        <v>5949.3220469925982</v>
      </c>
      <c r="EB152">
        <f t="shared" si="26"/>
        <v>3085.9460311800294</v>
      </c>
      <c r="EC152">
        <f t="shared" si="27"/>
        <v>4918.4856155436573</v>
      </c>
      <c r="ED152">
        <f t="shared" si="28"/>
        <v>7629.7766171699986</v>
      </c>
      <c r="EE152" s="20">
        <f t="shared" si="29"/>
        <v>6110.056481840008</v>
      </c>
    </row>
    <row r="153" spans="1:135" x14ac:dyDescent="0.25">
      <c r="A153" s="2" t="s">
        <v>260</v>
      </c>
      <c r="B153" s="3">
        <v>22202.959842460001</v>
      </c>
      <c r="C153" s="3">
        <v>137345.87682013001</v>
      </c>
      <c r="D153" s="3">
        <v>77980.022581130004</v>
      </c>
      <c r="E153" s="3">
        <v>1375.12501976</v>
      </c>
      <c r="F153" s="3">
        <v>8936.6045976600199</v>
      </c>
      <c r="G153" s="3">
        <v>36291.951704129999</v>
      </c>
      <c r="H153" s="3">
        <v>2784.6921717300002</v>
      </c>
      <c r="I153" s="3">
        <v>3220.7874918400098</v>
      </c>
      <c r="J153" s="3">
        <v>1672.5346441300001</v>
      </c>
      <c r="K153" s="3">
        <v>1342.03593138</v>
      </c>
      <c r="L153" s="3">
        <v>3214.2232501799999</v>
      </c>
      <c r="M153" s="3">
        <v>2700.7534699799999</v>
      </c>
      <c r="N153" s="3">
        <v>1855.43958034</v>
      </c>
      <c r="O153" s="3">
        <v>4191.8096680099698</v>
      </c>
      <c r="P153" s="3">
        <v>2548.2308321999999</v>
      </c>
      <c r="Q153" s="3">
        <v>1017.59895021</v>
      </c>
      <c r="R153" s="3">
        <v>1160.00168876</v>
      </c>
      <c r="S153" s="3">
        <v>49229.059621759901</v>
      </c>
      <c r="T153" s="3">
        <v>300147.33495354</v>
      </c>
      <c r="U153" s="3">
        <v>8833.1251579900309</v>
      </c>
      <c r="V153" s="3">
        <v>17671.242530989999</v>
      </c>
      <c r="W153" s="3">
        <v>169.42690358999701</v>
      </c>
      <c r="X153" s="3">
        <v>198751.83562411001</v>
      </c>
      <c r="Y153" s="3">
        <v>9727.7368777500105</v>
      </c>
      <c r="Z153" s="3">
        <v>2656.9876263199999</v>
      </c>
      <c r="AA153" s="3">
        <v>117378.08771890101</v>
      </c>
      <c r="AB153" s="3">
        <v>0.71665258999998904</v>
      </c>
      <c r="AC153" s="3">
        <v>487.64629622000302</v>
      </c>
      <c r="AD153" s="3">
        <v>144299.92915328001</v>
      </c>
      <c r="AE153" s="3">
        <v>124100.39825961999</v>
      </c>
      <c r="AF153" s="3">
        <v>86318.153292649804</v>
      </c>
      <c r="AG153" s="3">
        <v>198806.93643345</v>
      </c>
      <c r="AH153" s="3">
        <v>530550.82324680802</v>
      </c>
      <c r="AI153" s="3">
        <v>66104.403914780094</v>
      </c>
      <c r="AJ153" s="3">
        <v>5.5446495799998798</v>
      </c>
      <c r="AK153" s="3">
        <v>56115.675594719898</v>
      </c>
      <c r="AL153" s="3">
        <v>76411.890996480404</v>
      </c>
      <c r="AM153" s="3">
        <v>12941.180214780001</v>
      </c>
      <c r="AN153" s="3">
        <v>1740.9125633799999</v>
      </c>
      <c r="AO153" s="3">
        <v>3049.52406888</v>
      </c>
      <c r="AP153" s="3">
        <v>1283.07975372997</v>
      </c>
      <c r="AQ153" s="3">
        <v>28370.470577780099</v>
      </c>
      <c r="AR153" s="3">
        <v>147809.12341269001</v>
      </c>
      <c r="AS153" s="3">
        <v>16.453573440000401</v>
      </c>
      <c r="AT153" s="3">
        <v>578.05868708000298</v>
      </c>
      <c r="AU153" s="3">
        <v>442671.72479468997</v>
      </c>
      <c r="AV153" s="3">
        <v>3611.7272220099799</v>
      </c>
      <c r="AW153" s="3">
        <v>52.877989840001099</v>
      </c>
      <c r="AX153" s="3">
        <v>407.63914077000101</v>
      </c>
      <c r="AY153" s="3">
        <v>280.89493663000201</v>
      </c>
      <c r="AZ153" s="3">
        <v>60302.614696490004</v>
      </c>
      <c r="BA153" s="3">
        <v>7680.9478632600003</v>
      </c>
      <c r="BB153" s="3">
        <v>258.67787999000097</v>
      </c>
      <c r="BC153" s="3">
        <v>2567.3815270300101</v>
      </c>
      <c r="BD153" s="3">
        <v>6050.7549617600098</v>
      </c>
      <c r="BE153" s="3">
        <v>6753.0483621699595</v>
      </c>
      <c r="BF153" s="3">
        <v>46.350721540000599</v>
      </c>
      <c r="BG153" s="3">
        <v>1873.2051347899901</v>
      </c>
      <c r="BH153" s="3">
        <v>33919.019304380003</v>
      </c>
      <c r="BI153" s="3">
        <v>364.95314134999899</v>
      </c>
      <c r="BJ153" s="3">
        <v>1182.61651253998</v>
      </c>
      <c r="BK153" s="3">
        <v>181699.27914388</v>
      </c>
      <c r="BL153" s="3">
        <v>293901.12170585099</v>
      </c>
      <c r="BM153" s="3">
        <v>39819.596137430097</v>
      </c>
      <c r="BN153" s="3">
        <v>1.4286434700000299</v>
      </c>
      <c r="BO153" s="3">
        <v>32.267387100000697</v>
      </c>
      <c r="BP153" s="3">
        <v>32667.014653249898</v>
      </c>
      <c r="BQ153" s="3">
        <v>23077.69668175</v>
      </c>
      <c r="BR153" s="3">
        <v>126061.12105443999</v>
      </c>
      <c r="BS153" s="3">
        <v>38887.95577121</v>
      </c>
      <c r="BT153" s="3">
        <v>43623.02962632</v>
      </c>
      <c r="BU153" s="3">
        <v>301184.25572119001</v>
      </c>
      <c r="BV153" s="3">
        <v>3.4949125499998801</v>
      </c>
      <c r="BW153" s="3">
        <v>1820.2746112900099</v>
      </c>
      <c r="BX153" s="3">
        <v>9581.9582199699798</v>
      </c>
      <c r="BY153" s="3">
        <v>23416.241476880001</v>
      </c>
      <c r="BZ153" s="3">
        <v>8584.5295496099807</v>
      </c>
      <c r="CA153" s="3">
        <v>2196.0542495599998</v>
      </c>
      <c r="CB153" s="3">
        <v>12719.77551481</v>
      </c>
      <c r="CC153" s="3">
        <v>83049.369567220201</v>
      </c>
      <c r="CD153" s="3">
        <v>47402.092525200002</v>
      </c>
      <c r="CE153" s="3">
        <v>14.119708760000099</v>
      </c>
      <c r="CF153" s="3">
        <v>82801.029467379994</v>
      </c>
      <c r="CG153" s="3">
        <v>19393.7262358101</v>
      </c>
      <c r="CH153" s="3">
        <v>31597.02696607</v>
      </c>
      <c r="CI153" s="3">
        <v>6786.6886224299997</v>
      </c>
      <c r="CJ153" s="3">
        <v>32089.821348770001</v>
      </c>
      <c r="CK153" s="3">
        <v>3874.3032077500002</v>
      </c>
      <c r="CL153" s="3">
        <v>63061.778263539898</v>
      </c>
      <c r="CM153" s="3">
        <v>321991.31253636</v>
      </c>
      <c r="CN153" s="3">
        <v>41934.330460010002</v>
      </c>
      <c r="CO153" s="3">
        <v>36934.738226280097</v>
      </c>
      <c r="CP153" s="3">
        <v>1093.6167109600001</v>
      </c>
      <c r="CQ153" s="3">
        <v>56634.698720499997</v>
      </c>
      <c r="CR153" s="3">
        <v>8243.9957031399699</v>
      </c>
      <c r="CS153" s="3">
        <v>5664.1443737399804</v>
      </c>
      <c r="CT153" s="3">
        <v>258.951045800001</v>
      </c>
      <c r="CU153" s="3">
        <v>217.95671037000099</v>
      </c>
      <c r="CV153" s="3">
        <v>22797.33076484</v>
      </c>
      <c r="CW153" s="3">
        <v>185484.21835476</v>
      </c>
      <c r="CX153" s="3">
        <v>3854.29325190999</v>
      </c>
      <c r="CY153" s="3">
        <v>363503.02813067002</v>
      </c>
      <c r="CZ153" s="3">
        <v>15208.29594523</v>
      </c>
      <c r="DA153" s="3">
        <v>14917.328758420001</v>
      </c>
      <c r="DB153" s="3">
        <v>5492.7806700199899</v>
      </c>
      <c r="DC153" s="3">
        <v>54007.00373389</v>
      </c>
      <c r="DD153" s="3">
        <v>2862.9685838800001</v>
      </c>
      <c r="DE153" s="3">
        <v>95131.8541474503</v>
      </c>
      <c r="DF153" s="3">
        <v>39994.977247730101</v>
      </c>
      <c r="DG153" s="3">
        <v>100239.86429893</v>
      </c>
      <c r="DH153" s="3">
        <v>47.737514390000101</v>
      </c>
      <c r="DI153" s="3">
        <v>14820.94948736</v>
      </c>
      <c r="DJ153" s="3">
        <v>11324.585568279999</v>
      </c>
      <c r="DK153" s="3">
        <v>975.400302530001</v>
      </c>
      <c r="DL153" s="3">
        <v>24336.386191770001</v>
      </c>
      <c r="DM153" s="3">
        <v>10063.0117082899</v>
      </c>
      <c r="DN153" s="3">
        <v>22257.52511138</v>
      </c>
      <c r="DO153" s="3">
        <v>42358.961687459901</v>
      </c>
      <c r="DP153" s="4">
        <v>35827.724148840003</v>
      </c>
      <c r="DQ153" s="11">
        <v>330934.86964231002</v>
      </c>
      <c r="DR153" s="11">
        <v>1321127.75</v>
      </c>
      <c r="DS153" s="11">
        <f t="shared" si="22"/>
        <v>7761310.4815011509</v>
      </c>
      <c r="DT153" s="19">
        <v>1121318.9039023302</v>
      </c>
      <c r="DU153">
        <v>1274526.3432438609</v>
      </c>
      <c r="DV153">
        <v>1592681.639074648</v>
      </c>
      <c r="DW153">
        <v>733509.56522215996</v>
      </c>
      <c r="DX153">
        <v>1718146.2800581513</v>
      </c>
      <c r="DY153">
        <f t="shared" si="23"/>
        <v>1052286.3767292984</v>
      </c>
      <c r="DZ153" s="20">
        <f t="shared" si="24"/>
        <v>268841.37327070185</v>
      </c>
      <c r="EA153" s="19">
        <f t="shared" si="25"/>
        <v>2173605.2806316288</v>
      </c>
      <c r="EB153">
        <f t="shared" si="26"/>
        <v>1274526.3432438609</v>
      </c>
      <c r="EC153">
        <f t="shared" si="27"/>
        <v>1861523.0123453499</v>
      </c>
      <c r="ED153">
        <f t="shared" si="28"/>
        <v>733509.56522215996</v>
      </c>
      <c r="EE153" s="20">
        <f t="shared" si="29"/>
        <v>1718146.2800581513</v>
      </c>
    </row>
    <row r="154" spans="1:135" x14ac:dyDescent="0.25">
      <c r="A154" s="2" t="s">
        <v>261</v>
      </c>
      <c r="B154" s="3">
        <v>539.53451242000006</v>
      </c>
      <c r="C154" s="3">
        <v>354.02221964000103</v>
      </c>
      <c r="D154" s="3">
        <v>1169.6781913499999</v>
      </c>
      <c r="E154" s="3">
        <v>0.29065407999999099</v>
      </c>
      <c r="F154" s="3">
        <v>111.98212368999999</v>
      </c>
      <c r="G154" s="3">
        <v>588.70898954999905</v>
      </c>
      <c r="H154" s="3">
        <v>280.08093292999899</v>
      </c>
      <c r="I154" s="3">
        <v>4.4358521399999198</v>
      </c>
      <c r="J154" s="3">
        <v>0.30452441999999402</v>
      </c>
      <c r="K154" s="3">
        <v>36.286357340000997</v>
      </c>
      <c r="L154" s="3">
        <v>713.80490260000204</v>
      </c>
      <c r="M154" s="3">
        <v>3.7008278499999001</v>
      </c>
      <c r="N154" s="3">
        <v>23.032222180000101</v>
      </c>
      <c r="O154" s="3">
        <v>516.37540115000604</v>
      </c>
      <c r="P154" s="3">
        <v>42.1992196000013</v>
      </c>
      <c r="Q154" s="3">
        <v>0.49059834999997698</v>
      </c>
      <c r="R154" s="3">
        <v>2.3427845900000301</v>
      </c>
      <c r="S154" s="3">
        <v>1164.59521055</v>
      </c>
      <c r="T154" s="3">
        <v>10995.64762053</v>
      </c>
      <c r="U154" s="3">
        <v>1255.5587717199901</v>
      </c>
      <c r="V154" s="3">
        <v>389.27513792000099</v>
      </c>
      <c r="W154" s="3">
        <v>0.52035087999998497</v>
      </c>
      <c r="X154" s="3">
        <v>9909.0153254399702</v>
      </c>
      <c r="Y154" s="3">
        <v>32.035053789999999</v>
      </c>
      <c r="Z154" s="3">
        <v>753.66666232000398</v>
      </c>
      <c r="AA154" s="3">
        <v>538.63987359999805</v>
      </c>
      <c r="AB154" s="3">
        <v>0.47765788999998199</v>
      </c>
      <c r="AC154" s="3">
        <v>357.12688974999998</v>
      </c>
      <c r="AD154" s="3">
        <v>6300.2819721100004</v>
      </c>
      <c r="AE154" s="3">
        <v>204.914323249994</v>
      </c>
      <c r="AF154" s="3">
        <v>151.45640762000099</v>
      </c>
      <c r="AG154" s="3">
        <v>3044.9846469300001</v>
      </c>
      <c r="AH154" s="3">
        <v>120.089477729994</v>
      </c>
      <c r="AI154" s="3">
        <v>3775.9911556799998</v>
      </c>
      <c r="AJ154" s="3">
        <v>0.12504879999999599</v>
      </c>
      <c r="AK154" s="3">
        <v>4062.3631530800099</v>
      </c>
      <c r="AL154" s="3">
        <v>229.96242153</v>
      </c>
      <c r="AM154" s="3">
        <v>12.2799330100001</v>
      </c>
      <c r="AN154" s="3">
        <v>47.4386755300009</v>
      </c>
      <c r="AO154" s="3">
        <v>17.205227060000301</v>
      </c>
      <c r="AP154" s="3">
        <v>142.21286911000101</v>
      </c>
      <c r="AQ154" s="3">
        <v>32.771005020000601</v>
      </c>
      <c r="AR154" s="3">
        <v>278.163997050001</v>
      </c>
      <c r="AS154" s="3">
        <v>1.0619599999999599E-2</v>
      </c>
      <c r="AT154" s="3">
        <v>0.41728846999998898</v>
      </c>
      <c r="AU154" s="3">
        <v>2600.5141321000001</v>
      </c>
      <c r="AV154" s="3">
        <v>50.2703656099998</v>
      </c>
      <c r="AW154" s="3">
        <v>48.938658790000098</v>
      </c>
      <c r="AX154" s="3">
        <v>1.8694969999999901E-2</v>
      </c>
      <c r="AY154" s="3">
        <v>4.8342980799996402</v>
      </c>
      <c r="AZ154" s="3">
        <v>525.47527389000197</v>
      </c>
      <c r="BA154" s="3">
        <v>660.47087972000099</v>
      </c>
      <c r="BB154" s="3">
        <v>31.3827310800013</v>
      </c>
      <c r="BC154" s="3">
        <v>75.489036339999799</v>
      </c>
      <c r="BD154" s="3">
        <v>467.93091812</v>
      </c>
      <c r="BE154" s="3">
        <v>14.2857759700005</v>
      </c>
      <c r="BF154" s="3">
        <v>1.8440335000000001</v>
      </c>
      <c r="BG154" s="3">
        <v>47.846335290001399</v>
      </c>
      <c r="BH154" s="3">
        <v>1394.27714322</v>
      </c>
      <c r="BI154" s="3">
        <v>2294.08110759994</v>
      </c>
      <c r="BJ154" s="3">
        <v>0.853605849999998</v>
      </c>
      <c r="BK154" s="3">
        <v>279.77004241000202</v>
      </c>
      <c r="BL154" s="3">
        <v>1618.7695006599999</v>
      </c>
      <c r="BM154" s="3">
        <v>4.2440650599999703</v>
      </c>
      <c r="BN154" s="3">
        <v>0.66528056000008595</v>
      </c>
      <c r="BO154" s="3">
        <v>8.0798199900000203</v>
      </c>
      <c r="BP154" s="3">
        <v>1066.69692248</v>
      </c>
      <c r="BQ154" s="3">
        <v>13.037726760000799</v>
      </c>
      <c r="BR154" s="3">
        <v>5897.60623853999</v>
      </c>
      <c r="BS154" s="3">
        <v>77.613035140000093</v>
      </c>
      <c r="BT154" s="3">
        <v>4.4303478399998699</v>
      </c>
      <c r="BU154" s="3">
        <v>17915.939595470001</v>
      </c>
      <c r="BV154" s="3">
        <v>0.232726989999993</v>
      </c>
      <c r="BW154" s="3">
        <v>5.5936590599999603</v>
      </c>
      <c r="BX154" s="3">
        <v>13.7900246699999</v>
      </c>
      <c r="BY154" s="3">
        <v>625.13711563000197</v>
      </c>
      <c r="BZ154" s="3">
        <v>395.44610642999999</v>
      </c>
      <c r="CA154" s="3">
        <v>1.17624756000002</v>
      </c>
      <c r="CB154" s="3">
        <v>184.98518727999999</v>
      </c>
      <c r="CC154" s="3">
        <v>9.0509869099999598</v>
      </c>
      <c r="CD154" s="3">
        <v>544.46484456000098</v>
      </c>
      <c r="CE154" s="3">
        <v>8.0266129999998506E-2</v>
      </c>
      <c r="CF154" s="3">
        <v>99.135083549999607</v>
      </c>
      <c r="CG154" s="3">
        <v>423.45911832000098</v>
      </c>
      <c r="CH154" s="3">
        <v>105.97266073</v>
      </c>
      <c r="CI154" s="3">
        <v>51.20007829</v>
      </c>
      <c r="CJ154" s="3">
        <v>24.009850030000699</v>
      </c>
      <c r="CK154" s="3">
        <v>33.076611880001003</v>
      </c>
      <c r="CL154" s="3">
        <v>1100.4824338200001</v>
      </c>
      <c r="CM154" s="3">
        <v>508.45608441000002</v>
      </c>
      <c r="CN154" s="3">
        <v>65.336692590000297</v>
      </c>
      <c r="CO154" s="3">
        <v>203.21387622999899</v>
      </c>
      <c r="CP154" s="3">
        <v>1.8549590299999901</v>
      </c>
      <c r="CQ154" s="3">
        <v>22.063245420000001</v>
      </c>
      <c r="CR154" s="3">
        <v>2261.9703526799899</v>
      </c>
      <c r="CS154" s="3">
        <v>13008.580463890001</v>
      </c>
      <c r="CT154" s="3">
        <v>7.5191222699997997</v>
      </c>
      <c r="CU154" s="3">
        <v>1.95296094999998</v>
      </c>
      <c r="CV154" s="3">
        <v>8749.0077517300106</v>
      </c>
      <c r="CW154" s="3">
        <v>12280.99239263</v>
      </c>
      <c r="CX154" s="3">
        <v>233.44239879000099</v>
      </c>
      <c r="CY154" s="3">
        <v>68.1763634699997</v>
      </c>
      <c r="CZ154" s="3">
        <v>89.773165040000706</v>
      </c>
      <c r="DA154" s="3">
        <v>18.7211452300002</v>
      </c>
      <c r="DB154" s="3">
        <v>2.4897652999998998</v>
      </c>
      <c r="DC154" s="3">
        <v>361.32757014999902</v>
      </c>
      <c r="DD154" s="3">
        <v>149.82418634000001</v>
      </c>
      <c r="DE154" s="3">
        <v>123.51743845999999</v>
      </c>
      <c r="DF154" s="3">
        <v>281.81077082000098</v>
      </c>
      <c r="DG154" s="3">
        <v>767.07812922999994</v>
      </c>
      <c r="DH154" s="3">
        <v>0.29348546999998598</v>
      </c>
      <c r="DI154" s="3">
        <v>361.66826663000001</v>
      </c>
      <c r="DJ154" s="3">
        <v>115.81508445</v>
      </c>
      <c r="DK154" s="3">
        <v>0.19352022999999399</v>
      </c>
      <c r="DL154" s="3">
        <v>210.97878987000001</v>
      </c>
      <c r="DM154" s="3">
        <v>2.7040369499999999</v>
      </c>
      <c r="DN154" s="3">
        <v>919.65702007000095</v>
      </c>
      <c r="DO154" s="3">
        <v>123.91624287</v>
      </c>
      <c r="DP154" s="4">
        <v>39.9733301400004</v>
      </c>
      <c r="DQ154" s="11">
        <v>9420.7807589000095</v>
      </c>
      <c r="DR154" s="11">
        <v>34360.62109375</v>
      </c>
      <c r="DS154" s="11">
        <f t="shared" si="22"/>
        <v>171690.8661207199</v>
      </c>
      <c r="DT154" s="19">
        <v>22690.580090750009</v>
      </c>
      <c r="DU154">
        <v>35676.802952990023</v>
      </c>
      <c r="DV154">
        <v>27834.842758139959</v>
      </c>
      <c r="DW154">
        <v>40532.947979269957</v>
      </c>
      <c r="DX154">
        <v>10595.071245820003</v>
      </c>
      <c r="DY154">
        <f t="shared" si="23"/>
        <v>13870.079464675113</v>
      </c>
      <c r="DZ154" s="20">
        <f t="shared" si="24"/>
        <v>20490.541629074884</v>
      </c>
      <c r="EA154" s="19">
        <f t="shared" si="25"/>
        <v>36560.659555425125</v>
      </c>
      <c r="EB154">
        <f t="shared" si="26"/>
        <v>35676.802952990023</v>
      </c>
      <c r="EC154">
        <f t="shared" si="27"/>
        <v>48325.384387214843</v>
      </c>
      <c r="ED154">
        <f t="shared" si="28"/>
        <v>40532.947979269957</v>
      </c>
      <c r="EE154" s="20">
        <f t="shared" si="29"/>
        <v>10595.071245820003</v>
      </c>
    </row>
    <row r="155" spans="1:135" x14ac:dyDescent="0.25">
      <c r="A155" s="2" t="s">
        <v>262</v>
      </c>
      <c r="B155" s="3">
        <v>71.263274340000393</v>
      </c>
      <c r="C155" s="3">
        <v>557.26174612000398</v>
      </c>
      <c r="D155" s="3">
        <v>1162.9783613499999</v>
      </c>
      <c r="E155" s="3">
        <v>18.082204080000299</v>
      </c>
      <c r="F155" s="3">
        <v>307.55860819999799</v>
      </c>
      <c r="G155" s="3">
        <v>244.61100413</v>
      </c>
      <c r="H155" s="3">
        <v>9.8818752700002008</v>
      </c>
      <c r="I155" s="3">
        <v>38.415101730001503</v>
      </c>
      <c r="J155" s="3">
        <v>11.0049787700001</v>
      </c>
      <c r="K155" s="3">
        <v>618.11291121000295</v>
      </c>
      <c r="L155" s="3">
        <v>109.56329909999999</v>
      </c>
      <c r="M155" s="3">
        <v>3.3952717199999798</v>
      </c>
      <c r="N155" s="3">
        <v>17.275825530000098</v>
      </c>
      <c r="O155" s="3">
        <v>378.467924040002</v>
      </c>
      <c r="P155" s="3">
        <v>1014.35298663002</v>
      </c>
      <c r="Q155" s="3">
        <v>0.16321788999999301</v>
      </c>
      <c r="R155" s="3">
        <v>4.5273512200000203</v>
      </c>
      <c r="S155" s="3">
        <v>11258.510966719999</v>
      </c>
      <c r="T155" s="3">
        <v>21225.061699649999</v>
      </c>
      <c r="U155" s="3">
        <v>5.5167425099998502</v>
      </c>
      <c r="V155" s="3">
        <v>729.925422820005</v>
      </c>
      <c r="W155" s="3">
        <v>117.814247309999</v>
      </c>
      <c r="X155" s="3">
        <v>15689.39759893</v>
      </c>
      <c r="Y155" s="3">
        <v>6.80056790999976</v>
      </c>
      <c r="Z155" s="3">
        <v>160.38593827</v>
      </c>
      <c r="AA155" s="3">
        <v>793.78791969000304</v>
      </c>
      <c r="AB155" s="3">
        <v>95.985329659998698</v>
      </c>
      <c r="AC155" s="3">
        <v>52.947903570001799</v>
      </c>
      <c r="AD155" s="3">
        <v>3557.3508887299799</v>
      </c>
      <c r="AE155" s="3">
        <v>176.19054110000201</v>
      </c>
      <c r="AF155" s="3">
        <v>398.60127146000201</v>
      </c>
      <c r="AG155" s="3">
        <v>1694.3711622999999</v>
      </c>
      <c r="AH155" s="3">
        <v>124.822902460001</v>
      </c>
      <c r="AI155" s="3">
        <v>770.12339547000204</v>
      </c>
      <c r="AJ155" s="3">
        <v>20.028700650000602</v>
      </c>
      <c r="AK155" s="3">
        <v>377.49949130999801</v>
      </c>
      <c r="AL155" s="3">
        <v>614.18394453000201</v>
      </c>
      <c r="AM155" s="3">
        <v>179.164809939999</v>
      </c>
      <c r="AN155" s="3">
        <v>15.1797366300008</v>
      </c>
      <c r="AO155" s="3">
        <v>862.45497550002699</v>
      </c>
      <c r="AP155" s="3">
        <v>51.408093670001001</v>
      </c>
      <c r="AQ155" s="3">
        <v>351.00953836999997</v>
      </c>
      <c r="AR155" s="3">
        <v>317.23223276999897</v>
      </c>
      <c r="AS155" s="3">
        <v>177.62684503000099</v>
      </c>
      <c r="AT155" s="3">
        <v>66.931299439999705</v>
      </c>
      <c r="AU155" s="3">
        <v>1911.0224494300001</v>
      </c>
      <c r="AV155" s="3">
        <v>746.85443763000103</v>
      </c>
      <c r="AW155" s="3">
        <v>42.598175930003102</v>
      </c>
      <c r="AX155" s="3">
        <v>109.40174448</v>
      </c>
      <c r="AY155" s="3">
        <v>289.20272931000198</v>
      </c>
      <c r="AZ155" s="3">
        <v>3426.4555411800002</v>
      </c>
      <c r="BA155" s="3">
        <v>61.490432580000999</v>
      </c>
      <c r="BB155" s="3">
        <v>949.42462163000198</v>
      </c>
      <c r="BC155" s="3">
        <v>1206.4455632199799</v>
      </c>
      <c r="BD155" s="3">
        <v>3097.42201014994</v>
      </c>
      <c r="BE155" s="3">
        <v>2141.8118442499299</v>
      </c>
      <c r="BF155" s="3">
        <v>0.157326670000003</v>
      </c>
      <c r="BG155" s="3">
        <v>170.08138424000001</v>
      </c>
      <c r="BH155" s="3">
        <v>984.25237541000001</v>
      </c>
      <c r="BI155" s="3">
        <v>104.175763279999</v>
      </c>
      <c r="BJ155" s="3">
        <v>28.183923670002098</v>
      </c>
      <c r="BK155" s="3">
        <v>22704.211388439999</v>
      </c>
      <c r="BL155" s="3">
        <v>1322.38439995</v>
      </c>
      <c r="BM155" s="3">
        <v>30.853496880000598</v>
      </c>
      <c r="BN155" s="3">
        <v>85.9650088599995</v>
      </c>
      <c r="BO155" s="3">
        <v>44.370878090000303</v>
      </c>
      <c r="BP155" s="3">
        <v>806.27551999000195</v>
      </c>
      <c r="BQ155" s="3">
        <v>234.09122306</v>
      </c>
      <c r="BR155" s="3">
        <v>2303.0951201900002</v>
      </c>
      <c r="BS155" s="3">
        <v>154.61965109000101</v>
      </c>
      <c r="BT155" s="3">
        <v>67.574328589999595</v>
      </c>
      <c r="BU155" s="3">
        <v>5175.3833234499998</v>
      </c>
      <c r="BV155" s="3">
        <v>26.231262220000001</v>
      </c>
      <c r="BW155" s="3">
        <v>1.13464618999999</v>
      </c>
      <c r="BX155" s="3">
        <v>22.516699300000901</v>
      </c>
      <c r="BY155" s="3">
        <v>101.70258198000001</v>
      </c>
      <c r="BZ155" s="3">
        <v>347.26664225000002</v>
      </c>
      <c r="CA155" s="3">
        <v>222.029014490002</v>
      </c>
      <c r="CB155" s="3">
        <v>9.1217257199999402</v>
      </c>
      <c r="CC155" s="3">
        <v>1578.4569767599901</v>
      </c>
      <c r="CD155" s="3">
        <v>675.27039489000094</v>
      </c>
      <c r="CE155" s="3">
        <v>322.885200220005</v>
      </c>
      <c r="CF155" s="3">
        <v>674.42018897000196</v>
      </c>
      <c r="CG155" s="3">
        <v>7.0061465599998698</v>
      </c>
      <c r="CH155" s="3">
        <v>3305.6357569900001</v>
      </c>
      <c r="CI155" s="3">
        <v>141.44804801999999</v>
      </c>
      <c r="CJ155" s="3">
        <v>1397.5206252200001</v>
      </c>
      <c r="CK155" s="3">
        <v>116.359200810001</v>
      </c>
      <c r="CL155" s="3">
        <v>107.29957396</v>
      </c>
      <c r="CM155" s="3">
        <v>18.123869240000001</v>
      </c>
      <c r="CN155" s="3">
        <v>80.856068350000299</v>
      </c>
      <c r="CO155" s="3">
        <v>547.39488655000002</v>
      </c>
      <c r="CP155" s="3">
        <v>319.84083228000401</v>
      </c>
      <c r="CQ155" s="3">
        <v>27.096425720000202</v>
      </c>
      <c r="CR155" s="3">
        <v>1033.02219106999</v>
      </c>
      <c r="CS155" s="3">
        <v>265.013607179997</v>
      </c>
      <c r="CT155" s="3">
        <v>23.227519490000802</v>
      </c>
      <c r="CU155" s="3">
        <v>7.3561214899995502</v>
      </c>
      <c r="CV155" s="3">
        <v>5173.7584854399902</v>
      </c>
      <c r="CW155" s="3">
        <v>886.70684041001198</v>
      </c>
      <c r="CX155" s="3">
        <v>81.360434589996999</v>
      </c>
      <c r="CY155" s="3">
        <v>381.09263031</v>
      </c>
      <c r="CZ155" s="3">
        <v>29.970585970000698</v>
      </c>
      <c r="DA155" s="3">
        <v>33.665197230000402</v>
      </c>
      <c r="DB155" s="3">
        <v>280.42598355999797</v>
      </c>
      <c r="DC155" s="3">
        <v>169.81108732000101</v>
      </c>
      <c r="DD155" s="3">
        <v>204.52518171000099</v>
      </c>
      <c r="DE155" s="3">
        <v>210.06497238</v>
      </c>
      <c r="DF155" s="3">
        <v>473.69331154999901</v>
      </c>
      <c r="DG155" s="3">
        <v>1484.49031087</v>
      </c>
      <c r="DH155" s="3">
        <v>48.925606820000802</v>
      </c>
      <c r="DI155" s="3">
        <v>90.560044930000501</v>
      </c>
      <c r="DJ155" s="3">
        <v>140.71877672000099</v>
      </c>
      <c r="DK155" s="3">
        <v>4.3541365399997698</v>
      </c>
      <c r="DL155" s="3">
        <v>1359.40209048</v>
      </c>
      <c r="DM155" s="3">
        <v>189.345424600001</v>
      </c>
      <c r="DN155" s="3">
        <v>32.4890835400006</v>
      </c>
      <c r="DO155" s="3">
        <v>1042.1004004500201</v>
      </c>
      <c r="DP155" s="4">
        <v>332.24978781999999</v>
      </c>
      <c r="DQ155" s="11">
        <v>5406.0982002199999</v>
      </c>
      <c r="DR155" s="11">
        <v>23891.173828125</v>
      </c>
      <c r="DS155" s="11">
        <f t="shared" si="22"/>
        <v>165980.25337688491</v>
      </c>
      <c r="DT155" s="19">
        <v>8256.4114378900231</v>
      </c>
      <c r="DU155">
        <v>16102.156572130029</v>
      </c>
      <c r="DV155">
        <v>38927.866924140013</v>
      </c>
      <c r="DW155">
        <v>45430.101246519851</v>
      </c>
      <c r="DX155">
        <v>33372.54336808002</v>
      </c>
      <c r="DY155">
        <f t="shared" si="23"/>
        <v>17733.078157801468</v>
      </c>
      <c r="DZ155" s="20">
        <f t="shared" si="24"/>
        <v>6158.0956703235343</v>
      </c>
      <c r="EA155" s="19">
        <f t="shared" si="25"/>
        <v>25989.489595691492</v>
      </c>
      <c r="EB155">
        <f t="shared" si="26"/>
        <v>16102.156572130029</v>
      </c>
      <c r="EC155">
        <f t="shared" si="27"/>
        <v>45085.962594463548</v>
      </c>
      <c r="ED155">
        <f t="shared" si="28"/>
        <v>45430.101246519851</v>
      </c>
      <c r="EE155" s="20">
        <f t="shared" si="29"/>
        <v>33372.54336808002</v>
      </c>
    </row>
    <row r="156" spans="1:135" x14ac:dyDescent="0.25">
      <c r="A156" s="2" t="s">
        <v>263</v>
      </c>
      <c r="B156" s="3">
        <v>491.431783989998</v>
      </c>
      <c r="C156" s="3">
        <v>2205.6553831599999</v>
      </c>
      <c r="D156" s="3">
        <v>1811.2888095999999</v>
      </c>
      <c r="E156" s="3">
        <v>152.18499166999899</v>
      </c>
      <c r="F156" s="3">
        <v>129.182415379997</v>
      </c>
      <c r="G156" s="3">
        <v>1523.62364275</v>
      </c>
      <c r="H156" s="3">
        <v>168.28420356999899</v>
      </c>
      <c r="I156" s="3">
        <v>18.999786610000498</v>
      </c>
      <c r="J156" s="3">
        <v>68.881103300000902</v>
      </c>
      <c r="K156" s="3">
        <v>242.542411310001</v>
      </c>
      <c r="L156" s="3">
        <v>589.99941919000196</v>
      </c>
      <c r="M156" s="3">
        <v>47.918780530001698</v>
      </c>
      <c r="N156" s="3">
        <v>155.498136209997</v>
      </c>
      <c r="O156" s="3">
        <v>81.964421290001098</v>
      </c>
      <c r="P156" s="3">
        <v>515.49627644001396</v>
      </c>
      <c r="Q156" s="3">
        <v>20.016343970000101</v>
      </c>
      <c r="R156" s="3">
        <v>23.924060270000201</v>
      </c>
      <c r="S156" s="3">
        <v>3998.6968540100002</v>
      </c>
      <c r="T156" s="3">
        <v>17948.803576310002</v>
      </c>
      <c r="U156" s="3">
        <v>134.61758975000001</v>
      </c>
      <c r="V156" s="3">
        <v>294.39068862999898</v>
      </c>
      <c r="W156" s="3">
        <v>157.51787599999901</v>
      </c>
      <c r="X156" s="3">
        <v>49155.53141114</v>
      </c>
      <c r="Y156" s="3">
        <v>14.373026380000001</v>
      </c>
      <c r="Z156" s="3">
        <v>50.006468230001502</v>
      </c>
      <c r="AA156" s="3">
        <v>917.81559677000405</v>
      </c>
      <c r="AB156" s="3">
        <v>310.33175911000001</v>
      </c>
      <c r="AC156" s="3">
        <v>1616.4730994700001</v>
      </c>
      <c r="AD156" s="3">
        <v>1280.05215479001</v>
      </c>
      <c r="AE156" s="3">
        <v>87600.549013039898</v>
      </c>
      <c r="AF156" s="3">
        <v>2899.0574439399902</v>
      </c>
      <c r="AG156" s="3">
        <v>3106.0833131300001</v>
      </c>
      <c r="AH156" s="3">
        <v>22382.252650570001</v>
      </c>
      <c r="AI156" s="3">
        <v>3959.18642119998</v>
      </c>
      <c r="AJ156" s="3">
        <v>18.835595120000399</v>
      </c>
      <c r="AK156" s="3">
        <v>1308.6211350200099</v>
      </c>
      <c r="AL156" s="3">
        <v>548.23933463000105</v>
      </c>
      <c r="AM156" s="3">
        <v>4961.19685562</v>
      </c>
      <c r="AN156" s="3">
        <v>5900.7196235399897</v>
      </c>
      <c r="AO156" s="3">
        <v>365.18140212000202</v>
      </c>
      <c r="AP156" s="3">
        <v>5356.7428270999699</v>
      </c>
      <c r="AQ156" s="3">
        <v>110.35547905999999</v>
      </c>
      <c r="AR156" s="3">
        <v>4865.0439484899798</v>
      </c>
      <c r="AS156" s="3">
        <v>232.69086105</v>
      </c>
      <c r="AT156" s="3">
        <v>258.878263809999</v>
      </c>
      <c r="AU156" s="3">
        <v>7305.8029846399904</v>
      </c>
      <c r="AV156" s="3">
        <v>2092.6657552300098</v>
      </c>
      <c r="AW156" s="3">
        <v>11.713100700000201</v>
      </c>
      <c r="AX156" s="3">
        <v>6.8357884499997503</v>
      </c>
      <c r="AY156" s="3">
        <v>4728.5282191799697</v>
      </c>
      <c r="AZ156" s="3">
        <v>5119.0140841399998</v>
      </c>
      <c r="BA156" s="3">
        <v>105.104008069998</v>
      </c>
      <c r="BB156" s="3">
        <v>355.64422880000097</v>
      </c>
      <c r="BC156" s="3">
        <v>903.88637324004003</v>
      </c>
      <c r="BD156" s="3">
        <v>56509.3214168099</v>
      </c>
      <c r="BE156" s="3">
        <v>828.39820180001902</v>
      </c>
      <c r="BF156" s="3">
        <v>44.848849700000798</v>
      </c>
      <c r="BG156" s="3">
        <v>757.05451753001296</v>
      </c>
      <c r="BH156" s="3">
        <v>4358.9362375500004</v>
      </c>
      <c r="BI156" s="3">
        <v>377.86059640000002</v>
      </c>
      <c r="BJ156" s="3">
        <v>4126.57399429001</v>
      </c>
      <c r="BK156" s="3">
        <v>13668.019414529999</v>
      </c>
      <c r="BL156" s="3">
        <v>3636.2510563299902</v>
      </c>
      <c r="BM156" s="3">
        <v>296.55218004</v>
      </c>
      <c r="BN156" s="3">
        <v>668.22749868002995</v>
      </c>
      <c r="BO156" s="3">
        <v>498.50278527000199</v>
      </c>
      <c r="BP156" s="3">
        <v>665.47465293000403</v>
      </c>
      <c r="BQ156" s="3">
        <v>944.27905187002705</v>
      </c>
      <c r="BR156" s="3">
        <v>7098.4385943699599</v>
      </c>
      <c r="BS156" s="3">
        <v>5616.56211367997</v>
      </c>
      <c r="BT156" s="3">
        <v>80.298696249999793</v>
      </c>
      <c r="BU156" s="3">
        <v>5180.1238338499998</v>
      </c>
      <c r="BV156" s="3">
        <v>153.63917425999799</v>
      </c>
      <c r="BW156" s="3">
        <v>142.51171722000001</v>
      </c>
      <c r="BX156" s="3">
        <v>40.347717420000599</v>
      </c>
      <c r="BY156" s="3">
        <v>2264.7584075099999</v>
      </c>
      <c r="BZ156" s="3">
        <v>3847.82496966999</v>
      </c>
      <c r="CA156" s="3">
        <v>1109.5850910000099</v>
      </c>
      <c r="CB156" s="3">
        <v>7.9503877699997201</v>
      </c>
      <c r="CC156" s="3">
        <v>3305.0265330800098</v>
      </c>
      <c r="CD156" s="3">
        <v>8598.8612416600208</v>
      </c>
      <c r="CE156" s="3">
        <v>137.28388043000001</v>
      </c>
      <c r="CF156" s="3">
        <v>2626.3139140899998</v>
      </c>
      <c r="CG156" s="3">
        <v>38.069782630001001</v>
      </c>
      <c r="CH156" s="3">
        <v>19737.68940146</v>
      </c>
      <c r="CI156" s="3">
        <v>36.458630190000299</v>
      </c>
      <c r="CJ156" s="3">
        <v>3206.1560761199999</v>
      </c>
      <c r="CK156" s="3">
        <v>1198.85478175</v>
      </c>
      <c r="CL156" s="3">
        <v>2445.97866312002</v>
      </c>
      <c r="CM156" s="3">
        <v>3942.9834243700102</v>
      </c>
      <c r="CN156" s="3">
        <v>960.94398158000297</v>
      </c>
      <c r="CO156" s="3">
        <v>458.02705635000001</v>
      </c>
      <c r="CP156" s="3">
        <v>159.95527521000099</v>
      </c>
      <c r="CQ156" s="3">
        <v>827.49171599000204</v>
      </c>
      <c r="CR156" s="3">
        <v>3873.6464063999802</v>
      </c>
      <c r="CS156" s="3">
        <v>4896.8937436099804</v>
      </c>
      <c r="CT156" s="3">
        <v>1570.3103371900099</v>
      </c>
      <c r="CU156" s="3">
        <v>270.00014533999899</v>
      </c>
      <c r="CV156" s="3">
        <v>5810.9205374699504</v>
      </c>
      <c r="CW156" s="3">
        <v>2901.1221550499899</v>
      </c>
      <c r="CX156" s="3">
        <v>409.48936464000002</v>
      </c>
      <c r="CY156" s="3">
        <v>3961.9524542300001</v>
      </c>
      <c r="CZ156" s="3">
        <v>437.42358919999998</v>
      </c>
      <c r="DA156" s="3">
        <v>967.87206132000301</v>
      </c>
      <c r="DB156" s="3">
        <v>27.878880890000701</v>
      </c>
      <c r="DC156" s="3">
        <v>527.93654738000203</v>
      </c>
      <c r="DD156" s="3">
        <v>348.08028563000101</v>
      </c>
      <c r="DE156" s="3">
        <v>1235.65057600001</v>
      </c>
      <c r="DF156" s="3">
        <v>1627.74086407</v>
      </c>
      <c r="DG156" s="3">
        <v>3442.0564867899898</v>
      </c>
      <c r="DH156" s="3">
        <v>216.12825204000001</v>
      </c>
      <c r="DI156" s="3">
        <v>4735.09908103</v>
      </c>
      <c r="DJ156" s="3">
        <v>7965.6025747599997</v>
      </c>
      <c r="DK156" s="3">
        <v>193.937354489999</v>
      </c>
      <c r="DL156" s="3">
        <v>179.009204369998</v>
      </c>
      <c r="DM156" s="3">
        <v>23.033268610000398</v>
      </c>
      <c r="DN156" s="3">
        <v>7586.4556350799803</v>
      </c>
      <c r="DO156" s="3">
        <v>10315.632123519999</v>
      </c>
      <c r="DP156" s="4">
        <v>1459.5182715599999</v>
      </c>
      <c r="DQ156" s="11">
        <v>5066.54444787998</v>
      </c>
      <c r="DR156" s="11">
        <v>38853.78125</v>
      </c>
      <c r="DS156" s="11">
        <f t="shared" si="22"/>
        <v>518134.48219302995</v>
      </c>
      <c r="DT156" s="19">
        <v>23698.911278399992</v>
      </c>
      <c r="DU156">
        <v>51396.027408909969</v>
      </c>
      <c r="DV156">
        <v>203997.74117471988</v>
      </c>
      <c r="DW156">
        <v>146502.05428798986</v>
      </c>
      <c r="DX156">
        <v>53685.966793010011</v>
      </c>
      <c r="DY156">
        <f t="shared" si="23"/>
        <v>15683.797797782756</v>
      </c>
      <c r="DZ156" s="20">
        <f t="shared" si="24"/>
        <v>23169.983452217239</v>
      </c>
      <c r="EA156" s="19">
        <f t="shared" si="25"/>
        <v>39382.709076182749</v>
      </c>
      <c r="EB156">
        <f t="shared" si="26"/>
        <v>51396.027408909969</v>
      </c>
      <c r="EC156">
        <f t="shared" si="27"/>
        <v>227167.72462693712</v>
      </c>
      <c r="ED156">
        <f t="shared" si="28"/>
        <v>146502.05428798986</v>
      </c>
      <c r="EE156" s="20">
        <f t="shared" si="29"/>
        <v>53685.966793010011</v>
      </c>
    </row>
    <row r="157" spans="1:135" x14ac:dyDescent="0.25">
      <c r="A157" s="2" t="s">
        <v>289</v>
      </c>
      <c r="B157" s="3">
        <v>37.331072040000798</v>
      </c>
      <c r="C157" s="3">
        <v>525.35090735999904</v>
      </c>
      <c r="D157" s="3">
        <v>108.730800060001</v>
      </c>
      <c r="E157" s="3">
        <v>3.09112700000032E-2</v>
      </c>
      <c r="F157" s="3">
        <v>0.86573267000005605</v>
      </c>
      <c r="G157" s="3">
        <v>58.190968540000803</v>
      </c>
      <c r="H157" s="3">
        <v>14.7996885500005</v>
      </c>
      <c r="I157" s="3">
        <v>1.18129266000003</v>
      </c>
      <c r="J157" s="3">
        <v>4.0844507899999503</v>
      </c>
      <c r="K157" s="3">
        <v>34.4409040300011</v>
      </c>
      <c r="L157" s="3">
        <v>11.8729812999999</v>
      </c>
      <c r="M157" s="3">
        <v>3.6380770299999701</v>
      </c>
      <c r="N157" s="3">
        <v>1.17145754000002</v>
      </c>
      <c r="O157" s="3">
        <v>5.74652671999959</v>
      </c>
      <c r="P157" s="3">
        <v>19.171887280002402</v>
      </c>
      <c r="Q157" s="3">
        <v>1.5299645100000301</v>
      </c>
      <c r="R157" s="3">
        <v>1.6779065800000399</v>
      </c>
      <c r="S157" s="3">
        <v>51.304465650002001</v>
      </c>
      <c r="T157" s="3">
        <v>1163.03125512</v>
      </c>
      <c r="U157" s="3">
        <v>1687.4303265398801</v>
      </c>
      <c r="V157" s="3">
        <v>95.778788720000904</v>
      </c>
      <c r="W157" s="3">
        <v>0.51953556999998096</v>
      </c>
      <c r="X157" s="3">
        <v>1129.9704964500099</v>
      </c>
      <c r="Y157" s="3">
        <v>17.5217072400016</v>
      </c>
      <c r="Z157" s="3">
        <v>4.1859651999997398</v>
      </c>
      <c r="AA157" s="3">
        <v>216.31354554999999</v>
      </c>
      <c r="AB157" s="3">
        <v>3.0116830000001898E-2</v>
      </c>
      <c r="AC157" s="3">
        <v>2.02033240000002</v>
      </c>
      <c r="AD157" s="3">
        <v>335.53669067999698</v>
      </c>
      <c r="AE157" s="3">
        <v>1032.4769758500399</v>
      </c>
      <c r="AF157" s="3">
        <v>930.05680367000105</v>
      </c>
      <c r="AG157" s="3">
        <v>166.726357229999</v>
      </c>
      <c r="AH157" s="3">
        <v>2888.6454314799098</v>
      </c>
      <c r="AI157" s="3">
        <v>367.13955385000099</v>
      </c>
      <c r="AJ157" s="3">
        <v>0.102952999999998</v>
      </c>
      <c r="AK157" s="3">
        <v>273.184596489998</v>
      </c>
      <c r="AL157" s="3">
        <v>75.492774560000498</v>
      </c>
      <c r="AM157" s="3">
        <v>48.072091250001399</v>
      </c>
      <c r="AN157" s="3">
        <v>106.21042988000001</v>
      </c>
      <c r="AO157" s="3">
        <v>33.547926290000603</v>
      </c>
      <c r="AP157" s="3">
        <v>503.55090940000599</v>
      </c>
      <c r="AQ157" s="3">
        <v>104.49472863000101</v>
      </c>
      <c r="AR157" s="3">
        <v>276.86888095999899</v>
      </c>
      <c r="AS157" s="3">
        <v>6.9730099999998204E-3</v>
      </c>
      <c r="AT157" s="3">
        <v>0.164805609999994</v>
      </c>
      <c r="AU157" s="3">
        <v>538.53702995000799</v>
      </c>
      <c r="AV157" s="3">
        <v>62.896562630002201</v>
      </c>
      <c r="AW157" s="3">
        <v>52.4527900800026</v>
      </c>
      <c r="AX157" s="3">
        <v>9.9923333000001495</v>
      </c>
      <c r="AY157" s="3">
        <v>283.68714587000102</v>
      </c>
      <c r="AZ157" s="3">
        <v>248.14999807999999</v>
      </c>
      <c r="BA157" s="3">
        <v>18.1015327700011</v>
      </c>
      <c r="BB157" s="3">
        <v>11.113025839999899</v>
      </c>
      <c r="BC157" s="3">
        <v>100.30432211999501</v>
      </c>
      <c r="BD157" s="3">
        <v>550.17461208003999</v>
      </c>
      <c r="BE157" s="3">
        <v>143.95183921999799</v>
      </c>
      <c r="BF157" s="3">
        <v>8.2747790000006594E-2</v>
      </c>
      <c r="BG157" s="3">
        <v>42.176787470000498</v>
      </c>
      <c r="BH157" s="3">
        <v>165.29445303999901</v>
      </c>
      <c r="BI157" s="3">
        <v>89.869190689999002</v>
      </c>
      <c r="BJ157" s="3">
        <v>7.5028903499999799</v>
      </c>
      <c r="BK157" s="3">
        <v>452.27837910000102</v>
      </c>
      <c r="BL157" s="3">
        <v>339.53091668000002</v>
      </c>
      <c r="BM157" s="3">
        <v>41.3697699300007</v>
      </c>
      <c r="BN157" s="3">
        <v>4.5687880000004698E-2</v>
      </c>
      <c r="BO157" s="3">
        <v>0.42232487999999901</v>
      </c>
      <c r="BP157" s="3">
        <v>135.36374524000101</v>
      </c>
      <c r="BQ157" s="3">
        <v>2.3377205799999201</v>
      </c>
      <c r="BR157" s="3">
        <v>126.610361900001</v>
      </c>
      <c r="BS157" s="3">
        <v>365.51925351999898</v>
      </c>
      <c r="BT157" s="3">
        <v>3.2985802899999901</v>
      </c>
      <c r="BU157" s="3">
        <v>381.859203280001</v>
      </c>
      <c r="BV157" s="3">
        <v>3.4296820000003302E-2</v>
      </c>
      <c r="BW157" s="3">
        <v>9.2861803899998598</v>
      </c>
      <c r="BX157" s="3">
        <v>52.964896840000598</v>
      </c>
      <c r="BY157" s="3">
        <v>165.93983915000001</v>
      </c>
      <c r="BZ157" s="3">
        <v>36.528913090001303</v>
      </c>
      <c r="CA157" s="3">
        <v>0.12823116999999501</v>
      </c>
      <c r="CB157" s="3">
        <v>330.96552748001199</v>
      </c>
      <c r="CC157" s="3">
        <v>540.68005583000104</v>
      </c>
      <c r="CD157" s="3">
        <v>66.914764440000795</v>
      </c>
      <c r="CE157" s="3">
        <v>4.9083299999998003E-3</v>
      </c>
      <c r="CF157" s="3">
        <v>177.95506578000101</v>
      </c>
      <c r="CG157" s="3">
        <v>84.124085510000597</v>
      </c>
      <c r="CH157" s="3">
        <v>38.644560110001301</v>
      </c>
      <c r="CI157" s="3">
        <v>14.7665907099999</v>
      </c>
      <c r="CJ157" s="3">
        <v>84.875549349999105</v>
      </c>
      <c r="CK157" s="3">
        <v>103.43788050999601</v>
      </c>
      <c r="CL157" s="3">
        <v>54.065610150000701</v>
      </c>
      <c r="CM157" s="3">
        <v>238.56542809999999</v>
      </c>
      <c r="CN157" s="3">
        <v>53.758933490000899</v>
      </c>
      <c r="CO157" s="3">
        <v>189.66407276000001</v>
      </c>
      <c r="CP157" s="3">
        <v>0.159364659999995</v>
      </c>
      <c r="CQ157" s="3">
        <v>44.080493230000798</v>
      </c>
      <c r="CR157" s="3">
        <v>1290.31474409</v>
      </c>
      <c r="CS157" s="3">
        <v>1152.0487942899899</v>
      </c>
      <c r="CT157" s="3">
        <v>58.365331670000998</v>
      </c>
      <c r="CU157" s="3">
        <v>5.3703141999995996</v>
      </c>
      <c r="CV157" s="3">
        <v>831.05346012003599</v>
      </c>
      <c r="CW157" s="3">
        <v>1109.96766628001</v>
      </c>
      <c r="CX157" s="3">
        <v>8.1726360000003995E-2</v>
      </c>
      <c r="CY157" s="3">
        <v>1719.1621627100201</v>
      </c>
      <c r="CZ157" s="3">
        <v>155.36277163999799</v>
      </c>
      <c r="DA157" s="3">
        <v>102.189251730001</v>
      </c>
      <c r="DB157" s="3">
        <v>44.496675770002099</v>
      </c>
      <c r="DC157" s="3">
        <v>57.222779110000701</v>
      </c>
      <c r="DD157" s="3">
        <v>106.34417557999799</v>
      </c>
      <c r="DE157" s="3">
        <v>115.807186729999</v>
      </c>
      <c r="DF157" s="3">
        <v>155.479611890001</v>
      </c>
      <c r="DG157" s="3">
        <v>644.40117232999899</v>
      </c>
      <c r="DH157" s="3">
        <v>1.3439548000000301</v>
      </c>
      <c r="DI157" s="3">
        <v>163.59807087000101</v>
      </c>
      <c r="DJ157" s="3">
        <v>33.291553690000498</v>
      </c>
      <c r="DK157" s="3">
        <v>3.24000300000028E-2</v>
      </c>
      <c r="DL157" s="3">
        <v>71.764399660000805</v>
      </c>
      <c r="DM157" s="3">
        <v>53.801291600001797</v>
      </c>
      <c r="DN157" s="3">
        <v>104.338168609996</v>
      </c>
      <c r="DO157" s="3">
        <v>1371.1026962799101</v>
      </c>
      <c r="DP157" s="4">
        <v>118.78793897</v>
      </c>
      <c r="DQ157" s="11">
        <v>179.51150751</v>
      </c>
      <c r="DR157" s="11">
        <v>13765.9677734375</v>
      </c>
      <c r="DS157" s="11">
        <f t="shared" si="22"/>
        <v>42211.876978457381</v>
      </c>
      <c r="DT157" s="19">
        <v>3644.9924098600313</v>
      </c>
      <c r="DU157">
        <v>4546.5484257100088</v>
      </c>
      <c r="DV157">
        <v>9175.6680826698503</v>
      </c>
      <c r="DW157">
        <v>6779.3110919000728</v>
      </c>
      <c r="DX157">
        <v>4299.3891948799219</v>
      </c>
      <c r="DY157" t="e">
        <f t="shared" si="23"/>
        <v>#N/A</v>
      </c>
      <c r="DZ157" s="20" t="e">
        <f t="shared" si="24"/>
        <v>#N/A</v>
      </c>
      <c r="EA157" s="19" t="e">
        <f t="shared" si="25"/>
        <v>#N/A</v>
      </c>
      <c r="EB157">
        <f t="shared" si="26"/>
        <v>4546.5484257100088</v>
      </c>
      <c r="EC157" t="e">
        <f t="shared" si="27"/>
        <v>#N/A</v>
      </c>
      <c r="ED157">
        <f t="shared" si="28"/>
        <v>6779.3110919000728</v>
      </c>
      <c r="EE157" s="20">
        <f t="shared" si="29"/>
        <v>4299.3891948799219</v>
      </c>
    </row>
    <row r="158" spans="1:135" x14ac:dyDescent="0.25">
      <c r="A158" s="2" t="s">
        <v>290</v>
      </c>
      <c r="B158" s="3">
        <v>14.9496789700004</v>
      </c>
      <c r="C158" s="3">
        <v>322.16208945999898</v>
      </c>
      <c r="D158" s="3">
        <v>516.84072676000198</v>
      </c>
      <c r="E158" s="3">
        <v>0.72149161000001605</v>
      </c>
      <c r="F158" s="3">
        <v>171.48610140999901</v>
      </c>
      <c r="G158" s="3">
        <v>128.19397014999799</v>
      </c>
      <c r="H158" s="3">
        <v>112.72605477</v>
      </c>
      <c r="I158" s="3">
        <v>148.87052061</v>
      </c>
      <c r="J158" s="3">
        <v>14.4984654499999</v>
      </c>
      <c r="K158" s="3">
        <v>90.545866080000394</v>
      </c>
      <c r="L158" s="3">
        <v>753.88028279000298</v>
      </c>
      <c r="M158" s="3">
        <v>47.1472060000007</v>
      </c>
      <c r="N158" s="3">
        <v>13.43696871</v>
      </c>
      <c r="O158" s="3">
        <v>12.8578680999999</v>
      </c>
      <c r="P158" s="3">
        <v>10.1039029100011</v>
      </c>
      <c r="Q158" s="3">
        <v>0.50485917999999497</v>
      </c>
      <c r="R158" s="3">
        <v>5.5127410999999</v>
      </c>
      <c r="S158" s="3">
        <v>291.38322694999999</v>
      </c>
      <c r="T158" s="3">
        <v>4495.4455587499997</v>
      </c>
      <c r="U158" s="3">
        <v>50.155569200001899</v>
      </c>
      <c r="V158" s="3">
        <v>428.77413954000099</v>
      </c>
      <c r="W158" s="3">
        <v>2.66129704</v>
      </c>
      <c r="X158" s="3">
        <v>3827.81233676999</v>
      </c>
      <c r="Y158" s="3">
        <v>98.691346649993093</v>
      </c>
      <c r="Z158" s="3">
        <v>16.095353110000101</v>
      </c>
      <c r="AA158" s="3">
        <v>452.91190041000198</v>
      </c>
      <c r="AB158" s="3">
        <v>0.12868811999999899</v>
      </c>
      <c r="AC158" s="3">
        <v>9.8703131599998901</v>
      </c>
      <c r="AD158" s="3">
        <v>815.57424063000599</v>
      </c>
      <c r="AE158" s="3">
        <v>5627.9113912597804</v>
      </c>
      <c r="AF158" s="3">
        <v>27.686213799999901</v>
      </c>
      <c r="AG158" s="3">
        <v>452.32185593000202</v>
      </c>
      <c r="AH158" s="3">
        <v>2965.96330591987</v>
      </c>
      <c r="AI158" s="3">
        <v>489.49795926999798</v>
      </c>
      <c r="AJ158" s="3">
        <v>2.0336329499999901</v>
      </c>
      <c r="AK158" s="3">
        <v>145.05589523999899</v>
      </c>
      <c r="AL158" s="3">
        <v>539.91426791000299</v>
      </c>
      <c r="AM158" s="3">
        <v>203.48207172999901</v>
      </c>
      <c r="AN158" s="3">
        <v>5.9710712699999</v>
      </c>
      <c r="AO158" s="3">
        <v>59.574971280001101</v>
      </c>
      <c r="AP158" s="3">
        <v>2011.28416015997</v>
      </c>
      <c r="AQ158" s="3">
        <v>161.886633299999</v>
      </c>
      <c r="AR158" s="3">
        <v>481.54611227999902</v>
      </c>
      <c r="AS158" s="3">
        <v>2.1058970000001301E-2</v>
      </c>
      <c r="AT158" s="3">
        <v>0.32241358999999098</v>
      </c>
      <c r="AU158" s="3">
        <v>1018.99613963001</v>
      </c>
      <c r="AV158" s="3">
        <v>10.4124487399998</v>
      </c>
      <c r="AW158" s="3">
        <v>1.1179923200000299</v>
      </c>
      <c r="AX158" s="3">
        <v>31.6040269500009</v>
      </c>
      <c r="AY158" s="3">
        <v>5.89592326999969</v>
      </c>
      <c r="AZ158" s="3">
        <v>829.51093408000804</v>
      </c>
      <c r="BA158" s="3">
        <v>63.937003960001398</v>
      </c>
      <c r="BB158" s="3">
        <v>73.629974610001995</v>
      </c>
      <c r="BC158" s="3">
        <v>39.373751550000698</v>
      </c>
      <c r="BD158" s="3">
        <v>463.126568700007</v>
      </c>
      <c r="BE158" s="3">
        <v>695.87699757000496</v>
      </c>
      <c r="BF158" s="3">
        <v>7.1861042799997801</v>
      </c>
      <c r="BG158" s="3">
        <v>99.870302940001906</v>
      </c>
      <c r="BH158" s="3">
        <v>321.967615529998</v>
      </c>
      <c r="BI158" s="3">
        <v>100.921711400001</v>
      </c>
      <c r="BJ158" s="3">
        <v>0.18646076999998901</v>
      </c>
      <c r="BK158" s="3">
        <v>458.56699778999899</v>
      </c>
      <c r="BL158" s="3">
        <v>1190.37917778001</v>
      </c>
      <c r="BM158" s="3">
        <v>16.710177530000301</v>
      </c>
      <c r="BN158" s="3">
        <v>41.004961100000699</v>
      </c>
      <c r="BO158" s="3">
        <v>0.55396082000000102</v>
      </c>
      <c r="BP158" s="3">
        <v>2.3754179799999799</v>
      </c>
      <c r="BQ158" s="3">
        <v>8.0740130599997606</v>
      </c>
      <c r="BR158" s="3">
        <v>1492.4897464000001</v>
      </c>
      <c r="BS158" s="3">
        <v>69.088074639999604</v>
      </c>
      <c r="BT158" s="3">
        <v>36.708916950001701</v>
      </c>
      <c r="BU158" s="3">
        <v>1384.1077236599899</v>
      </c>
      <c r="BV158" s="3">
        <v>0.13663156999999601</v>
      </c>
      <c r="BW158" s="3">
        <v>0.68459862999999599</v>
      </c>
      <c r="BX158" s="3">
        <v>8.7767603699999199</v>
      </c>
      <c r="BY158" s="3">
        <v>144.713726179996</v>
      </c>
      <c r="BZ158" s="3">
        <v>157.89599623000001</v>
      </c>
      <c r="CA158" s="3">
        <v>1.4517689899999899</v>
      </c>
      <c r="CB158" s="3">
        <v>14.3586970100011</v>
      </c>
      <c r="CC158" s="3">
        <v>493.16797287000202</v>
      </c>
      <c r="CD158" s="3">
        <v>1494.2768077799899</v>
      </c>
      <c r="CE158" s="3">
        <v>1229.81556870999</v>
      </c>
      <c r="CF158" s="3">
        <v>10.272028079999901</v>
      </c>
      <c r="CG158" s="3">
        <v>95.657575760000299</v>
      </c>
      <c r="CH158" s="3">
        <v>134.60509124999899</v>
      </c>
      <c r="CI158" s="3">
        <v>231.24214127000101</v>
      </c>
      <c r="CJ158" s="3">
        <v>176.76126331999799</v>
      </c>
      <c r="CK158" s="3">
        <v>7.6838017199998898</v>
      </c>
      <c r="CL158" s="3">
        <v>164.45820701999901</v>
      </c>
      <c r="CM158" s="3">
        <v>192.79777041999901</v>
      </c>
      <c r="CN158" s="3">
        <v>47.646321910000999</v>
      </c>
      <c r="CO158" s="3">
        <v>7.9202319099997496</v>
      </c>
      <c r="CP158" s="3">
        <v>0.38412084999998503</v>
      </c>
      <c r="CQ158" s="3">
        <v>3632.1463633899998</v>
      </c>
      <c r="CR158" s="3">
        <v>1006.9255048799999</v>
      </c>
      <c r="CS158" s="3">
        <v>802.39169536000702</v>
      </c>
      <c r="CT158" s="3">
        <v>125.57895801999901</v>
      </c>
      <c r="CU158" s="3">
        <v>0.20987255999999599</v>
      </c>
      <c r="CV158" s="3">
        <v>632.90414402000795</v>
      </c>
      <c r="CW158" s="3">
        <v>79.394193350001501</v>
      </c>
      <c r="CX158" s="3">
        <v>1.5275258700000001</v>
      </c>
      <c r="CY158" s="3">
        <v>6150.21002915999</v>
      </c>
      <c r="CZ158" s="3">
        <v>42.690071820000902</v>
      </c>
      <c r="DA158" s="3">
        <v>21.3856728700007</v>
      </c>
      <c r="DB158" s="3">
        <v>249.491798439999</v>
      </c>
      <c r="DC158" s="3">
        <v>37.847691520000801</v>
      </c>
      <c r="DD158" s="3">
        <v>65.673556730000499</v>
      </c>
      <c r="DE158" s="3">
        <v>179.64496169</v>
      </c>
      <c r="DF158" s="3">
        <v>117.396867169998</v>
      </c>
      <c r="DG158" s="3">
        <v>460.20224288999998</v>
      </c>
      <c r="DH158" s="3">
        <v>0.111523449999996</v>
      </c>
      <c r="DI158" s="3">
        <v>328.26115020999902</v>
      </c>
      <c r="DJ158" s="3">
        <v>49.8477936400011</v>
      </c>
      <c r="DK158" s="3">
        <v>0.1088201</v>
      </c>
      <c r="DL158" s="3">
        <v>156.77166925</v>
      </c>
      <c r="DM158" s="3">
        <v>72.633950980001003</v>
      </c>
      <c r="DN158" s="3">
        <v>141.09118601999899</v>
      </c>
      <c r="DO158" s="3">
        <v>35.113072290003402</v>
      </c>
      <c r="DP158" s="4">
        <v>623.09719472000802</v>
      </c>
      <c r="DQ158" s="11">
        <v>4252.5060710099497</v>
      </c>
      <c r="DR158" s="11">
        <v>7310.3896484375</v>
      </c>
      <c r="DS158" s="11">
        <f t="shared" si="22"/>
        <v>65682.349214957125</v>
      </c>
      <c r="DT158" s="19">
        <v>17160.51112285992</v>
      </c>
      <c r="DU158">
        <v>6393.6855341199935</v>
      </c>
      <c r="DV158">
        <v>19847.479858609604</v>
      </c>
      <c r="DW158">
        <v>9339.0333554100453</v>
      </c>
      <c r="DX158">
        <v>5631.2496955200349</v>
      </c>
      <c r="DY158" t="e">
        <f t="shared" si="23"/>
        <v>#N/A</v>
      </c>
      <c r="DZ158" s="20" t="e">
        <f t="shared" si="24"/>
        <v>#N/A</v>
      </c>
      <c r="EA158" s="19" t="e">
        <f t="shared" si="25"/>
        <v>#N/A</v>
      </c>
      <c r="EB158">
        <f t="shared" si="26"/>
        <v>6393.6855341199935</v>
      </c>
      <c r="EC158" t="e">
        <f t="shared" si="27"/>
        <v>#N/A</v>
      </c>
      <c r="ED158">
        <f t="shared" si="28"/>
        <v>9339.0333554100453</v>
      </c>
      <c r="EE158" s="20">
        <f t="shared" si="29"/>
        <v>5631.2496955200349</v>
      </c>
    </row>
    <row r="159" spans="1:135" x14ac:dyDescent="0.25">
      <c r="A159" s="2" t="s">
        <v>291</v>
      </c>
      <c r="B159" s="3">
        <v>111.518938399996</v>
      </c>
      <c r="C159" s="3">
        <v>4605.8489603499702</v>
      </c>
      <c r="D159" s="3">
        <v>9.3051996200000993</v>
      </c>
      <c r="E159" s="3">
        <v>0.193397129999996</v>
      </c>
      <c r="F159" s="3">
        <v>0.58766355999997499</v>
      </c>
      <c r="G159" s="3">
        <v>1616.6041787499501</v>
      </c>
      <c r="H159" s="3">
        <v>41.805021000002803</v>
      </c>
      <c r="I159" s="3">
        <v>585.23969103004197</v>
      </c>
      <c r="J159" s="3">
        <v>86.516851739993299</v>
      </c>
      <c r="K159" s="3">
        <v>8.6230894399999798</v>
      </c>
      <c r="L159" s="3">
        <v>4.3849287099999597</v>
      </c>
      <c r="M159" s="3">
        <v>5.8587699699997398</v>
      </c>
      <c r="N159" s="3">
        <v>29.7977472300024</v>
      </c>
      <c r="O159" s="3">
        <v>397.360497740011</v>
      </c>
      <c r="P159" s="3">
        <v>3.9009834599999502</v>
      </c>
      <c r="Q159" s="3">
        <v>43.4388412000011</v>
      </c>
      <c r="R159" s="3">
        <v>15.8239010700013</v>
      </c>
      <c r="S159" s="3">
        <v>2.5246870999999702</v>
      </c>
      <c r="T159" s="3">
        <v>9613.0932615600905</v>
      </c>
      <c r="U159" s="3">
        <v>4.1019055099998099</v>
      </c>
      <c r="V159" s="3">
        <v>5.6959822299998102</v>
      </c>
      <c r="W159" s="3">
        <v>0.71741993000006099</v>
      </c>
      <c r="X159" s="3">
        <v>8903.8768520601407</v>
      </c>
      <c r="Y159" s="3">
        <v>9.6200550000000309</v>
      </c>
      <c r="Z159" s="3">
        <v>14.464304710000601</v>
      </c>
      <c r="AA159" s="3">
        <v>26666.029166</v>
      </c>
      <c r="AB159" s="3">
        <v>28.182511550003099</v>
      </c>
      <c r="AC159" s="3">
        <v>187.74127346</v>
      </c>
      <c r="AD159" s="3">
        <v>127.619949659996</v>
      </c>
      <c r="AE159" s="3">
        <v>43711.018790239301</v>
      </c>
      <c r="AF159" s="3">
        <v>5517.8204394098502</v>
      </c>
      <c r="AG159" s="3">
        <v>18277.370544459998</v>
      </c>
      <c r="AH159" s="3">
        <v>41616.729365089603</v>
      </c>
      <c r="AI159" s="3">
        <v>5019.9996925599098</v>
      </c>
      <c r="AJ159" s="3">
        <v>0.147282369999993</v>
      </c>
      <c r="AK159" s="3">
        <v>1177.16478221993</v>
      </c>
      <c r="AL159" s="3">
        <v>1161.4101267399401</v>
      </c>
      <c r="AM159" s="3">
        <v>177.41335548999999</v>
      </c>
      <c r="AN159" s="3">
        <v>364.37644346001002</v>
      </c>
      <c r="AO159" s="3">
        <v>6.7008556999997104</v>
      </c>
      <c r="AP159" s="3">
        <v>637.15542916003199</v>
      </c>
      <c r="AQ159" s="3">
        <v>1591.7414472999701</v>
      </c>
      <c r="AR159" s="3">
        <v>1303.02725292994</v>
      </c>
      <c r="AS159" s="3">
        <v>6.5879399999997897E-3</v>
      </c>
      <c r="AT159" s="3">
        <v>28.597261040002799</v>
      </c>
      <c r="AU159" s="3">
        <v>21263.22905803</v>
      </c>
      <c r="AV159" s="3">
        <v>1143.73156751996</v>
      </c>
      <c r="AW159" s="3">
        <v>219.37048919999901</v>
      </c>
      <c r="AX159" s="3">
        <v>139.14844178000101</v>
      </c>
      <c r="AY159" s="3">
        <v>65.1074837499919</v>
      </c>
      <c r="AZ159" s="3">
        <v>7.2907805399995702</v>
      </c>
      <c r="BA159" s="3">
        <v>2.4021989699999202</v>
      </c>
      <c r="BB159" s="3">
        <v>62.816228280003301</v>
      </c>
      <c r="BC159" s="3">
        <v>0.93218992000006595</v>
      </c>
      <c r="BD159" s="3">
        <v>192.24790083000099</v>
      </c>
      <c r="BE159" s="3">
        <v>4.7685076999995601</v>
      </c>
      <c r="BF159" s="3">
        <v>65.792854500000601</v>
      </c>
      <c r="BG159" s="3">
        <v>55.852785230002802</v>
      </c>
      <c r="BH159" s="3">
        <v>4.9916454699995798</v>
      </c>
      <c r="BI159" s="3">
        <v>0.96695785000006595</v>
      </c>
      <c r="BJ159" s="3">
        <v>0.42620000999996499</v>
      </c>
      <c r="BK159" s="3">
        <v>4594.2482247998896</v>
      </c>
      <c r="BL159" s="3">
        <v>10782.4073611802</v>
      </c>
      <c r="BM159" s="3">
        <v>49.5122108100025</v>
      </c>
      <c r="BN159" s="3">
        <v>0.10538837999999399</v>
      </c>
      <c r="BO159" s="3">
        <v>58.509543520004499</v>
      </c>
      <c r="BP159" s="3">
        <v>2148.0450536099602</v>
      </c>
      <c r="BQ159" s="3">
        <v>393.47870261001998</v>
      </c>
      <c r="BR159" s="3">
        <v>1072.78210324002</v>
      </c>
      <c r="BS159" s="3">
        <v>78.712738529993402</v>
      </c>
      <c r="BT159" s="3">
        <v>445.59426283001198</v>
      </c>
      <c r="BU159" s="3">
        <v>2878.7483742899499</v>
      </c>
      <c r="BV159" s="3">
        <v>6.3457850000004007E-2</v>
      </c>
      <c r="BW159" s="3">
        <v>189.49160216999999</v>
      </c>
      <c r="BX159" s="3">
        <v>1536.15800404997</v>
      </c>
      <c r="BY159" s="3">
        <v>2380.9659847298799</v>
      </c>
      <c r="BZ159" s="3">
        <v>2.2556821999999901</v>
      </c>
      <c r="CA159" s="3">
        <v>44.463142580004401</v>
      </c>
      <c r="CB159" s="3">
        <v>19.060172950002102</v>
      </c>
      <c r="CC159" s="3">
        <v>7159.2068192399202</v>
      </c>
      <c r="CD159" s="3">
        <v>1181.54921374994</v>
      </c>
      <c r="CE159" s="3">
        <v>0.13723173000000199</v>
      </c>
      <c r="CF159" s="3">
        <v>1392.5807694799601</v>
      </c>
      <c r="CG159" s="3">
        <v>2729.2043226299302</v>
      </c>
      <c r="CH159" s="3">
        <v>57.885340280000896</v>
      </c>
      <c r="CI159" s="3">
        <v>423.59936105001202</v>
      </c>
      <c r="CJ159" s="3">
        <v>1.10799303000003</v>
      </c>
      <c r="CK159" s="3">
        <v>713.46136888003196</v>
      </c>
      <c r="CL159" s="3">
        <v>179.99852795000001</v>
      </c>
      <c r="CM159" s="3">
        <v>2785.9212983899301</v>
      </c>
      <c r="CN159" s="3">
        <v>669.69291493002004</v>
      </c>
      <c r="CO159" s="3">
        <v>798.48826054002598</v>
      </c>
      <c r="CP159" s="3">
        <v>0.15134135999999601</v>
      </c>
      <c r="CQ159" s="3">
        <v>3.0034774599998801</v>
      </c>
      <c r="CR159" s="3">
        <v>2690.7519551697601</v>
      </c>
      <c r="CS159" s="3">
        <v>1333.95003521992</v>
      </c>
      <c r="CT159" s="3">
        <v>1819.5664924699699</v>
      </c>
      <c r="CU159" s="3">
        <v>98.799319259992103</v>
      </c>
      <c r="CV159" s="3">
        <v>738.40695711005003</v>
      </c>
      <c r="CW159" s="3">
        <v>3454.2665089299398</v>
      </c>
      <c r="CX159" s="3">
        <v>17.316129720001602</v>
      </c>
      <c r="CY159" s="3">
        <v>12843.115197880101</v>
      </c>
      <c r="CZ159" s="3">
        <v>493.93705577001202</v>
      </c>
      <c r="DA159" s="3">
        <v>92.458867279996696</v>
      </c>
      <c r="DB159" s="3">
        <v>22.395070680002199</v>
      </c>
      <c r="DC159" s="3">
        <v>248.727515570001</v>
      </c>
      <c r="DD159" s="3">
        <v>1111.11782135</v>
      </c>
      <c r="DE159" s="3">
        <v>22.781890900000501</v>
      </c>
      <c r="DF159" s="3">
        <v>3040.4513079299099</v>
      </c>
      <c r="DG159" s="3">
        <v>8232.1122206699492</v>
      </c>
      <c r="DH159" s="3">
        <v>1.55434238999995</v>
      </c>
      <c r="DI159" s="3">
        <v>621.18069380001896</v>
      </c>
      <c r="DJ159" s="3">
        <v>42.002039680002497</v>
      </c>
      <c r="DK159" s="3">
        <v>0.15684923999999001</v>
      </c>
      <c r="DL159" s="3">
        <v>16.6773138600004</v>
      </c>
      <c r="DM159" s="3">
        <v>10.0803993500007</v>
      </c>
      <c r="DN159" s="3">
        <v>1163.47385255989</v>
      </c>
      <c r="DO159" s="3">
        <v>15005.7099515802</v>
      </c>
      <c r="DP159" s="4">
        <v>1900.4446712199599</v>
      </c>
      <c r="DQ159" s="11">
        <v>102.685522569996</v>
      </c>
      <c r="DR159" s="11">
        <v>34351.453125</v>
      </c>
      <c r="DS159" s="11">
        <f t="shared" si="22"/>
        <v>331196.39433304791</v>
      </c>
      <c r="DT159" s="19">
        <v>22190.606112669946</v>
      </c>
      <c r="DU159">
        <v>60517.858690189372</v>
      </c>
      <c r="DV159">
        <v>112451.02599054902</v>
      </c>
      <c r="DW159">
        <v>14711.29307882962</v>
      </c>
      <c r="DX159">
        <v>86974.157335810043</v>
      </c>
      <c r="DY159" t="e">
        <f t="shared" si="23"/>
        <v>#N/A</v>
      </c>
      <c r="DZ159" s="20" t="e">
        <f t="shared" si="24"/>
        <v>#N/A</v>
      </c>
      <c r="EA159" s="19" t="e">
        <f t="shared" si="25"/>
        <v>#N/A</v>
      </c>
      <c r="EB159">
        <f t="shared" si="26"/>
        <v>60517.858690189372</v>
      </c>
      <c r="EC159" t="e">
        <f t="shared" si="27"/>
        <v>#N/A</v>
      </c>
      <c r="ED159">
        <f t="shared" si="28"/>
        <v>14711.29307882962</v>
      </c>
      <c r="EE159" s="20">
        <f t="shared" si="29"/>
        <v>86974.157335810043</v>
      </c>
    </row>
    <row r="160" spans="1:135" x14ac:dyDescent="0.25">
      <c r="A160" s="2" t="s">
        <v>292</v>
      </c>
      <c r="B160" s="3">
        <v>5.7096743799998801</v>
      </c>
      <c r="C160" s="3">
        <v>402.45874340000302</v>
      </c>
      <c r="D160" s="3">
        <v>66.831457100002098</v>
      </c>
      <c r="E160" s="3">
        <v>4.2258810099998199</v>
      </c>
      <c r="F160" s="3">
        <v>5.9196231299997102</v>
      </c>
      <c r="G160" s="3">
        <v>67.752264740001294</v>
      </c>
      <c r="H160" s="3">
        <v>3.09632460999996</v>
      </c>
      <c r="I160" s="3">
        <v>3.1200932199999398</v>
      </c>
      <c r="J160" s="3">
        <v>1.54023927</v>
      </c>
      <c r="K160" s="3">
        <v>34.663616240000003</v>
      </c>
      <c r="L160" s="3">
        <v>8.1047163899998491</v>
      </c>
      <c r="M160" s="3">
        <v>1.7995076999999799</v>
      </c>
      <c r="N160" s="3">
        <v>1.0003692800000401</v>
      </c>
      <c r="O160" s="3">
        <v>10.0983725700008</v>
      </c>
      <c r="P160" s="3">
        <v>0.94969950000001502</v>
      </c>
      <c r="Q160" s="3">
        <v>0.18916750999999599</v>
      </c>
      <c r="R160" s="3">
        <v>0.30913801999998902</v>
      </c>
      <c r="S160" s="3">
        <v>17.799870830000501</v>
      </c>
      <c r="T160" s="3">
        <v>448.19441404999901</v>
      </c>
      <c r="U160" s="3">
        <v>0.42131268999997101</v>
      </c>
      <c r="V160" s="3">
        <v>17.0990142500006</v>
      </c>
      <c r="W160" s="3">
        <v>0.44584307999997702</v>
      </c>
      <c r="X160" s="3">
        <v>724.00126223000802</v>
      </c>
      <c r="Y160" s="3">
        <v>0.67235068000007103</v>
      </c>
      <c r="Z160" s="3">
        <v>15.133730220001199</v>
      </c>
      <c r="AA160" s="3">
        <v>265.23016602000098</v>
      </c>
      <c r="AB160" s="3">
        <v>3.7360337599999198</v>
      </c>
      <c r="AC160" s="3">
        <v>180.02832453000099</v>
      </c>
      <c r="AD160" s="3">
        <v>118.67862118999901</v>
      </c>
      <c r="AE160" s="3">
        <v>28.133803810001702</v>
      </c>
      <c r="AF160" s="3">
        <v>4.1013898499999302</v>
      </c>
      <c r="AG160" s="3">
        <v>262.514428670001</v>
      </c>
      <c r="AH160" s="3">
        <v>11.690515480000499</v>
      </c>
      <c r="AI160" s="3">
        <v>82.831228390000504</v>
      </c>
      <c r="AJ160" s="3">
        <v>0.16939390999999601</v>
      </c>
      <c r="AK160" s="3">
        <v>1.9067239600000001</v>
      </c>
      <c r="AL160" s="3">
        <v>218.654788179999</v>
      </c>
      <c r="AM160" s="3">
        <v>14.571790400000101</v>
      </c>
      <c r="AN160" s="3">
        <v>2.6121784899999199</v>
      </c>
      <c r="AO160" s="3">
        <v>5.7032735999997497</v>
      </c>
      <c r="AP160" s="3">
        <v>4.60643688999955</v>
      </c>
      <c r="AQ160" s="3">
        <v>38.643046330001098</v>
      </c>
      <c r="AR160" s="3">
        <v>4.0747300699999203</v>
      </c>
      <c r="AS160" s="3">
        <v>2.3003713199999498</v>
      </c>
      <c r="AT160" s="3">
        <v>2.3883523399999298</v>
      </c>
      <c r="AU160" s="3">
        <v>528.38769164000098</v>
      </c>
      <c r="AV160" s="3">
        <v>0.85931464000005398</v>
      </c>
      <c r="AW160" s="3">
        <v>0.89992380000009198</v>
      </c>
      <c r="AX160" s="3">
        <v>9.86365243000151</v>
      </c>
      <c r="AY160" s="3">
        <v>5.2060209899994598</v>
      </c>
      <c r="AZ160" s="3">
        <v>320.04534988001598</v>
      </c>
      <c r="BA160" s="3">
        <v>4.7210886399998104</v>
      </c>
      <c r="BB160" s="3">
        <v>4.7469132999995196</v>
      </c>
      <c r="BC160" s="3">
        <v>7.8176598399995099</v>
      </c>
      <c r="BD160" s="3">
        <v>617.68856816004904</v>
      </c>
      <c r="BE160" s="3">
        <v>62.360908610002802</v>
      </c>
      <c r="BF160" s="3">
        <v>0.13791936999999399</v>
      </c>
      <c r="BG160" s="3">
        <v>10.080823959999799</v>
      </c>
      <c r="BH160" s="3">
        <v>128.295556089993</v>
      </c>
      <c r="BI160" s="3">
        <v>3.01114131999987</v>
      </c>
      <c r="BJ160" s="3">
        <v>0.80953760000003305</v>
      </c>
      <c r="BK160" s="3">
        <v>146.44634030999899</v>
      </c>
      <c r="BL160" s="3">
        <v>387.89018843000201</v>
      </c>
      <c r="BM160" s="3">
        <v>4.4938233199999296</v>
      </c>
      <c r="BN160" s="3">
        <v>1.1874927799999799</v>
      </c>
      <c r="BO160" s="3">
        <v>3.83499002999991</v>
      </c>
      <c r="BP160" s="3">
        <v>13.658978530000001</v>
      </c>
      <c r="BQ160" s="3">
        <v>2.0064738599999599</v>
      </c>
      <c r="BR160" s="3">
        <v>351.634402410002</v>
      </c>
      <c r="BS160" s="3">
        <v>7.6145661499997104</v>
      </c>
      <c r="BT160" s="3">
        <v>80.737504639991997</v>
      </c>
      <c r="BU160" s="3">
        <v>365.46580896000103</v>
      </c>
      <c r="BV160" s="3">
        <v>5.1152633499997702</v>
      </c>
      <c r="BW160" s="3">
        <v>1.07569775000007</v>
      </c>
      <c r="BX160" s="3">
        <v>26.031861410001699</v>
      </c>
      <c r="BY160" s="3">
        <v>37.3743541700035</v>
      </c>
      <c r="BZ160" s="3">
        <v>24.735235700000999</v>
      </c>
      <c r="CA160" s="3">
        <v>13.2183425200007</v>
      </c>
      <c r="CB160" s="3">
        <v>0.11385875999999499</v>
      </c>
      <c r="CC160" s="3">
        <v>373.55791887999999</v>
      </c>
      <c r="CD160" s="3">
        <v>115.025578119999</v>
      </c>
      <c r="CE160" s="3">
        <v>0.25511104999999401</v>
      </c>
      <c r="CF160" s="3">
        <v>147.20798760999699</v>
      </c>
      <c r="CG160" s="3">
        <v>2.9684715499999301</v>
      </c>
      <c r="CH160" s="3">
        <v>9.8334363300001097</v>
      </c>
      <c r="CI160" s="3">
        <v>2.9482791799999601</v>
      </c>
      <c r="CJ160" s="3">
        <v>14.7018021900005</v>
      </c>
      <c r="CK160" s="3">
        <v>4.5484041699998397</v>
      </c>
      <c r="CL160" s="3">
        <v>9.7582440899999501</v>
      </c>
      <c r="CM160" s="3">
        <v>144.86438909999799</v>
      </c>
      <c r="CN160" s="3">
        <v>26.418320680000999</v>
      </c>
      <c r="CO160" s="3">
        <v>8.0284411799995894</v>
      </c>
      <c r="CP160" s="3">
        <v>1.1400279100000299</v>
      </c>
      <c r="CQ160" s="3">
        <v>30.480018260000701</v>
      </c>
      <c r="CR160" s="3">
        <v>1.1045703900000201</v>
      </c>
      <c r="CS160" s="3">
        <v>70.132406079992407</v>
      </c>
      <c r="CT160" s="3">
        <v>3.64648225999992</v>
      </c>
      <c r="CU160" s="3">
        <v>3.0859272999998901</v>
      </c>
      <c r="CV160" s="3">
        <v>78.292446939994207</v>
      </c>
      <c r="CW160" s="3">
        <v>650.90213961000904</v>
      </c>
      <c r="CX160" s="3">
        <v>0.94889356000004699</v>
      </c>
      <c r="CY160" s="3">
        <v>119.777344019997</v>
      </c>
      <c r="CZ160" s="3">
        <v>2.5854136099999199</v>
      </c>
      <c r="DA160" s="3">
        <v>5.7471757999999404</v>
      </c>
      <c r="DB160" s="3">
        <v>16.921365630001201</v>
      </c>
      <c r="DC160" s="3">
        <v>10.17116259</v>
      </c>
      <c r="DD160" s="3">
        <v>21.210689090001001</v>
      </c>
      <c r="DE160" s="3">
        <v>17.720456490000402</v>
      </c>
      <c r="DF160" s="3">
        <v>62.014679050001199</v>
      </c>
      <c r="DG160" s="3">
        <v>161.12059516999699</v>
      </c>
      <c r="DH160" s="3">
        <v>1.5472623600000299</v>
      </c>
      <c r="DI160" s="3">
        <v>23.546843700001101</v>
      </c>
      <c r="DJ160" s="3">
        <v>6.0643224599998797</v>
      </c>
      <c r="DK160" s="3">
        <v>1.35066453000001</v>
      </c>
      <c r="DL160" s="3">
        <v>5.0509897799997896</v>
      </c>
      <c r="DM160" s="3">
        <v>15.590028170001</v>
      </c>
      <c r="DN160" s="3">
        <v>0.96149356000004405</v>
      </c>
      <c r="DO160" s="3">
        <v>2.9645796700000102</v>
      </c>
      <c r="DP160" s="4">
        <v>273.661371849999</v>
      </c>
      <c r="DQ160" s="11">
        <v>696.04165387000501</v>
      </c>
      <c r="DR160" s="11">
        <v>1414.81945800781</v>
      </c>
      <c r="DS160" s="11">
        <f t="shared" si="22"/>
        <v>10830.396382487894</v>
      </c>
      <c r="DT160" s="19">
        <v>2014.9405883300137</v>
      </c>
      <c r="DU160">
        <v>1480.2059008199979</v>
      </c>
      <c r="DV160">
        <v>1476.6108786300078</v>
      </c>
      <c r="DW160">
        <v>1970.552050870059</v>
      </c>
      <c r="DX160">
        <v>2473.2675058299997</v>
      </c>
      <c r="DY160" t="e">
        <f t="shared" si="23"/>
        <v>#N/A</v>
      </c>
      <c r="DZ160" s="20" t="e">
        <f t="shared" si="24"/>
        <v>#N/A</v>
      </c>
      <c r="EA160" s="19" t="e">
        <f t="shared" si="25"/>
        <v>#N/A</v>
      </c>
      <c r="EB160">
        <f t="shared" si="26"/>
        <v>1480.2059008199979</v>
      </c>
      <c r="EC160" t="e">
        <f t="shared" si="27"/>
        <v>#N/A</v>
      </c>
      <c r="ED160">
        <f t="shared" si="28"/>
        <v>1970.552050870059</v>
      </c>
      <c r="EE160" s="20">
        <f t="shared" si="29"/>
        <v>2473.2675058299997</v>
      </c>
    </row>
    <row r="161" spans="1:135" x14ac:dyDescent="0.25">
      <c r="A161" s="2" t="s">
        <v>264</v>
      </c>
      <c r="B161" s="3">
        <v>14.28682809</v>
      </c>
      <c r="C161" s="3">
        <v>21.940399310000402</v>
      </c>
      <c r="D161" s="3">
        <v>26.2781686900003</v>
      </c>
      <c r="E161" s="3">
        <v>0.338925839999971</v>
      </c>
      <c r="F161" s="3">
        <v>148.924901820001</v>
      </c>
      <c r="G161" s="3">
        <v>21.369563749999902</v>
      </c>
      <c r="H161" s="3">
        <v>65.147271830000705</v>
      </c>
      <c r="I161" s="3">
        <v>35.905704129999997</v>
      </c>
      <c r="J161" s="3">
        <v>1.91410677999999</v>
      </c>
      <c r="K161" s="3">
        <v>4.1906184899997996</v>
      </c>
      <c r="L161" s="3">
        <v>27.0503123800002</v>
      </c>
      <c r="M161" s="3">
        <v>44.838340510000002</v>
      </c>
      <c r="N161" s="3">
        <v>9.5616434799998604</v>
      </c>
      <c r="O161" s="3">
        <v>62.633560869999997</v>
      </c>
      <c r="P161" s="3">
        <v>1.7204781100000299</v>
      </c>
      <c r="Q161" s="3">
        <v>1.04985115000003</v>
      </c>
      <c r="R161" s="3">
        <v>5.1617657599999696</v>
      </c>
      <c r="S161" s="3">
        <v>89.067307870000803</v>
      </c>
      <c r="T161" s="3">
        <v>986.44859750999797</v>
      </c>
      <c r="U161" s="3">
        <v>204.71558786</v>
      </c>
      <c r="V161" s="3">
        <v>1152.34993878</v>
      </c>
      <c r="W161" s="3">
        <v>9.9394101300000592</v>
      </c>
      <c r="X161" s="3">
        <v>1044.0587912799999</v>
      </c>
      <c r="Y161" s="3">
        <v>172.98773383000201</v>
      </c>
      <c r="Z161" s="3">
        <v>1.83637213</v>
      </c>
      <c r="AA161" s="3">
        <v>87.233422009999501</v>
      </c>
      <c r="AB161" s="3">
        <v>0.193317939999994</v>
      </c>
      <c r="AC161" s="3">
        <v>12.306009999999899</v>
      </c>
      <c r="AD161" s="3">
        <v>638.50660570000002</v>
      </c>
      <c r="AE161" s="3">
        <v>2287.7100175999999</v>
      </c>
      <c r="AF161" s="3">
        <v>547.06788596000104</v>
      </c>
      <c r="AG161" s="3">
        <v>80.617968300000499</v>
      </c>
      <c r="AH161" s="3">
        <v>1460.84360696</v>
      </c>
      <c r="AI161" s="3">
        <v>439.41806952999798</v>
      </c>
      <c r="AJ161" s="3">
        <v>0.21891228000000301</v>
      </c>
      <c r="AK161" s="3">
        <v>291.54555260999899</v>
      </c>
      <c r="AL161" s="3">
        <v>32.391339330000797</v>
      </c>
      <c r="AM161" s="3">
        <v>13.07432318</v>
      </c>
      <c r="AN161" s="3">
        <v>131.97906508999699</v>
      </c>
      <c r="AO161" s="3">
        <v>17.5426226000003</v>
      </c>
      <c r="AP161" s="3">
        <v>52.176310839999999</v>
      </c>
      <c r="AQ161" s="3">
        <v>2.24277251999994</v>
      </c>
      <c r="AR161" s="3">
        <v>145.73925421000101</v>
      </c>
      <c r="AS161" s="3">
        <v>9.9881599999996403E-3</v>
      </c>
      <c r="AT161" s="3">
        <v>0.347241579999989</v>
      </c>
      <c r="AU161" s="3">
        <v>817.71781026999997</v>
      </c>
      <c r="AV161" s="3">
        <v>194.97784401999999</v>
      </c>
      <c r="AW161" s="3">
        <v>47.760093819999902</v>
      </c>
      <c r="AX161" s="3">
        <v>8.9139299100000393</v>
      </c>
      <c r="AY161" s="3">
        <v>78.531041089999803</v>
      </c>
      <c r="AZ161" s="3">
        <v>857.60303831000101</v>
      </c>
      <c r="BA161" s="3">
        <v>46.935481250000002</v>
      </c>
      <c r="BB161" s="3">
        <v>47.3079644600016</v>
      </c>
      <c r="BC161" s="3">
        <v>220.22361607000099</v>
      </c>
      <c r="BD161" s="3">
        <v>15.25019597</v>
      </c>
      <c r="BE161" s="3">
        <v>310.746948980002</v>
      </c>
      <c r="BF161" s="3">
        <v>0.78386959000001399</v>
      </c>
      <c r="BG161" s="3">
        <v>103.452014819998</v>
      </c>
      <c r="BH161" s="3">
        <v>337.36815948999998</v>
      </c>
      <c r="BI161" s="3">
        <v>749.33905788000698</v>
      </c>
      <c r="BJ161" s="3">
        <v>173.49384842000001</v>
      </c>
      <c r="BK161" s="3">
        <v>845.34005504999902</v>
      </c>
      <c r="BL161" s="3">
        <v>221.02836781000099</v>
      </c>
      <c r="BM161" s="3">
        <v>2.7804603299999799</v>
      </c>
      <c r="BN161" s="3">
        <v>0.80902969000004499</v>
      </c>
      <c r="BO161" s="3">
        <v>0.68698068000004098</v>
      </c>
      <c r="BP161" s="3">
        <v>497.31386349000098</v>
      </c>
      <c r="BQ161" s="3">
        <v>19.578882330000098</v>
      </c>
      <c r="BR161" s="3">
        <v>124.36833267999999</v>
      </c>
      <c r="BS161" s="3">
        <v>180.84450678999701</v>
      </c>
      <c r="BT161" s="3">
        <v>8.12116200000009E-2</v>
      </c>
      <c r="BU161" s="3">
        <v>113.22337979999899</v>
      </c>
      <c r="BV161" s="3">
        <v>0.100856</v>
      </c>
      <c r="BW161" s="3">
        <v>25.781350330000102</v>
      </c>
      <c r="BX161" s="3">
        <v>25.838382799999899</v>
      </c>
      <c r="BY161" s="3">
        <v>386.01994789000099</v>
      </c>
      <c r="BZ161" s="3">
        <v>265.51418083999999</v>
      </c>
      <c r="CA161" s="3">
        <v>0.403317309999979</v>
      </c>
      <c r="CB161" s="3">
        <v>129.27024358000099</v>
      </c>
      <c r="CC161" s="3">
        <v>80.533258950000601</v>
      </c>
      <c r="CD161" s="3">
        <v>70.562869030000897</v>
      </c>
      <c r="CE161" s="3">
        <v>7.1871699999997603E-3</v>
      </c>
      <c r="CF161" s="3">
        <v>1358.56661192001</v>
      </c>
      <c r="CG161" s="3">
        <v>85.084542220000202</v>
      </c>
      <c r="CH161" s="3">
        <v>0.38321488999999298</v>
      </c>
      <c r="CI161" s="3">
        <v>1.91927783</v>
      </c>
      <c r="CJ161" s="3">
        <v>332.09481009000098</v>
      </c>
      <c r="CK161" s="3">
        <v>25.272676690000001</v>
      </c>
      <c r="CL161" s="3">
        <v>49.557021210000002</v>
      </c>
      <c r="CM161" s="3">
        <v>132.587590030001</v>
      </c>
      <c r="CN161" s="3">
        <v>9.4326610899998506</v>
      </c>
      <c r="CO161" s="3">
        <v>240.078241090001</v>
      </c>
      <c r="CP161" s="3">
        <v>11.5761229900011</v>
      </c>
      <c r="CQ161" s="3">
        <v>8.1518088700000106</v>
      </c>
      <c r="CR161" s="3">
        <v>2135.6176144000001</v>
      </c>
      <c r="CS161" s="3">
        <v>2971.5905369799302</v>
      </c>
      <c r="CT161" s="3">
        <v>105.92821144</v>
      </c>
      <c r="CU161" s="3">
        <v>56.298522250000403</v>
      </c>
      <c r="CV161" s="3">
        <v>858.09196343000099</v>
      </c>
      <c r="CW161" s="3">
        <v>1703.92744954</v>
      </c>
      <c r="CX161" s="3">
        <v>2.66010568999998</v>
      </c>
      <c r="CY161" s="3">
        <v>1422.02386905</v>
      </c>
      <c r="CZ161" s="3">
        <v>116.772780100001</v>
      </c>
      <c r="DA161" s="3">
        <v>92.829831400000501</v>
      </c>
      <c r="DB161" s="3">
        <v>3.1483671999999601</v>
      </c>
      <c r="DC161" s="3">
        <v>55.605300379999903</v>
      </c>
      <c r="DD161" s="3">
        <v>651.52044799000498</v>
      </c>
      <c r="DE161" s="3">
        <v>201.97064648999901</v>
      </c>
      <c r="DF161" s="3">
        <v>43.396065620000101</v>
      </c>
      <c r="DG161" s="3">
        <v>713.63682021000204</v>
      </c>
      <c r="DH161" s="3">
        <v>0.12818091999999301</v>
      </c>
      <c r="DI161" s="3">
        <v>182.11889259</v>
      </c>
      <c r="DJ161" s="3">
        <v>795.55447074999995</v>
      </c>
      <c r="DK161" s="3">
        <v>8.7460539999999407E-2</v>
      </c>
      <c r="DL161" s="3">
        <v>148.52955083000001</v>
      </c>
      <c r="DM161" s="3">
        <v>41.673644240000897</v>
      </c>
      <c r="DN161" s="3">
        <v>405.22030383999999</v>
      </c>
      <c r="DO161" s="3">
        <v>4205.2261001099996</v>
      </c>
      <c r="DP161" s="4">
        <v>12.935322620000299</v>
      </c>
      <c r="DQ161" s="11">
        <v>75.977345740000203</v>
      </c>
      <c r="DR161" s="11">
        <v>3390.79663085938</v>
      </c>
      <c r="DS161" s="11">
        <f t="shared" si="22"/>
        <v>40043.343059429346</v>
      </c>
      <c r="DT161" s="19">
        <v>3302.5909287100017</v>
      </c>
      <c r="DU161">
        <v>4379.3172139900043</v>
      </c>
      <c r="DV161">
        <v>7856.2469392900002</v>
      </c>
      <c r="DW161">
        <v>13108.859319159948</v>
      </c>
      <c r="DX161">
        <v>8005.532027420013</v>
      </c>
      <c r="DY161">
        <f t="shared" si="23"/>
        <v>2664.0187803621893</v>
      </c>
      <c r="DZ161" s="20">
        <f t="shared" si="24"/>
        <v>726.77785049719046</v>
      </c>
      <c r="EA161" s="19">
        <f t="shared" si="25"/>
        <v>5966.6097090721905</v>
      </c>
      <c r="EB161">
        <f t="shared" si="26"/>
        <v>4379.3172139900043</v>
      </c>
      <c r="EC161">
        <f t="shared" si="27"/>
        <v>8583.0247897871905</v>
      </c>
      <c r="ED161">
        <f t="shared" si="28"/>
        <v>13108.859319159948</v>
      </c>
      <c r="EE161" s="20">
        <f t="shared" si="29"/>
        <v>8005.532027420013</v>
      </c>
    </row>
    <row r="162" spans="1:135" x14ac:dyDescent="0.25">
      <c r="A162" s="2" t="s">
        <v>265</v>
      </c>
      <c r="B162" s="3">
        <v>2153.5734528799999</v>
      </c>
      <c r="C162" s="3">
        <v>3322.8607437400101</v>
      </c>
      <c r="D162" s="3">
        <v>5748.9668734699999</v>
      </c>
      <c r="E162" s="3">
        <v>0.249042829999993</v>
      </c>
      <c r="F162" s="3">
        <v>249.66547869000101</v>
      </c>
      <c r="G162" s="3">
        <v>520.53279949000103</v>
      </c>
      <c r="H162" s="3">
        <v>27.6061541700007</v>
      </c>
      <c r="I162" s="3">
        <v>26.137366440000001</v>
      </c>
      <c r="J162" s="3">
        <v>36.7472574100005</v>
      </c>
      <c r="K162" s="3">
        <v>66.020520629999794</v>
      </c>
      <c r="L162" s="3">
        <v>133.88751153000101</v>
      </c>
      <c r="M162" s="3">
        <v>31.1724203000005</v>
      </c>
      <c r="N162" s="3">
        <v>26.793811269999999</v>
      </c>
      <c r="O162" s="3">
        <v>346.332908510001</v>
      </c>
      <c r="P162" s="3">
        <v>116.53316683</v>
      </c>
      <c r="Q162" s="3">
        <v>73.983328690000306</v>
      </c>
      <c r="R162" s="3">
        <v>112.193407530001</v>
      </c>
      <c r="S162" s="3">
        <v>9837.3000434800106</v>
      </c>
      <c r="T162" s="3">
        <v>14850.27104104</v>
      </c>
      <c r="U162" s="3">
        <v>109.434613440001</v>
      </c>
      <c r="V162" s="3">
        <v>4065.2774230099999</v>
      </c>
      <c r="W162" s="3">
        <v>198.37277202999999</v>
      </c>
      <c r="X162" s="3">
        <v>13571.077584639999</v>
      </c>
      <c r="Y162" s="3">
        <v>333.29093878999902</v>
      </c>
      <c r="Z162" s="3">
        <v>3586.8935164</v>
      </c>
      <c r="AA162" s="3">
        <v>2020.5128926100001</v>
      </c>
      <c r="AB162" s="3">
        <v>0.28989071999999699</v>
      </c>
      <c r="AC162" s="3">
        <v>6.9160770099998796</v>
      </c>
      <c r="AD162" s="3">
        <v>4070.5396491500001</v>
      </c>
      <c r="AE162" s="3">
        <v>37114.354778519999</v>
      </c>
      <c r="AF162" s="3">
        <v>11489.00578739</v>
      </c>
      <c r="AG162" s="3">
        <v>3221.0109779700101</v>
      </c>
      <c r="AH162" s="3">
        <v>75844.385642839901</v>
      </c>
      <c r="AI162" s="3">
        <v>3918.1531570299999</v>
      </c>
      <c r="AJ162" s="3">
        <v>0.19587349999999201</v>
      </c>
      <c r="AK162" s="3">
        <v>2079.9138107099998</v>
      </c>
      <c r="AL162" s="3">
        <v>1554.84355233</v>
      </c>
      <c r="AM162" s="3">
        <v>118.44128117</v>
      </c>
      <c r="AN162" s="3">
        <v>342.88792768000002</v>
      </c>
      <c r="AO162" s="3">
        <v>458.14065433000002</v>
      </c>
      <c r="AP162" s="3">
        <v>170.46803889999899</v>
      </c>
      <c r="AQ162" s="3">
        <v>19.686996300000601</v>
      </c>
      <c r="AR162" s="3">
        <v>3743.9525553600001</v>
      </c>
      <c r="AS162" s="3">
        <v>11.464254170000601</v>
      </c>
      <c r="AT162" s="3">
        <v>0.94253071999999805</v>
      </c>
      <c r="AU162" s="3">
        <v>14022.560232919999</v>
      </c>
      <c r="AV162" s="3">
        <v>317.51848835999698</v>
      </c>
      <c r="AW162" s="3">
        <v>577.58264139000096</v>
      </c>
      <c r="AX162" s="3">
        <v>27.041186410000002</v>
      </c>
      <c r="AY162" s="3">
        <v>16.8358256299997</v>
      </c>
      <c r="AZ162" s="3">
        <v>4531.5435679800003</v>
      </c>
      <c r="BA162" s="3">
        <v>1211.6528037999999</v>
      </c>
      <c r="BB162" s="3">
        <v>816.09593845999802</v>
      </c>
      <c r="BC162" s="3">
        <v>3592.60614889</v>
      </c>
      <c r="BD162" s="3">
        <v>1303.2751755700001</v>
      </c>
      <c r="BE162" s="3">
        <v>522.80711443999905</v>
      </c>
      <c r="BF162" s="3">
        <v>325.38054154000099</v>
      </c>
      <c r="BG162" s="3">
        <v>1016.35781143</v>
      </c>
      <c r="BH162" s="3">
        <v>3376.4590404199998</v>
      </c>
      <c r="BI162" s="3">
        <v>523.14083573999903</v>
      </c>
      <c r="BJ162" s="3">
        <v>218.58839365</v>
      </c>
      <c r="BK162" s="3">
        <v>2552.4316079999999</v>
      </c>
      <c r="BL162" s="3">
        <v>6438.9606962100097</v>
      </c>
      <c r="BM162" s="3">
        <v>769.38126093999995</v>
      </c>
      <c r="BN162" s="3">
        <v>0.15018015999999501</v>
      </c>
      <c r="BO162" s="3">
        <v>0.34543177999998897</v>
      </c>
      <c r="BP162" s="3">
        <v>2017.46832354001</v>
      </c>
      <c r="BQ162" s="3">
        <v>3956.8211854400001</v>
      </c>
      <c r="BR162" s="3">
        <v>4245.17712656</v>
      </c>
      <c r="BS162" s="3">
        <v>838.50850204000199</v>
      </c>
      <c r="BT162" s="3">
        <v>217.54142098</v>
      </c>
      <c r="BU162" s="3">
        <v>12028.09141963</v>
      </c>
      <c r="BV162" s="3">
        <v>0.37846762999997602</v>
      </c>
      <c r="BW162" s="3">
        <v>1212.49339302</v>
      </c>
      <c r="BX162" s="3">
        <v>1016.2647997</v>
      </c>
      <c r="BY162" s="3">
        <v>6142.6322727300003</v>
      </c>
      <c r="BZ162" s="3">
        <v>3345.7787813599998</v>
      </c>
      <c r="CA162" s="3">
        <v>2.48653253999997</v>
      </c>
      <c r="CB162" s="3">
        <v>41.796022779999802</v>
      </c>
      <c r="CC162" s="3">
        <v>1144.3199237199999</v>
      </c>
      <c r="CD162" s="3">
        <v>497.54403089999897</v>
      </c>
      <c r="CE162" s="3">
        <v>10.19322586</v>
      </c>
      <c r="CF162" s="3">
        <v>2959.60253775</v>
      </c>
      <c r="CG162" s="3">
        <v>592.88306654999997</v>
      </c>
      <c r="CH162" s="3">
        <v>1699.0900664000001</v>
      </c>
      <c r="CI162" s="3">
        <v>118.80039847</v>
      </c>
      <c r="CJ162" s="3">
        <v>4551.4104521400204</v>
      </c>
      <c r="CK162" s="3">
        <v>1718.1777469799999</v>
      </c>
      <c r="CL162" s="3">
        <v>5043.0357137600104</v>
      </c>
      <c r="CM162" s="3">
        <v>13738.195859330001</v>
      </c>
      <c r="CN162" s="3">
        <v>563.32285092999996</v>
      </c>
      <c r="CO162" s="3">
        <v>454.39446998</v>
      </c>
      <c r="CP162" s="3">
        <v>5.7755855399998204</v>
      </c>
      <c r="CQ162" s="3">
        <v>315.94321341999898</v>
      </c>
      <c r="CR162" s="3">
        <v>43.918967180000898</v>
      </c>
      <c r="CS162" s="3">
        <v>4933.4859649800001</v>
      </c>
      <c r="CT162" s="3">
        <v>148.274249440001</v>
      </c>
      <c r="CU162" s="3">
        <v>11.897926460000001</v>
      </c>
      <c r="CV162" s="3">
        <v>6585.0217257799904</v>
      </c>
      <c r="CW162" s="3">
        <v>5128.5842059500001</v>
      </c>
      <c r="CX162" s="3">
        <v>144.926014210001</v>
      </c>
      <c r="CY162" s="3">
        <v>6960.7180405600002</v>
      </c>
      <c r="CZ162" s="3">
        <v>1266.66815625</v>
      </c>
      <c r="DA162" s="3">
        <v>398.81249279999997</v>
      </c>
      <c r="DB162" s="3">
        <v>0.43340311999999798</v>
      </c>
      <c r="DC162" s="3">
        <v>923.05679054999996</v>
      </c>
      <c r="DD162" s="3">
        <v>1702.3130186999999</v>
      </c>
      <c r="DE162" s="3">
        <v>1102.4604361500001</v>
      </c>
      <c r="DF162" s="3">
        <v>2921.58243232</v>
      </c>
      <c r="DG162" s="3">
        <v>5851.6153544699901</v>
      </c>
      <c r="DH162" s="3">
        <v>0.17116123000000399</v>
      </c>
      <c r="DI162" s="3">
        <v>4127.4798229500002</v>
      </c>
      <c r="DJ162" s="3">
        <v>7636.13920014</v>
      </c>
      <c r="DK162" s="3">
        <v>264.14425619999997</v>
      </c>
      <c r="DL162" s="3">
        <v>4003.3426960799902</v>
      </c>
      <c r="DM162" s="3">
        <v>286.62400523000002</v>
      </c>
      <c r="DN162" s="3">
        <v>1360.0411994000001</v>
      </c>
      <c r="DO162" s="3">
        <v>14820.52592688</v>
      </c>
      <c r="DP162" s="4">
        <v>625.33784541000296</v>
      </c>
      <c r="DQ162" s="11">
        <v>12794.40551606</v>
      </c>
      <c r="DR162" s="11">
        <v>86168.1875</v>
      </c>
      <c r="DS162" s="11">
        <f t="shared" ref="DS162:DS164" si="30">SUM(B162:DR162)</f>
        <v>486580.29112755001</v>
      </c>
      <c r="DT162" s="19">
        <v>29030.248976490009</v>
      </c>
      <c r="DU162">
        <v>60477.420499270011</v>
      </c>
      <c r="DV162">
        <v>171507.30509722987</v>
      </c>
      <c r="DW162">
        <v>77596.939627849992</v>
      </c>
      <c r="DX162">
        <v>61800.189426710022</v>
      </c>
      <c r="DY162">
        <f t="shared" si="23"/>
        <v>17747.972374056691</v>
      </c>
      <c r="DZ162" s="20">
        <f t="shared" si="24"/>
        <v>68420.215125943316</v>
      </c>
      <c r="EA162" s="19">
        <f t="shared" si="25"/>
        <v>46778.221350546701</v>
      </c>
      <c r="EB162">
        <f t="shared" si="26"/>
        <v>60477.420499270011</v>
      </c>
      <c r="EC162">
        <f t="shared" si="27"/>
        <v>239927.5202231732</v>
      </c>
      <c r="ED162">
        <f t="shared" si="28"/>
        <v>77596.939627849992</v>
      </c>
      <c r="EE162" s="20">
        <f t="shared" si="29"/>
        <v>61800.189426710022</v>
      </c>
    </row>
    <row r="163" spans="1:135" x14ac:dyDescent="0.25">
      <c r="A163" s="2" t="s">
        <v>266</v>
      </c>
      <c r="B163" s="3">
        <v>2.97342383000001</v>
      </c>
      <c r="C163" s="3">
        <v>40.012702679999997</v>
      </c>
      <c r="D163" s="3">
        <v>483.41889629999997</v>
      </c>
      <c r="E163" s="3">
        <v>0.18287673999999299</v>
      </c>
      <c r="F163" s="3">
        <v>59.740726919999901</v>
      </c>
      <c r="G163" s="3">
        <v>74.537299930000501</v>
      </c>
      <c r="H163" s="3">
        <v>11.2988668299999</v>
      </c>
      <c r="I163" s="3">
        <v>2.4878465599999702</v>
      </c>
      <c r="J163" s="3">
        <v>5.0733040000001901E-2</v>
      </c>
      <c r="K163" s="3">
        <v>6.6271818799998501</v>
      </c>
      <c r="L163" s="3">
        <v>28.0050115400003</v>
      </c>
      <c r="M163" s="3">
        <v>1.2777363800000101</v>
      </c>
      <c r="N163" s="3">
        <v>0.75197964999998701</v>
      </c>
      <c r="O163" s="3">
        <v>3.30247979000002</v>
      </c>
      <c r="P163" s="3">
        <v>8.5648586899998396</v>
      </c>
      <c r="Q163" s="3">
        <v>51.999769990000999</v>
      </c>
      <c r="R163" s="3">
        <v>1.6475097699999699</v>
      </c>
      <c r="S163" s="3">
        <v>206.64611593000001</v>
      </c>
      <c r="T163" s="3">
        <v>709.26187268000001</v>
      </c>
      <c r="U163" s="3">
        <v>6.05760614999999</v>
      </c>
      <c r="V163" s="3">
        <v>99.092003800000498</v>
      </c>
      <c r="W163" s="3">
        <v>1.2604688799999899</v>
      </c>
      <c r="X163" s="3">
        <v>2052.9146852900099</v>
      </c>
      <c r="Y163" s="3">
        <v>10.9676045900011</v>
      </c>
      <c r="Z163" s="3">
        <v>1697.93186958</v>
      </c>
      <c r="AA163" s="3">
        <v>122.30301721999901</v>
      </c>
      <c r="AB163" s="3">
        <v>0.21630508999999601</v>
      </c>
      <c r="AC163" s="3">
        <v>2.5883690900000098</v>
      </c>
      <c r="AD163" s="3">
        <v>204.27932885999999</v>
      </c>
      <c r="AE163" s="3">
        <v>44.498376780000001</v>
      </c>
      <c r="AF163" s="3">
        <v>692.534947189999</v>
      </c>
      <c r="AG163" s="3">
        <v>353.70081098000099</v>
      </c>
      <c r="AH163" s="3">
        <v>935.19093856001598</v>
      </c>
      <c r="AI163" s="3">
        <v>978.84365559000298</v>
      </c>
      <c r="AJ163" s="3">
        <v>6.6030110000002501E-2</v>
      </c>
      <c r="AK163" s="3">
        <v>407.46625919000098</v>
      </c>
      <c r="AL163" s="3">
        <v>30.0210145299998</v>
      </c>
      <c r="AM163" s="3">
        <v>87.001524500000798</v>
      </c>
      <c r="AN163" s="3">
        <v>349.62367434999999</v>
      </c>
      <c r="AO163" s="3">
        <v>9.5449347499998698</v>
      </c>
      <c r="AP163" s="3">
        <v>1.0014639999999899</v>
      </c>
      <c r="AQ163" s="3">
        <v>2.79188956999992</v>
      </c>
      <c r="AR163" s="3">
        <v>13.874515980000201</v>
      </c>
      <c r="AS163" s="3">
        <v>2.9061009999999599E-2</v>
      </c>
      <c r="AT163" s="3">
        <v>0.387449529999987</v>
      </c>
      <c r="AU163" s="3">
        <v>644.50916598999902</v>
      </c>
      <c r="AV163" s="3">
        <v>123.364428820001</v>
      </c>
      <c r="AW163" s="3">
        <v>152.51728744000101</v>
      </c>
      <c r="AX163" s="3">
        <v>2.34970198999999</v>
      </c>
      <c r="AY163" s="3">
        <v>4.4204755199999903</v>
      </c>
      <c r="AZ163" s="3">
        <v>133.84437204</v>
      </c>
      <c r="BA163" s="3">
        <v>25.686375730000702</v>
      </c>
      <c r="BB163" s="3">
        <v>297.68128147000101</v>
      </c>
      <c r="BC163" s="3">
        <v>1204.7359108999999</v>
      </c>
      <c r="BD163" s="3">
        <v>127.10148762</v>
      </c>
      <c r="BE163" s="3">
        <v>864.89455029000203</v>
      </c>
      <c r="BF163" s="3">
        <v>0.91553062000000196</v>
      </c>
      <c r="BG163" s="3">
        <v>100.39661602</v>
      </c>
      <c r="BH163" s="3">
        <v>354.32705116999898</v>
      </c>
      <c r="BI163" s="3">
        <v>57.371079820000702</v>
      </c>
      <c r="BJ163" s="3">
        <v>696.58414955000103</v>
      </c>
      <c r="BK163" s="3">
        <v>46.860694170000301</v>
      </c>
      <c r="BL163" s="3">
        <v>350.96942482999998</v>
      </c>
      <c r="BM163" s="3">
        <v>49.605954270000304</v>
      </c>
      <c r="BN163" s="3">
        <v>0.350365859999969</v>
      </c>
      <c r="BO163" s="3">
        <v>0.60522769000001297</v>
      </c>
      <c r="BP163" s="3">
        <v>135.86538057000101</v>
      </c>
      <c r="BQ163" s="3">
        <v>0.54039253000000098</v>
      </c>
      <c r="BR163" s="3">
        <v>1076.68872072001</v>
      </c>
      <c r="BS163" s="3">
        <v>24.399038130000701</v>
      </c>
      <c r="BT163" s="3">
        <v>0.54067933999998796</v>
      </c>
      <c r="BU163" s="3">
        <v>963.21952545000102</v>
      </c>
      <c r="BV163" s="3">
        <v>0.14685464999999501</v>
      </c>
      <c r="BW163" s="3">
        <v>3.41766492999998</v>
      </c>
      <c r="BX163" s="3">
        <v>3.9056000599999701</v>
      </c>
      <c r="BY163" s="3">
        <v>118.34201590000001</v>
      </c>
      <c r="BZ163" s="3">
        <v>52.297603179999903</v>
      </c>
      <c r="CA163" s="3">
        <v>0.34928648999997602</v>
      </c>
      <c r="CB163" s="3">
        <v>2.5046094299998898</v>
      </c>
      <c r="CC163" s="3">
        <v>467.36119012999899</v>
      </c>
      <c r="CD163" s="3">
        <v>112.097886760001</v>
      </c>
      <c r="CE163" s="3">
        <v>1.26340877000003</v>
      </c>
      <c r="CF163" s="3">
        <v>115.869980580001</v>
      </c>
      <c r="CG163" s="3">
        <v>6.8845342599999801</v>
      </c>
      <c r="CH163" s="3">
        <v>31.253413689999999</v>
      </c>
      <c r="CI163" s="3">
        <v>5.6305569099999797</v>
      </c>
      <c r="CJ163" s="3">
        <v>47.715541899999899</v>
      </c>
      <c r="CK163" s="3">
        <v>55.571236050000003</v>
      </c>
      <c r="CL163" s="3">
        <v>0.524547089999995</v>
      </c>
      <c r="CM163" s="3">
        <v>810.73894529999905</v>
      </c>
      <c r="CN163" s="3">
        <v>28.392514959999801</v>
      </c>
      <c r="CO163" s="3">
        <v>14.1397423199999</v>
      </c>
      <c r="CP163" s="3">
        <v>0.16646291999999399</v>
      </c>
      <c r="CQ163" s="3">
        <v>2.7841075900000201</v>
      </c>
      <c r="CR163" s="3">
        <v>12.2557945099999</v>
      </c>
      <c r="CS163" s="3">
        <v>1013.71486266</v>
      </c>
      <c r="CT163" s="3">
        <v>125.70968517000099</v>
      </c>
      <c r="CU163" s="3">
        <v>6.1705168899995604</v>
      </c>
      <c r="CV163" s="3">
        <v>1270.1916354499999</v>
      </c>
      <c r="CW163" s="3">
        <v>637.93193904999998</v>
      </c>
      <c r="CX163" s="3">
        <v>4.9779178600000096</v>
      </c>
      <c r="CY163" s="3">
        <v>807.81668863000198</v>
      </c>
      <c r="CZ163" s="3">
        <v>10.9374222099998</v>
      </c>
      <c r="DA163" s="3">
        <v>12.222400780000701</v>
      </c>
      <c r="DB163" s="3">
        <v>1.2373344400000299</v>
      </c>
      <c r="DC163" s="3">
        <v>3.92301239000001</v>
      </c>
      <c r="DD163" s="3">
        <v>0.12002745000000099</v>
      </c>
      <c r="DE163" s="3">
        <v>209.81107311</v>
      </c>
      <c r="DF163" s="3">
        <v>141.70582176000099</v>
      </c>
      <c r="DG163" s="3">
        <v>334.594431009998</v>
      </c>
      <c r="DH163" s="3">
        <v>0.16928755999999301</v>
      </c>
      <c r="DI163" s="3">
        <v>19.109071049999901</v>
      </c>
      <c r="DJ163" s="3">
        <v>35.223798940000002</v>
      </c>
      <c r="DK163" s="3">
        <v>0.121887919999997</v>
      </c>
      <c r="DL163" s="3">
        <v>154.1638264</v>
      </c>
      <c r="DM163" s="3">
        <v>1.44122981999998</v>
      </c>
      <c r="DN163" s="3">
        <v>219.00599012999999</v>
      </c>
      <c r="DO163" s="3">
        <v>2675.6802149700002</v>
      </c>
      <c r="DP163" s="4">
        <v>8.7531408799999006</v>
      </c>
      <c r="DQ163" s="11">
        <v>91.928265980000802</v>
      </c>
      <c r="DR163" s="11">
        <v>23937.8359375</v>
      </c>
      <c r="DS163" s="11">
        <f t="shared" si="30"/>
        <v>50855.431481240063</v>
      </c>
      <c r="DT163" s="19">
        <v>1693.8349994600037</v>
      </c>
      <c r="DU163">
        <v>4343.1604239000108</v>
      </c>
      <c r="DV163">
        <v>7991.6328917200308</v>
      </c>
      <c r="DW163">
        <v>7847.1737974200078</v>
      </c>
      <c r="DX163">
        <v>5041.7934312400012</v>
      </c>
      <c r="DY163">
        <f t="shared" si="23"/>
        <v>17171.712897572568</v>
      </c>
      <c r="DZ163" s="20">
        <f t="shared" si="24"/>
        <v>6766.1230399274309</v>
      </c>
      <c r="EA163" s="19">
        <f t="shared" si="25"/>
        <v>18865.547897032571</v>
      </c>
      <c r="EB163">
        <f t="shared" si="26"/>
        <v>4343.1604239000108</v>
      </c>
      <c r="EC163">
        <f t="shared" si="27"/>
        <v>14757.755931647462</v>
      </c>
      <c r="ED163">
        <f t="shared" si="28"/>
        <v>7847.1737974200078</v>
      </c>
      <c r="EE163" s="20">
        <f t="shared" si="29"/>
        <v>5041.7934312400012</v>
      </c>
    </row>
    <row r="164" spans="1:135" x14ac:dyDescent="0.25">
      <c r="A164" s="2" t="s">
        <v>267</v>
      </c>
      <c r="B164" s="3">
        <v>2.3666136299999998</v>
      </c>
      <c r="C164" s="3">
        <v>20.651770350000302</v>
      </c>
      <c r="D164" s="3">
        <v>784.03256885999997</v>
      </c>
      <c r="E164" s="3">
        <v>5.2978720599999702</v>
      </c>
      <c r="F164" s="3">
        <v>40.163728240000303</v>
      </c>
      <c r="G164" s="3">
        <v>54.711226850000102</v>
      </c>
      <c r="H164" s="3">
        <v>4.1813167899999497</v>
      </c>
      <c r="I164" s="3">
        <v>6.8945312799996996</v>
      </c>
      <c r="J164" s="3">
        <v>0.54976254000000002</v>
      </c>
      <c r="K164" s="3">
        <v>30.890626900001401</v>
      </c>
      <c r="L164" s="3">
        <v>32.284474270000501</v>
      </c>
      <c r="M164" s="3">
        <v>2.4944231499999798</v>
      </c>
      <c r="N164" s="3">
        <v>0.47191809999997603</v>
      </c>
      <c r="O164" s="3">
        <v>1.6230702700000099</v>
      </c>
      <c r="P164" s="3">
        <v>72.845035360000495</v>
      </c>
      <c r="Q164" s="3">
        <v>0.25603154</v>
      </c>
      <c r="R164" s="3">
        <v>2.53896436000004</v>
      </c>
      <c r="S164" s="3">
        <v>383.33549039000002</v>
      </c>
      <c r="T164" s="3">
        <v>240.287466260001</v>
      </c>
      <c r="U164" s="3">
        <v>90.288358869999897</v>
      </c>
      <c r="V164" s="3">
        <v>183.217801659999</v>
      </c>
      <c r="W164" s="3">
        <v>0.83909407000001401</v>
      </c>
      <c r="X164" s="3">
        <v>273.77898038999803</v>
      </c>
      <c r="Y164" s="3">
        <v>104.2175068</v>
      </c>
      <c r="Z164" s="3">
        <v>31.572985689999999</v>
      </c>
      <c r="AA164" s="3">
        <v>113.19229655999899</v>
      </c>
      <c r="AB164" s="3">
        <v>0.52774436999999297</v>
      </c>
      <c r="AC164" s="3">
        <v>106.039928470001</v>
      </c>
      <c r="AD164" s="3">
        <v>278.20695327999903</v>
      </c>
      <c r="AE164" s="3">
        <v>1050.8762527700001</v>
      </c>
      <c r="AF164" s="3">
        <v>266.98343115000102</v>
      </c>
      <c r="AG164" s="3">
        <v>97.002863630000505</v>
      </c>
      <c r="AH164" s="3">
        <v>4779.1598515899996</v>
      </c>
      <c r="AI164" s="3">
        <v>456.33145952999899</v>
      </c>
      <c r="AJ164" s="3">
        <v>9.8444557200015606</v>
      </c>
      <c r="AK164" s="3">
        <v>571.52541077999797</v>
      </c>
      <c r="AL164" s="3">
        <v>37.148469839999898</v>
      </c>
      <c r="AM164" s="3">
        <v>76.349299900000801</v>
      </c>
      <c r="AN164" s="3">
        <v>10.49841245</v>
      </c>
      <c r="AO164" s="3">
        <v>53.360779890002</v>
      </c>
      <c r="AP164" s="3">
        <v>44.399506200000197</v>
      </c>
      <c r="AQ164" s="3">
        <v>4.00426564999999</v>
      </c>
      <c r="AR164" s="3">
        <v>30.7271445200006</v>
      </c>
      <c r="AS164" s="3">
        <v>8.9225569999999393E-2</v>
      </c>
      <c r="AT164" s="3">
        <v>0.57481939999999099</v>
      </c>
      <c r="AU164" s="3">
        <v>349.44941476000099</v>
      </c>
      <c r="AV164" s="3">
        <v>21.5440279799999</v>
      </c>
      <c r="AW164" s="3">
        <v>2.3748631900000099</v>
      </c>
      <c r="AX164" s="3">
        <v>1.2140852099999899</v>
      </c>
      <c r="AY164" s="3">
        <v>6.5675360999999803</v>
      </c>
      <c r="AZ164" s="3">
        <v>61.715772070000298</v>
      </c>
      <c r="BA164" s="3">
        <v>8.2611799999997501E-3</v>
      </c>
      <c r="BB164" s="3">
        <v>7.4036308799999402</v>
      </c>
      <c r="BC164" s="3">
        <v>251.229530579997</v>
      </c>
      <c r="BD164" s="3">
        <v>89.466577650000303</v>
      </c>
      <c r="BE164" s="3">
        <v>576.04824788000099</v>
      </c>
      <c r="BF164" s="3">
        <v>1.3570839999999701E-2</v>
      </c>
      <c r="BG164" s="3">
        <v>477.72061633000101</v>
      </c>
      <c r="BH164" s="3">
        <v>121.215111860001</v>
      </c>
      <c r="BI164" s="3">
        <v>67.199117580001996</v>
      </c>
      <c r="BJ164" s="3">
        <v>269.84673389000102</v>
      </c>
      <c r="BK164" s="3">
        <v>106.99982134000101</v>
      </c>
      <c r="BL164" s="3">
        <v>172.52754155000099</v>
      </c>
      <c r="BM164" s="3">
        <v>12.656789179999899</v>
      </c>
      <c r="BN164" s="3">
        <v>0.60605150000004104</v>
      </c>
      <c r="BO164" s="3">
        <v>2.22214521999999</v>
      </c>
      <c r="BP164" s="3">
        <v>9.7665248899999195</v>
      </c>
      <c r="BQ164" s="3">
        <v>208.83514201</v>
      </c>
      <c r="BR164" s="3">
        <v>868.57871206000198</v>
      </c>
      <c r="BS164" s="3">
        <v>144.92407572000101</v>
      </c>
      <c r="BT164" s="3">
        <v>15.2675564700007</v>
      </c>
      <c r="BU164" s="3">
        <v>523.08324803000005</v>
      </c>
      <c r="BV164" s="3">
        <v>0.208689409999991</v>
      </c>
      <c r="BW164" s="3">
        <v>77.062673540001597</v>
      </c>
      <c r="BX164" s="3">
        <v>148.27199678999901</v>
      </c>
      <c r="BY164" s="3">
        <v>139.888242990001</v>
      </c>
      <c r="BZ164" s="3">
        <v>79.748426800000303</v>
      </c>
      <c r="CA164" s="3">
        <v>0.51907127999998304</v>
      </c>
      <c r="CB164" s="3">
        <v>3.6132563399999702</v>
      </c>
      <c r="CC164" s="3">
        <v>627.59335407999902</v>
      </c>
      <c r="CD164" s="3">
        <v>58.715887810000801</v>
      </c>
      <c r="CE164" s="3">
        <v>5.9674199999997903E-3</v>
      </c>
      <c r="CF164" s="3">
        <v>264.50968798000099</v>
      </c>
      <c r="CG164" s="3">
        <v>34.3296032100004</v>
      </c>
      <c r="CH164" s="3">
        <v>25.835792499999801</v>
      </c>
      <c r="CI164" s="3">
        <v>16.4827616</v>
      </c>
      <c r="CJ164" s="3">
        <v>87.446912800000405</v>
      </c>
      <c r="CK164" s="3">
        <v>11.2342</v>
      </c>
      <c r="CL164" s="3">
        <v>130.37876626000099</v>
      </c>
      <c r="CM164" s="3">
        <v>12.565686889999901</v>
      </c>
      <c r="CN164" s="3">
        <v>9.84849516999987</v>
      </c>
      <c r="CO164" s="3">
        <v>56.057445200000501</v>
      </c>
      <c r="CP164" s="3">
        <v>0.164989319999998</v>
      </c>
      <c r="CQ164" s="3">
        <v>15.52686647</v>
      </c>
      <c r="CR164" s="3">
        <v>114.098422810001</v>
      </c>
      <c r="CS164" s="3">
        <v>2744.0050423799998</v>
      </c>
      <c r="CT164" s="3">
        <v>4.7912869400000098</v>
      </c>
      <c r="CU164" s="3">
        <v>270.21086249000001</v>
      </c>
      <c r="CV164" s="3">
        <v>2337.7666681300002</v>
      </c>
      <c r="CW164" s="3">
        <v>292.27577182000198</v>
      </c>
      <c r="CX164" s="3">
        <v>0.41384722999999501</v>
      </c>
      <c r="CY164" s="3">
        <v>39.501967849999801</v>
      </c>
      <c r="CZ164" s="3">
        <v>42.144135190000497</v>
      </c>
      <c r="DA164" s="3">
        <v>12.4597422099999</v>
      </c>
      <c r="DB164" s="3">
        <v>0.186082379999991</v>
      </c>
      <c r="DC164" s="3">
        <v>24.1888581199998</v>
      </c>
      <c r="DD164" s="3">
        <v>68.522709409999905</v>
      </c>
      <c r="DE164" s="3">
        <v>372.21804998999897</v>
      </c>
      <c r="DF164" s="3">
        <v>40.006471100000397</v>
      </c>
      <c r="DG164" s="3">
        <v>248.20150493</v>
      </c>
      <c r="DH164" s="3">
        <v>1.1461835599999799</v>
      </c>
      <c r="DI164" s="3">
        <v>84.441402850001694</v>
      </c>
      <c r="DJ164" s="3">
        <v>7.9433734599999601</v>
      </c>
      <c r="DK164" s="3">
        <v>0.55585711999999499</v>
      </c>
      <c r="DL164" s="3">
        <v>148.60775653999801</v>
      </c>
      <c r="DM164" s="3">
        <v>16.0897460199999</v>
      </c>
      <c r="DN164" s="3">
        <v>107.13642173</v>
      </c>
      <c r="DO164" s="3">
        <v>780.58804786999997</v>
      </c>
      <c r="DP164" s="4">
        <v>18.747604740000501</v>
      </c>
      <c r="DQ164" s="11">
        <v>2086.59120811</v>
      </c>
      <c r="DR164" s="11">
        <v>36248.9140625</v>
      </c>
      <c r="DS164" s="11">
        <f t="shared" si="30"/>
        <v>62636.880757240026</v>
      </c>
      <c r="DT164" s="19">
        <v>2513.2694398300027</v>
      </c>
      <c r="DU164">
        <v>3606.9069084100065</v>
      </c>
      <c r="DV164">
        <v>7373.9821194399983</v>
      </c>
      <c r="DW164">
        <v>10151.914737970003</v>
      </c>
      <c r="DX164">
        <v>2741.8934890900055</v>
      </c>
      <c r="DY164">
        <f t="shared" si="23"/>
        <v>26003.016594951165</v>
      </c>
      <c r="DZ164" s="20">
        <f t="shared" si="24"/>
        <v>10245.897467548833</v>
      </c>
      <c r="EA164" s="19">
        <f t="shared" si="25"/>
        <v>28516.286034781166</v>
      </c>
      <c r="EB164">
        <f t="shared" si="26"/>
        <v>3606.9069084100065</v>
      </c>
      <c r="EC164">
        <f t="shared" si="27"/>
        <v>17619.879586988831</v>
      </c>
      <c r="ED164">
        <f t="shared" si="28"/>
        <v>10151.914737970003</v>
      </c>
      <c r="EE164" s="20">
        <f t="shared" si="29"/>
        <v>2741.8934890900055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E0AD9-3B4B-4DFB-BDF9-6204A4A6054B}">
  <sheetPr codeName="Sheet10">
    <tabColor rgb="FF8E95B4"/>
  </sheetPr>
  <dimension ref="A1:DZ164"/>
  <sheetViews>
    <sheetView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14.140625" style="21" customWidth="1"/>
    <col min="2" max="2" width="4.7109375" style="23" customWidth="1"/>
    <col min="3" max="122" width="3.42578125" style="23" customWidth="1"/>
    <col min="123" max="123" width="16.85546875" style="19" customWidth="1"/>
    <col min="124" max="127" width="16.85546875" customWidth="1"/>
    <col min="128" max="128" width="14" style="23" customWidth="1"/>
    <col min="129" max="129" width="13.85546875" style="23" customWidth="1"/>
    <col min="130" max="130" width="12" style="23" customWidth="1"/>
    <col min="131" max="16384" width="9.140625" style="23"/>
  </cols>
  <sheetData>
    <row r="1" spans="1:130" s="22" customFormat="1" ht="130.15" customHeight="1" x14ac:dyDescent="0.25">
      <c r="A1" s="54" t="s">
        <v>680</v>
      </c>
      <c r="B1" s="22" t="s">
        <v>551</v>
      </c>
      <c r="C1" s="22" t="s">
        <v>552</v>
      </c>
      <c r="D1" s="22" t="s">
        <v>553</v>
      </c>
      <c r="E1" s="22" t="s">
        <v>554</v>
      </c>
      <c r="F1" s="22" t="s">
        <v>555</v>
      </c>
      <c r="G1" s="22" t="s">
        <v>556</v>
      </c>
      <c r="H1" s="22" t="s">
        <v>559</v>
      </c>
      <c r="I1" s="22" t="s">
        <v>557</v>
      </c>
      <c r="J1" s="22" t="s">
        <v>558</v>
      </c>
      <c r="K1" s="22" t="s">
        <v>560</v>
      </c>
      <c r="L1" s="22" t="s">
        <v>561</v>
      </c>
      <c r="M1" s="22" t="s">
        <v>562</v>
      </c>
      <c r="N1" s="22" t="s">
        <v>563</v>
      </c>
      <c r="O1" s="22" t="s">
        <v>564</v>
      </c>
      <c r="P1" s="22" t="s">
        <v>565</v>
      </c>
      <c r="Q1" s="22" t="s">
        <v>566</v>
      </c>
      <c r="R1" s="22" t="s">
        <v>567</v>
      </c>
      <c r="S1" s="22" t="s">
        <v>568</v>
      </c>
      <c r="T1" s="22" t="s">
        <v>569</v>
      </c>
      <c r="U1" s="22" t="s">
        <v>570</v>
      </c>
      <c r="V1" s="22" t="s">
        <v>571</v>
      </c>
      <c r="W1" s="22" t="s">
        <v>572</v>
      </c>
      <c r="X1" s="22" t="s">
        <v>573</v>
      </c>
      <c r="Y1" s="22" t="s">
        <v>574</v>
      </c>
      <c r="Z1" s="22" t="s">
        <v>575</v>
      </c>
      <c r="AA1" s="22" t="s">
        <v>576</v>
      </c>
      <c r="AB1" s="22" t="s">
        <v>577</v>
      </c>
      <c r="AC1" s="22" t="s">
        <v>578</v>
      </c>
      <c r="AD1" s="22" t="s">
        <v>579</v>
      </c>
      <c r="AE1" s="22" t="s">
        <v>580</v>
      </c>
      <c r="AF1" s="22" t="s">
        <v>581</v>
      </c>
      <c r="AG1" s="22" t="s">
        <v>582</v>
      </c>
      <c r="AH1" s="22" t="s">
        <v>583</v>
      </c>
      <c r="AI1" s="22" t="s">
        <v>584</v>
      </c>
      <c r="AJ1" s="22" t="s">
        <v>585</v>
      </c>
      <c r="AK1" s="22" t="s">
        <v>586</v>
      </c>
      <c r="AL1" s="22" t="s">
        <v>587</v>
      </c>
      <c r="AM1" s="22" t="s">
        <v>588</v>
      </c>
      <c r="AN1" s="22" t="s">
        <v>589</v>
      </c>
      <c r="AO1" s="22" t="s">
        <v>590</v>
      </c>
      <c r="AP1" s="22" t="s">
        <v>591</v>
      </c>
      <c r="AQ1" s="22" t="s">
        <v>592</v>
      </c>
      <c r="AR1" s="22" t="s">
        <v>593</v>
      </c>
      <c r="AS1" s="22" t="s">
        <v>594</v>
      </c>
      <c r="AT1" s="22" t="s">
        <v>596</v>
      </c>
      <c r="AU1" s="22" t="s">
        <v>597</v>
      </c>
      <c r="AV1" s="22" t="s">
        <v>598</v>
      </c>
      <c r="AW1" s="22" t="s">
        <v>599</v>
      </c>
      <c r="AX1" s="22" t="s">
        <v>600</v>
      </c>
      <c r="AY1" s="22" t="s">
        <v>601</v>
      </c>
      <c r="AZ1" s="22" t="s">
        <v>602</v>
      </c>
      <c r="BA1" s="22" t="s">
        <v>603</v>
      </c>
      <c r="BB1" s="22" t="s">
        <v>604</v>
      </c>
      <c r="BC1" s="22" t="s">
        <v>605</v>
      </c>
      <c r="BD1" s="22" t="s">
        <v>606</v>
      </c>
      <c r="BE1" s="22" t="s">
        <v>607</v>
      </c>
      <c r="BF1" s="22" t="s">
        <v>608</v>
      </c>
      <c r="BG1" s="22" t="s">
        <v>609</v>
      </c>
      <c r="BH1" s="22" t="s">
        <v>610</v>
      </c>
      <c r="BI1" s="22" t="s">
        <v>611</v>
      </c>
      <c r="BJ1" s="22" t="s">
        <v>612</v>
      </c>
      <c r="BK1" s="22" t="s">
        <v>613</v>
      </c>
      <c r="BL1" s="22" t="s">
        <v>614</v>
      </c>
      <c r="BM1" s="22" t="s">
        <v>615</v>
      </c>
      <c r="BN1" s="22" t="s">
        <v>616</v>
      </c>
      <c r="BO1" s="22" t="s">
        <v>617</v>
      </c>
      <c r="BP1" s="22" t="s">
        <v>618</v>
      </c>
      <c r="BQ1" s="22" t="s">
        <v>619</v>
      </c>
      <c r="BR1" s="22" t="s">
        <v>620</v>
      </c>
      <c r="BS1" s="22" t="s">
        <v>621</v>
      </c>
      <c r="BT1" s="22" t="s">
        <v>622</v>
      </c>
      <c r="BU1" s="22" t="s">
        <v>623</v>
      </c>
      <c r="BV1" s="22" t="s">
        <v>624</v>
      </c>
      <c r="BW1" s="22" t="s">
        <v>625</v>
      </c>
      <c r="BX1" s="22" t="s">
        <v>626</v>
      </c>
      <c r="BY1" s="22" t="s">
        <v>595</v>
      </c>
      <c r="BZ1" s="22" t="s">
        <v>627</v>
      </c>
      <c r="CA1" s="22" t="s">
        <v>628</v>
      </c>
      <c r="CB1" s="22" t="s">
        <v>629</v>
      </c>
      <c r="CC1" s="22" t="s">
        <v>630</v>
      </c>
      <c r="CD1" s="22" t="s">
        <v>631</v>
      </c>
      <c r="CE1" s="22" t="s">
        <v>632</v>
      </c>
      <c r="CF1" s="22" t="s">
        <v>633</v>
      </c>
      <c r="CG1" s="22" t="s">
        <v>634</v>
      </c>
      <c r="CH1" s="22" t="s">
        <v>635</v>
      </c>
      <c r="CI1" s="22" t="s">
        <v>636</v>
      </c>
      <c r="CJ1" s="22" t="s">
        <v>637</v>
      </c>
      <c r="CK1" s="22" t="s">
        <v>638</v>
      </c>
      <c r="CL1" s="22" t="s">
        <v>639</v>
      </c>
      <c r="CM1" s="22" t="s">
        <v>640</v>
      </c>
      <c r="CN1" s="22" t="s">
        <v>641</v>
      </c>
      <c r="CO1" s="22" t="s">
        <v>642</v>
      </c>
      <c r="CP1" s="22" t="s">
        <v>643</v>
      </c>
      <c r="CQ1" s="22" t="s">
        <v>644</v>
      </c>
      <c r="CR1" s="22" t="s">
        <v>645</v>
      </c>
      <c r="CS1" s="22" t="s">
        <v>646</v>
      </c>
      <c r="CT1" s="22" t="s">
        <v>647</v>
      </c>
      <c r="CU1" s="22" t="s">
        <v>648</v>
      </c>
      <c r="CV1" s="22" t="s">
        <v>649</v>
      </c>
      <c r="CW1" s="22" t="s">
        <v>650</v>
      </c>
      <c r="CX1" s="22" t="s">
        <v>651</v>
      </c>
      <c r="CY1" s="22" t="s">
        <v>652</v>
      </c>
      <c r="CZ1" s="22" t="s">
        <v>653</v>
      </c>
      <c r="DA1" s="22" t="s">
        <v>654</v>
      </c>
      <c r="DB1" s="22" t="s">
        <v>655</v>
      </c>
      <c r="DC1" s="22" t="s">
        <v>656</v>
      </c>
      <c r="DD1" s="22" t="s">
        <v>657</v>
      </c>
      <c r="DE1" s="22" t="s">
        <v>658</v>
      </c>
      <c r="DF1" s="22" t="s">
        <v>659</v>
      </c>
      <c r="DG1" s="22" t="s">
        <v>660</v>
      </c>
      <c r="DH1" s="22" t="s">
        <v>661</v>
      </c>
      <c r="DI1" s="22" t="s">
        <v>662</v>
      </c>
      <c r="DJ1" s="22" t="s">
        <v>663</v>
      </c>
      <c r="DK1" s="22" t="s">
        <v>664</v>
      </c>
      <c r="DL1" s="22" t="s">
        <v>665</v>
      </c>
      <c r="DM1" s="22" t="s">
        <v>666</v>
      </c>
      <c r="DN1" s="22" t="s">
        <v>667</v>
      </c>
      <c r="DO1" s="22" t="s">
        <v>668</v>
      </c>
      <c r="DP1" s="22" t="s">
        <v>669</v>
      </c>
      <c r="DQ1" s="22" t="s">
        <v>670</v>
      </c>
      <c r="DR1" s="22" t="s">
        <v>324</v>
      </c>
      <c r="DS1" s="17" t="s">
        <v>123</v>
      </c>
      <c r="DT1" s="18" t="s">
        <v>124</v>
      </c>
      <c r="DU1" s="18" t="s">
        <v>125</v>
      </c>
      <c r="DV1" s="18" t="s">
        <v>126</v>
      </c>
      <c r="DW1" s="18" t="s">
        <v>127</v>
      </c>
      <c r="DX1" s="37" t="s">
        <v>356</v>
      </c>
      <c r="DY1" s="37" t="s">
        <v>122</v>
      </c>
      <c r="DZ1" s="37" t="s">
        <v>673</v>
      </c>
    </row>
    <row r="2" spans="1:130" x14ac:dyDescent="0.25">
      <c r="A2" s="21" t="s">
        <v>129</v>
      </c>
      <c r="B2" s="23">
        <v>181216.613294543</v>
      </c>
      <c r="C2" s="23">
        <v>47149.990824004999</v>
      </c>
      <c r="D2" s="23">
        <v>531.18997505244204</v>
      </c>
      <c r="E2" s="23">
        <v>20.656571618653999</v>
      </c>
      <c r="F2" s="23">
        <v>45930.351658785199</v>
      </c>
      <c r="G2" s="23">
        <v>211155.14475392399</v>
      </c>
      <c r="H2" s="23">
        <v>4254.70643672197</v>
      </c>
      <c r="I2" s="23">
        <v>3969.2411770212798</v>
      </c>
      <c r="J2" s="23">
        <v>38.174456822818499</v>
      </c>
      <c r="K2" s="23">
        <v>230.316399618563</v>
      </c>
      <c r="L2" s="23">
        <v>4443.3420145523096</v>
      </c>
      <c r="M2" s="23">
        <v>973.81159397520003</v>
      </c>
      <c r="N2" s="23">
        <v>2545.9505124523798</v>
      </c>
      <c r="O2" s="23">
        <v>6477.0583965184896</v>
      </c>
      <c r="P2" s="23">
        <v>319.89749210302602</v>
      </c>
      <c r="Q2" s="23">
        <v>165.477620293293</v>
      </c>
      <c r="R2" s="23">
        <v>1454.2459358271799</v>
      </c>
      <c r="S2" s="23">
        <v>188749.04023137299</v>
      </c>
      <c r="T2" s="23">
        <v>657017.02212862601</v>
      </c>
      <c r="U2" s="23">
        <v>38161.921543042503</v>
      </c>
      <c r="V2" s="23">
        <v>626819.55355383805</v>
      </c>
      <c r="W2" s="23">
        <v>28906.093660851999</v>
      </c>
      <c r="X2" s="23">
        <v>863745.65111819899</v>
      </c>
      <c r="Y2" s="23">
        <v>11056.4393529926</v>
      </c>
      <c r="Z2" s="23">
        <v>6565.0978724032302</v>
      </c>
      <c r="AA2" s="23">
        <v>122619.376691037</v>
      </c>
      <c r="AB2" s="23">
        <v>40.898244861982199</v>
      </c>
      <c r="AC2" s="23">
        <v>4682.7995120264004</v>
      </c>
      <c r="AD2" s="23">
        <v>881701.35631265095</v>
      </c>
      <c r="AE2" s="23">
        <v>228692.622213906</v>
      </c>
      <c r="AF2" s="23">
        <v>314629.20842454</v>
      </c>
      <c r="AG2" s="23">
        <v>1097625.26894883</v>
      </c>
      <c r="AH2" s="23">
        <v>114174.051796856</v>
      </c>
      <c r="AI2" s="23">
        <v>91712.867932394598</v>
      </c>
      <c r="AJ2" s="23">
        <v>34.861989166583598</v>
      </c>
      <c r="AK2" s="23">
        <v>40285.551780704402</v>
      </c>
      <c r="AL2" s="23">
        <v>9740.7095066310394</v>
      </c>
      <c r="AM2" s="23">
        <v>554.07911445610705</v>
      </c>
      <c r="AN2" s="23">
        <v>68764.023944832705</v>
      </c>
      <c r="AO2" s="23">
        <v>14966.5261352615</v>
      </c>
      <c r="AP2" s="23">
        <v>989097.59717799001</v>
      </c>
      <c r="AQ2" s="23">
        <v>3980.9368069652301</v>
      </c>
      <c r="AR2" s="23">
        <v>7738.1682949579499</v>
      </c>
      <c r="AS2" s="23">
        <v>18.460075869284498</v>
      </c>
      <c r="AT2" s="23">
        <v>169.27706305035599</v>
      </c>
      <c r="AU2" s="23">
        <v>2211867.65626666</v>
      </c>
      <c r="AV2" s="23">
        <v>94226.728170216302</v>
      </c>
      <c r="AW2" s="23">
        <v>2006105.7969502099</v>
      </c>
      <c r="AX2" s="23">
        <v>9830.5492020218808</v>
      </c>
      <c r="AY2" s="23">
        <v>130.06696005017801</v>
      </c>
      <c r="AZ2" s="23">
        <v>242014.990689503</v>
      </c>
      <c r="BA2" s="23">
        <v>126238.096464631</v>
      </c>
      <c r="BB2" s="23">
        <v>597835.11665531504</v>
      </c>
      <c r="BC2" s="23">
        <v>8105.3919624596201</v>
      </c>
      <c r="BD2" s="23">
        <v>170419.76029699601</v>
      </c>
      <c r="BE2" s="23">
        <v>45687.684768295301</v>
      </c>
      <c r="BF2" s="23">
        <v>3801.9817409027501</v>
      </c>
      <c r="BG2" s="23">
        <v>2792.1909499356002</v>
      </c>
      <c r="BH2" s="23">
        <v>247306.33569275701</v>
      </c>
      <c r="BI2" s="23">
        <v>184349.06659806901</v>
      </c>
      <c r="BJ2" s="23">
        <v>6719.90241069084</v>
      </c>
      <c r="BK2" s="23">
        <v>299608.26394327701</v>
      </c>
      <c r="BL2" s="23">
        <v>1234507.5634607601</v>
      </c>
      <c r="BM2" s="23">
        <v>403008.369898715</v>
      </c>
      <c r="BN2" s="23">
        <v>6.8863073168456097</v>
      </c>
      <c r="BO2" s="23">
        <v>36.6819066571693</v>
      </c>
      <c r="BP2" s="23">
        <v>84381.859017454204</v>
      </c>
      <c r="BQ2" s="23">
        <v>1691145.11807924</v>
      </c>
      <c r="BR2" s="23">
        <v>59641.673624061397</v>
      </c>
      <c r="BS2" s="23">
        <v>11977.9593750043</v>
      </c>
      <c r="BT2" s="23">
        <v>31.631069832996602</v>
      </c>
      <c r="BU2" s="23">
        <v>208752.49041825399</v>
      </c>
      <c r="BV2" s="23">
        <v>8.6031011238437909</v>
      </c>
      <c r="BW2" s="23">
        <v>2808.65046587602</v>
      </c>
      <c r="BX2" s="23">
        <v>3078.5871067742401</v>
      </c>
      <c r="BY2" s="23">
        <v>42803.5014145561</v>
      </c>
      <c r="BZ2" s="23">
        <v>334651.78739091702</v>
      </c>
      <c r="CA2" s="23">
        <v>32.961069069044697</v>
      </c>
      <c r="CB2" s="23">
        <v>85780.988570296104</v>
      </c>
      <c r="CC2" s="23">
        <v>177976.34784570499</v>
      </c>
      <c r="CD2" s="23">
        <v>234527.049729633</v>
      </c>
      <c r="CE2" s="23">
        <v>8.0833238957554503</v>
      </c>
      <c r="CF2" s="23">
        <v>137156.49193970201</v>
      </c>
      <c r="CG2" s="23">
        <v>44989.471572016802</v>
      </c>
      <c r="CH2" s="23">
        <v>16.658130937984399</v>
      </c>
      <c r="CI2" s="23">
        <v>129.94508366065699</v>
      </c>
      <c r="CJ2" s="23">
        <v>54908.831486871502</v>
      </c>
      <c r="CK2" s="23">
        <v>26211.822326004902</v>
      </c>
      <c r="CL2" s="23">
        <v>24540.778769250399</v>
      </c>
      <c r="CM2" s="23">
        <v>2229304.8331509898</v>
      </c>
      <c r="CN2" s="23">
        <v>347888.22046281601</v>
      </c>
      <c r="CO2" s="23">
        <v>11466.432073870499</v>
      </c>
      <c r="CP2" s="23">
        <v>222.37436005624301</v>
      </c>
      <c r="CQ2" s="23">
        <v>4404.3038420971598</v>
      </c>
      <c r="CR2" s="23">
        <v>22905.208629021799</v>
      </c>
      <c r="CS2" s="23">
        <v>26795.303294753099</v>
      </c>
      <c r="CT2" s="23">
        <v>55366.159918298297</v>
      </c>
      <c r="CU2" s="23">
        <v>735039.10350376298</v>
      </c>
      <c r="CV2" s="23">
        <v>335.16765210181399</v>
      </c>
      <c r="CW2" s="23">
        <v>170021.78792021301</v>
      </c>
      <c r="CX2" s="23">
        <v>669.52430666889495</v>
      </c>
      <c r="CY2" s="23">
        <v>215804.937895371</v>
      </c>
      <c r="CZ2" s="23">
        <v>30516.305028246501</v>
      </c>
      <c r="DA2" s="23">
        <v>33030.589884178</v>
      </c>
      <c r="DB2" s="23">
        <v>257.07672959252699</v>
      </c>
      <c r="DC2" s="23">
        <v>6371.1444206170499</v>
      </c>
      <c r="DD2" s="23">
        <v>517205.72044214199</v>
      </c>
      <c r="DE2" s="23">
        <v>24684.953960034702</v>
      </c>
      <c r="DF2" s="23">
        <v>317970.98674527899</v>
      </c>
      <c r="DG2" s="23">
        <v>701571.82517035503</v>
      </c>
      <c r="DH2" s="23">
        <v>38.3446791038822</v>
      </c>
      <c r="DI2" s="23">
        <v>152038.33044910801</v>
      </c>
      <c r="DJ2" s="23">
        <v>86794.999150740099</v>
      </c>
      <c r="DK2" s="23">
        <v>12.409623376364801</v>
      </c>
      <c r="DL2" s="23">
        <v>108076.43000026701</v>
      </c>
      <c r="DM2" s="23">
        <v>246.776580445333</v>
      </c>
      <c r="DN2" s="23">
        <v>189372.563717507</v>
      </c>
      <c r="DO2" s="23">
        <v>4645.8497341818402</v>
      </c>
      <c r="DP2" s="23">
        <v>13491.123059985601</v>
      </c>
      <c r="DQ2" s="23">
        <v>166069.306359073</v>
      </c>
      <c r="DR2" s="23">
        <f>SUM(B2:DQ2)</f>
        <v>24215904.095491976</v>
      </c>
      <c r="DS2" s="19">
        <f t="array" ref="DS2:DW164">MMULT(y_mat,categories)</f>
        <v>837985.45989428798</v>
      </c>
      <c r="DT2">
        <v>3913673.8276454639</v>
      </c>
      <c r="DU2">
        <v>5356314.4301689342</v>
      </c>
      <c r="DV2">
        <v>7568042.8704178892</v>
      </c>
      <c r="DW2">
        <v>6539887.5073654037</v>
      </c>
      <c r="DX2" s="23">
        <f>SUM(DS2:DW2)</f>
        <v>24215904.095491983</v>
      </c>
      <c r="DY2" s="23">
        <f t="shared" ref="DY2:DY33" si="0">VLOOKUP(A2,pop,2,0)</f>
        <v>38041757</v>
      </c>
      <c r="DZ2" s="23">
        <f>DX2/DY2*1000</f>
        <v>636.56113716019956</v>
      </c>
    </row>
    <row r="3" spans="1:130" x14ac:dyDescent="0.25">
      <c r="A3" s="21" t="s">
        <v>130</v>
      </c>
      <c r="B3" s="23">
        <v>7489.3709935915304</v>
      </c>
      <c r="C3" s="23">
        <v>52215.362877539301</v>
      </c>
      <c r="D3" s="23">
        <v>1679859.8218978699</v>
      </c>
      <c r="E3" s="23">
        <v>366.98576034626899</v>
      </c>
      <c r="F3" s="23">
        <v>17969.799213800801</v>
      </c>
      <c r="G3" s="23">
        <v>343463.018364435</v>
      </c>
      <c r="H3" s="23">
        <v>7877.73078931696</v>
      </c>
      <c r="I3" s="23">
        <v>7586.8440412200098</v>
      </c>
      <c r="J3" s="23">
        <v>127.58869315997001</v>
      </c>
      <c r="K3" s="23">
        <v>618.96820046416099</v>
      </c>
      <c r="L3" s="23">
        <v>59833.529761346101</v>
      </c>
      <c r="M3" s="23">
        <v>2261.5580872994501</v>
      </c>
      <c r="N3" s="23">
        <v>414.610983029696</v>
      </c>
      <c r="O3" s="23">
        <v>2204.2852154604002</v>
      </c>
      <c r="P3" s="23">
        <v>228.98121789923701</v>
      </c>
      <c r="Q3" s="23">
        <v>7.1907356956136903</v>
      </c>
      <c r="R3" s="23">
        <v>169.11480589639501</v>
      </c>
      <c r="S3" s="23">
        <v>151596.86293159801</v>
      </c>
      <c r="T3" s="23">
        <v>5026179.2348681996</v>
      </c>
      <c r="U3" s="23">
        <v>4237.7936893117903</v>
      </c>
      <c r="V3" s="23">
        <v>191689.45104818599</v>
      </c>
      <c r="W3" s="23">
        <v>441.129610907543</v>
      </c>
      <c r="X3" s="23">
        <v>6891748.3642299799</v>
      </c>
      <c r="Y3" s="23">
        <v>1137.8662353319201</v>
      </c>
      <c r="Z3" s="23">
        <v>42.465544146185998</v>
      </c>
      <c r="AA3" s="23">
        <v>464587.42460929899</v>
      </c>
      <c r="AB3" s="23">
        <v>175.94187818238601</v>
      </c>
      <c r="AC3" s="23">
        <v>20968.537262552902</v>
      </c>
      <c r="AD3" s="23">
        <v>146491.66689390599</v>
      </c>
      <c r="AE3" s="23">
        <v>41146.168818903403</v>
      </c>
      <c r="AF3" s="23">
        <v>31788.762437778201</v>
      </c>
      <c r="AG3" s="23">
        <v>1714141.2574662699</v>
      </c>
      <c r="AH3" s="23">
        <v>3829.3033370171202</v>
      </c>
      <c r="AI3" s="23">
        <v>164926.43604127501</v>
      </c>
      <c r="AJ3" s="23">
        <v>556.80997083924399</v>
      </c>
      <c r="AK3" s="23">
        <v>465653.30112997099</v>
      </c>
      <c r="AL3" s="23">
        <v>2585490.3591046399</v>
      </c>
      <c r="AM3" s="23">
        <v>121712.773653531</v>
      </c>
      <c r="AN3" s="23">
        <v>54835.199388885099</v>
      </c>
      <c r="AO3" s="23">
        <v>57448.773995131203</v>
      </c>
      <c r="AP3" s="23">
        <v>1918898.6754844999</v>
      </c>
      <c r="AQ3" s="23">
        <v>6731.3478986787004</v>
      </c>
      <c r="AR3" s="23">
        <v>232820.260586447</v>
      </c>
      <c r="AS3" s="23">
        <v>7.65288399875958</v>
      </c>
      <c r="AT3" s="23">
        <v>123.70024479604</v>
      </c>
      <c r="AU3" s="23">
        <v>7232734.0704888199</v>
      </c>
      <c r="AV3" s="23">
        <v>254134.07776259701</v>
      </c>
      <c r="AW3" s="23">
        <v>333.30838763321401</v>
      </c>
      <c r="AX3" s="23">
        <v>5.4947012723936997</v>
      </c>
      <c r="AY3" s="23">
        <v>163277.85842772201</v>
      </c>
      <c r="AZ3" s="23">
        <v>221012.34530222099</v>
      </c>
      <c r="BA3" s="23">
        <v>16.758677153819001</v>
      </c>
      <c r="BB3" s="23">
        <v>204360.731789424</v>
      </c>
      <c r="BC3" s="23">
        <v>144212.42686886201</v>
      </c>
      <c r="BD3" s="23">
        <v>31380.1157376013</v>
      </c>
      <c r="BE3" s="23">
        <v>1880107.1738422001</v>
      </c>
      <c r="BF3" s="23">
        <v>5.4402277094422997</v>
      </c>
      <c r="BG3" s="23">
        <v>59912.444083046801</v>
      </c>
      <c r="BH3" s="23">
        <v>591829.29436946195</v>
      </c>
      <c r="BI3" s="23">
        <v>70178.567342419803</v>
      </c>
      <c r="BJ3" s="23">
        <v>611.18953366028802</v>
      </c>
      <c r="BK3" s="23">
        <v>4088274.35640705</v>
      </c>
      <c r="BL3" s="23">
        <v>1391385.03324393</v>
      </c>
      <c r="BM3" s="23">
        <v>9423.6092220082301</v>
      </c>
      <c r="BN3" s="23">
        <v>57.800828066959397</v>
      </c>
      <c r="BO3" s="23">
        <v>38.716258888540303</v>
      </c>
      <c r="BP3" s="23">
        <v>87800.713396898602</v>
      </c>
      <c r="BQ3" s="23">
        <v>15353.5033372383</v>
      </c>
      <c r="BR3" s="23">
        <v>1425196.34275511</v>
      </c>
      <c r="BS3" s="23">
        <v>21158.896069313501</v>
      </c>
      <c r="BT3" s="23">
        <v>98.015959017573195</v>
      </c>
      <c r="BU3" s="23">
        <v>534018.84114890103</v>
      </c>
      <c r="BV3" s="23">
        <v>13.0744830249459</v>
      </c>
      <c r="BW3" s="23">
        <v>580.21044379248997</v>
      </c>
      <c r="BX3" s="23">
        <v>31075.7047239655</v>
      </c>
      <c r="BY3" s="23">
        <v>7311.1998740416402</v>
      </c>
      <c r="BZ3" s="23">
        <v>127948.32213347701</v>
      </c>
      <c r="CA3" s="23">
        <v>115.561876687248</v>
      </c>
      <c r="CB3" s="23">
        <v>829.97285579247898</v>
      </c>
      <c r="CC3" s="23">
        <v>2098402.5290548201</v>
      </c>
      <c r="CD3" s="23">
        <v>910347.36906303302</v>
      </c>
      <c r="CE3" s="23">
        <v>6.7559460988449898</v>
      </c>
      <c r="CF3" s="23">
        <v>62534.748777997003</v>
      </c>
      <c r="CG3" s="23">
        <v>16442.748105611499</v>
      </c>
      <c r="CH3" s="23">
        <v>250709.26680176501</v>
      </c>
      <c r="CI3" s="23">
        <v>11325.3702257106</v>
      </c>
      <c r="CJ3" s="23">
        <v>98615.5238555916</v>
      </c>
      <c r="CK3" s="23">
        <v>19614.972351205201</v>
      </c>
      <c r="CL3" s="23">
        <v>93593.327126591699</v>
      </c>
      <c r="CM3" s="23">
        <v>2923523.0936356899</v>
      </c>
      <c r="CN3" s="23">
        <v>29968.120695766102</v>
      </c>
      <c r="CO3" s="23">
        <v>16356.327204879301</v>
      </c>
      <c r="CP3" s="23">
        <v>174.08465613983199</v>
      </c>
      <c r="CQ3" s="23">
        <v>4084.85054973159</v>
      </c>
      <c r="CR3" s="23">
        <v>93675.193646152504</v>
      </c>
      <c r="CS3" s="23">
        <v>69159.7951486854</v>
      </c>
      <c r="CT3" s="23">
        <v>4013.9108203789601</v>
      </c>
      <c r="CU3" s="23">
        <v>1.1033570968986</v>
      </c>
      <c r="CV3" s="23">
        <v>108.47457095351599</v>
      </c>
      <c r="CW3" s="23">
        <v>127795.510633428</v>
      </c>
      <c r="CX3" s="23">
        <v>630.885731778685</v>
      </c>
      <c r="CY3" s="23">
        <v>2961.9717109161902</v>
      </c>
      <c r="CZ3" s="23">
        <v>17725.370966004699</v>
      </c>
      <c r="DA3" s="23">
        <v>4952.3906591694204</v>
      </c>
      <c r="DB3" s="23">
        <v>82.661703163611094</v>
      </c>
      <c r="DC3" s="23">
        <v>11041.183886376501</v>
      </c>
      <c r="DD3" s="23">
        <v>2593.6396389026199</v>
      </c>
      <c r="DE3" s="23">
        <v>320429.787825651</v>
      </c>
      <c r="DF3" s="23">
        <v>134762.10393072199</v>
      </c>
      <c r="DG3" s="23">
        <v>421727.60084604099</v>
      </c>
      <c r="DH3" s="23">
        <v>29.138132991163101</v>
      </c>
      <c r="DI3" s="23">
        <v>19358.598374635199</v>
      </c>
      <c r="DJ3" s="23">
        <v>3283.2550865354201</v>
      </c>
      <c r="DK3" s="23">
        <v>25.475711747733001</v>
      </c>
      <c r="DL3" s="23">
        <v>322718.58658405102</v>
      </c>
      <c r="DM3" s="23">
        <v>927441.57425141404</v>
      </c>
      <c r="DN3" s="23">
        <v>179.961776747778</v>
      </c>
      <c r="DO3" s="23">
        <v>351.40698118261798</v>
      </c>
      <c r="DP3" s="23">
        <v>37282.423687424998</v>
      </c>
      <c r="DQ3" s="23">
        <v>13811327.2176357</v>
      </c>
      <c r="DR3" s="23">
        <f t="shared" ref="DR3:DR66" si="1">SUM(B3:DQ3)</f>
        <v>63946251.766790159</v>
      </c>
      <c r="DS3" s="19">
        <v>14908739.038416447</v>
      </c>
      <c r="DT3">
        <v>4185861.0744717326</v>
      </c>
      <c r="DU3">
        <v>16984697.974703856</v>
      </c>
      <c r="DV3">
        <v>8321169.6363401804</v>
      </c>
      <c r="DW3">
        <v>19545784.042857908</v>
      </c>
      <c r="DX3" s="23">
        <f t="shared" ref="DX3:DX66" si="2">SUM(DS3:DW3)</f>
        <v>63946251.766790122</v>
      </c>
      <c r="DY3" s="23">
        <f t="shared" si="0"/>
        <v>31825298.999999996</v>
      </c>
      <c r="DZ3" s="23">
        <f t="shared" ref="DZ3:DZ66" si="3">DX3/DY3*1000</f>
        <v>2009.289897536866</v>
      </c>
    </row>
    <row r="4" spans="1:130" x14ac:dyDescent="0.25">
      <c r="A4" s="21" t="s">
        <v>131</v>
      </c>
      <c r="B4" s="23">
        <v>63780.169168678804</v>
      </c>
      <c r="C4" s="23">
        <v>55800.999380806497</v>
      </c>
      <c r="D4" s="23">
        <v>227529.609214814</v>
      </c>
      <c r="E4" s="23">
        <v>9.7797471352225998</v>
      </c>
      <c r="F4" s="23">
        <v>10727.2057342341</v>
      </c>
      <c r="G4" s="23">
        <v>110262.914441901</v>
      </c>
      <c r="H4" s="23">
        <v>5726.4325608609297</v>
      </c>
      <c r="I4" s="23">
        <v>1474.37338260561</v>
      </c>
      <c r="J4" s="23">
        <v>70.455191188826703</v>
      </c>
      <c r="K4" s="23">
        <v>386.52409510048699</v>
      </c>
      <c r="L4" s="23">
        <v>7173.6296267388898</v>
      </c>
      <c r="M4" s="23">
        <v>3617.9527347462599</v>
      </c>
      <c r="N4" s="23">
        <v>391.30180329684202</v>
      </c>
      <c r="O4" s="23">
        <v>1615.7563961902899</v>
      </c>
      <c r="P4" s="23">
        <v>1200.63507950897</v>
      </c>
      <c r="Q4" s="23">
        <v>1269.4829150584701</v>
      </c>
      <c r="R4" s="23">
        <v>325.24644819505801</v>
      </c>
      <c r="S4" s="23">
        <v>61278.361872929097</v>
      </c>
      <c r="T4" s="23">
        <v>1328324.15825763</v>
      </c>
      <c r="U4" s="23">
        <v>20556.823132945501</v>
      </c>
      <c r="V4" s="23">
        <v>82588.425847900697</v>
      </c>
      <c r="W4" s="23">
        <v>518.67096223202896</v>
      </c>
      <c r="X4" s="23">
        <v>1572504.09497817</v>
      </c>
      <c r="Y4" s="23">
        <v>37493.231951573202</v>
      </c>
      <c r="Z4" s="23">
        <v>437.53303463576202</v>
      </c>
      <c r="AA4" s="23">
        <v>160940.02497675401</v>
      </c>
      <c r="AB4" s="23">
        <v>14.632589469537599</v>
      </c>
      <c r="AC4" s="23">
        <v>4715.0841252321998</v>
      </c>
      <c r="AD4" s="23">
        <v>328255.96837790299</v>
      </c>
      <c r="AE4" s="23">
        <v>81535.395929763399</v>
      </c>
      <c r="AF4" s="23">
        <v>443226.63870240602</v>
      </c>
      <c r="AG4" s="23">
        <v>513232.74539250397</v>
      </c>
      <c r="AH4" s="23">
        <v>222395.36005123999</v>
      </c>
      <c r="AI4" s="23">
        <v>200208.64581694201</v>
      </c>
      <c r="AJ4" s="23">
        <v>25.116367032472599</v>
      </c>
      <c r="AK4" s="23">
        <v>12743.443543347799</v>
      </c>
      <c r="AL4" s="23">
        <v>92129.220168873406</v>
      </c>
      <c r="AM4" s="23">
        <v>9000.1727709594306</v>
      </c>
      <c r="AN4" s="23">
        <v>157169.18319919499</v>
      </c>
      <c r="AO4" s="23">
        <v>2114.0661278085599</v>
      </c>
      <c r="AP4" s="23">
        <v>34155.556596243798</v>
      </c>
      <c r="AQ4" s="23">
        <v>3730.4409661034902</v>
      </c>
      <c r="AR4" s="23">
        <v>41878.073120708097</v>
      </c>
      <c r="AS4" s="23">
        <v>26.523826026822</v>
      </c>
      <c r="AT4" s="23">
        <v>17.685250660487402</v>
      </c>
      <c r="AU4" s="23">
        <v>777270.62612190796</v>
      </c>
      <c r="AV4" s="23">
        <v>62333.156474846903</v>
      </c>
      <c r="AW4" s="23">
        <v>210.30041895715399</v>
      </c>
      <c r="AX4" s="23">
        <v>51.2477150152028</v>
      </c>
      <c r="AY4" s="23">
        <v>698.87599662576702</v>
      </c>
      <c r="AZ4" s="23">
        <v>119938.414980278</v>
      </c>
      <c r="BA4" s="23">
        <v>126567.832925255</v>
      </c>
      <c r="BB4" s="23">
        <v>76149.241043784903</v>
      </c>
      <c r="BC4" s="23">
        <v>1132.7394094460601</v>
      </c>
      <c r="BD4" s="23">
        <v>13755.779095068199</v>
      </c>
      <c r="BE4" s="23">
        <v>835.21190968611097</v>
      </c>
      <c r="BF4" s="23">
        <v>3037.49168792624</v>
      </c>
      <c r="BG4" s="23">
        <v>256.98196676306998</v>
      </c>
      <c r="BH4" s="23">
        <v>368892.82657988998</v>
      </c>
      <c r="BI4" s="23">
        <v>200100.79661559599</v>
      </c>
      <c r="BJ4" s="23">
        <v>16270.0809930165</v>
      </c>
      <c r="BK4" s="23">
        <v>1320263.5436299001</v>
      </c>
      <c r="BL4" s="23">
        <v>1016395.54432426</v>
      </c>
      <c r="BM4" s="23">
        <v>27534.986623872599</v>
      </c>
      <c r="BN4" s="23">
        <v>1984.7357173007099</v>
      </c>
      <c r="BO4" s="23">
        <v>17.679695245908601</v>
      </c>
      <c r="BP4" s="23">
        <v>166244.321501703</v>
      </c>
      <c r="BQ4" s="23">
        <v>760.51231557801202</v>
      </c>
      <c r="BR4" s="23">
        <v>103610.222159545</v>
      </c>
      <c r="BS4" s="23">
        <v>48614.337458416201</v>
      </c>
      <c r="BT4" s="23">
        <v>20190.995663298501</v>
      </c>
      <c r="BU4" s="23">
        <v>413971.29148805398</v>
      </c>
      <c r="BV4" s="23">
        <v>12.5465543092425</v>
      </c>
      <c r="BW4" s="23">
        <v>13632.0804681101</v>
      </c>
      <c r="BX4" s="23">
        <v>23048.4764934958</v>
      </c>
      <c r="BY4" s="23">
        <v>18665.778212915498</v>
      </c>
      <c r="BZ4" s="23">
        <v>76161.814202914597</v>
      </c>
      <c r="CA4" s="23">
        <v>69.566513720511296</v>
      </c>
      <c r="CB4" s="23">
        <v>11930.053398268599</v>
      </c>
      <c r="CC4" s="23">
        <v>339610.20347087103</v>
      </c>
      <c r="CD4" s="23">
        <v>22362.465132459802</v>
      </c>
      <c r="CE4" s="23">
        <v>11.7106885845722</v>
      </c>
      <c r="CF4" s="23">
        <v>142253.13110137801</v>
      </c>
      <c r="CG4" s="23">
        <v>94731.611635870897</v>
      </c>
      <c r="CH4" s="23">
        <v>24336.9787853788</v>
      </c>
      <c r="CI4" s="23">
        <v>1637.95213199058</v>
      </c>
      <c r="CJ4" s="23">
        <v>62452.919756518801</v>
      </c>
      <c r="CK4" s="23">
        <v>44797.090649898797</v>
      </c>
      <c r="CL4" s="23">
        <v>3524.9090655374498</v>
      </c>
      <c r="CM4" s="23">
        <v>297506.831751135</v>
      </c>
      <c r="CN4" s="23">
        <v>70736.139361739304</v>
      </c>
      <c r="CO4" s="23">
        <v>74842.416591533605</v>
      </c>
      <c r="CP4" s="23">
        <v>2930.9861159032498</v>
      </c>
      <c r="CQ4" s="23">
        <v>20448.486789862</v>
      </c>
      <c r="CR4" s="23">
        <v>61381.970609457203</v>
      </c>
      <c r="CS4" s="23">
        <v>531895.58109700703</v>
      </c>
      <c r="CT4" s="23">
        <v>146494.94490829599</v>
      </c>
      <c r="CU4" s="23">
        <v>15721.5000171423</v>
      </c>
      <c r="CV4" s="23">
        <v>11179.309495490599</v>
      </c>
      <c r="CW4" s="23">
        <v>459239.43455028097</v>
      </c>
      <c r="CX4" s="23">
        <v>156.38772556474001</v>
      </c>
      <c r="CY4" s="23">
        <v>99724.409803156203</v>
      </c>
      <c r="CZ4" s="23">
        <v>47152.243182555998</v>
      </c>
      <c r="DA4" s="23">
        <v>53836.851709836199</v>
      </c>
      <c r="DB4" s="23">
        <v>388.09731832384301</v>
      </c>
      <c r="DC4" s="23">
        <v>75885.024507380906</v>
      </c>
      <c r="DD4" s="23">
        <v>616.89973899742097</v>
      </c>
      <c r="DE4" s="23">
        <v>37730.947919363702</v>
      </c>
      <c r="DF4" s="23">
        <v>1255968.1055143899</v>
      </c>
      <c r="DG4" s="23">
        <v>225589.40236843401</v>
      </c>
      <c r="DH4" s="23">
        <v>6.6756422593533804</v>
      </c>
      <c r="DI4" s="23">
        <v>93717.454199175103</v>
      </c>
      <c r="DJ4" s="23">
        <v>111437.12193151801</v>
      </c>
      <c r="DK4" s="23">
        <v>41.309084418966201</v>
      </c>
      <c r="DL4" s="23">
        <v>27216.968252312199</v>
      </c>
      <c r="DM4" s="23">
        <v>57873.027022699003</v>
      </c>
      <c r="DN4" s="23">
        <v>9474.8780595838107</v>
      </c>
      <c r="DO4" s="23">
        <v>133168.62091276699</v>
      </c>
      <c r="DP4" s="23">
        <v>20754.1530122283</v>
      </c>
      <c r="DQ4" s="23">
        <v>220161.108963292</v>
      </c>
      <c r="DR4" s="23">
        <f t="shared" si="1"/>
        <v>15832184.096787816</v>
      </c>
      <c r="DS4" s="19">
        <v>877748.61530844192</v>
      </c>
      <c r="DT4">
        <v>2030930.6185366812</v>
      </c>
      <c r="DU4">
        <v>3979619.1960765799</v>
      </c>
      <c r="DV4">
        <v>3034216.2959736981</v>
      </c>
      <c r="DW4">
        <v>5909669.3708924111</v>
      </c>
      <c r="DX4" s="23">
        <f>SUM(DS4:DW4)</f>
        <v>15832184.096787812</v>
      </c>
      <c r="DY4" s="23">
        <f t="shared" si="0"/>
        <v>2880912.9999999995</v>
      </c>
      <c r="DZ4" s="23">
        <f t="shared" si="3"/>
        <v>5495.5439809490308</v>
      </c>
    </row>
    <row r="5" spans="1:130" x14ac:dyDescent="0.25">
      <c r="A5" s="21" t="s">
        <v>132</v>
      </c>
      <c r="B5" s="23">
        <v>203285.709190483</v>
      </c>
      <c r="C5" s="23">
        <v>5810127.3974381201</v>
      </c>
      <c r="D5" s="23">
        <v>73821.199493693595</v>
      </c>
      <c r="E5" s="23">
        <v>83.435679644348795</v>
      </c>
      <c r="F5" s="23">
        <v>116069.837021867</v>
      </c>
      <c r="G5" s="23">
        <v>1647651.59890173</v>
      </c>
      <c r="H5" s="23">
        <v>13929.2428914925</v>
      </c>
      <c r="I5" s="23">
        <v>120984.362629403</v>
      </c>
      <c r="J5" s="23">
        <v>769913.58336961002</v>
      </c>
      <c r="K5" s="23">
        <v>103746.96850303</v>
      </c>
      <c r="L5" s="23">
        <v>40720.868816902701</v>
      </c>
      <c r="M5" s="23">
        <v>35084.566756535103</v>
      </c>
      <c r="N5" s="23">
        <v>6856.5636512843303</v>
      </c>
      <c r="O5" s="23">
        <v>137397.427567454</v>
      </c>
      <c r="P5" s="23">
        <v>17803.968306983901</v>
      </c>
      <c r="Q5" s="23">
        <v>5393.0173602082796</v>
      </c>
      <c r="R5" s="23">
        <v>1796.0206838571701</v>
      </c>
      <c r="S5" s="23">
        <v>708767.74963157496</v>
      </c>
      <c r="T5" s="23">
        <v>19419160.329996701</v>
      </c>
      <c r="U5" s="23">
        <v>2914.7933068223301</v>
      </c>
      <c r="V5" s="23">
        <v>1617879.15097031</v>
      </c>
      <c r="W5" s="23">
        <v>51.118807200893301</v>
      </c>
      <c r="X5" s="23">
        <v>25520232.4961644</v>
      </c>
      <c r="Y5" s="23">
        <v>1841.6568668257</v>
      </c>
      <c r="Z5" s="23">
        <v>4452382.5456806701</v>
      </c>
      <c r="AA5" s="23">
        <v>1979905.3211209399</v>
      </c>
      <c r="AB5" s="23">
        <v>945.78178146776304</v>
      </c>
      <c r="AC5" s="23">
        <v>790.14312633591601</v>
      </c>
      <c r="AD5" s="23">
        <v>8192258.6305479603</v>
      </c>
      <c r="AE5" s="23">
        <v>4439.1877553106597</v>
      </c>
      <c r="AF5" s="23">
        <v>37859.860512308303</v>
      </c>
      <c r="AG5" s="23">
        <v>9821286.13551802</v>
      </c>
      <c r="AH5" s="23">
        <v>249778.64132028</v>
      </c>
      <c r="AI5" s="23">
        <v>709788.39181019203</v>
      </c>
      <c r="AJ5" s="23">
        <v>479.94114391835399</v>
      </c>
      <c r="AK5" s="23">
        <v>3853192.12551719</v>
      </c>
      <c r="AL5" s="23">
        <v>11878830.6723201</v>
      </c>
      <c r="AM5" s="23">
        <v>1158556.0233196199</v>
      </c>
      <c r="AN5" s="23">
        <v>79329.713168213595</v>
      </c>
      <c r="AO5" s="23">
        <v>332765.63647461298</v>
      </c>
      <c r="AP5" s="23">
        <v>16451.0312841464</v>
      </c>
      <c r="AQ5" s="23">
        <v>31728.5373817008</v>
      </c>
      <c r="AR5" s="23">
        <v>7148777.5438820701</v>
      </c>
      <c r="AS5" s="23">
        <v>5386438.2520602802</v>
      </c>
      <c r="AT5" s="23">
        <v>252.78594084634</v>
      </c>
      <c r="AU5" s="23">
        <v>37043948.986689098</v>
      </c>
      <c r="AV5" s="23">
        <v>6470.0020288062597</v>
      </c>
      <c r="AW5" s="23">
        <v>579.38264854218096</v>
      </c>
      <c r="AX5" s="23">
        <v>687.62919142921703</v>
      </c>
      <c r="AY5" s="23">
        <v>1196.38247550505</v>
      </c>
      <c r="AZ5" s="23">
        <v>1464087.78612808</v>
      </c>
      <c r="BA5" s="23">
        <v>151303.87929802301</v>
      </c>
      <c r="BB5" s="23">
        <v>43099.2674624672</v>
      </c>
      <c r="BC5" s="23">
        <v>12429.989534599599</v>
      </c>
      <c r="BD5" s="23">
        <v>515611.44921901898</v>
      </c>
      <c r="BE5" s="23">
        <v>957434.77152021497</v>
      </c>
      <c r="BF5" s="23">
        <v>1650.6638132881801</v>
      </c>
      <c r="BG5" s="23">
        <v>26028.596178713298</v>
      </c>
      <c r="BH5" s="23">
        <v>3301176.6570037301</v>
      </c>
      <c r="BI5" s="23">
        <v>767.24096998665004</v>
      </c>
      <c r="BJ5" s="23">
        <v>1568.2068579440199</v>
      </c>
      <c r="BK5" s="23">
        <v>3766147.2249224</v>
      </c>
      <c r="BL5" s="23">
        <v>9684965.8115556091</v>
      </c>
      <c r="BM5" s="23">
        <v>70767.9189462465</v>
      </c>
      <c r="BN5" s="23">
        <v>1236.761481907</v>
      </c>
      <c r="BO5" s="23">
        <v>708.43995389198403</v>
      </c>
      <c r="BP5" s="23">
        <v>209667.01845725</v>
      </c>
      <c r="BQ5" s="23">
        <v>2721.1019194975602</v>
      </c>
      <c r="BR5" s="23">
        <v>1734527.63712433</v>
      </c>
      <c r="BS5" s="23">
        <v>219747.47223150701</v>
      </c>
      <c r="BT5" s="23">
        <v>534801.189325721</v>
      </c>
      <c r="BU5" s="23">
        <v>5372384.2204619702</v>
      </c>
      <c r="BV5" s="23">
        <v>84.090390917082502</v>
      </c>
      <c r="BW5" s="23">
        <v>10995.676639057599</v>
      </c>
      <c r="BX5" s="23">
        <v>3626.93996100088</v>
      </c>
      <c r="BY5" s="23">
        <v>65735.753434814105</v>
      </c>
      <c r="BZ5" s="23">
        <v>1312194.38486486</v>
      </c>
      <c r="CA5" s="23">
        <v>1420.2545393110499</v>
      </c>
      <c r="CB5" s="23">
        <v>26836.3620099082</v>
      </c>
      <c r="CC5" s="23">
        <v>4243448.9066794598</v>
      </c>
      <c r="CD5" s="23">
        <v>4557750.2110695997</v>
      </c>
      <c r="CE5" s="23">
        <v>13449741.647288499</v>
      </c>
      <c r="CF5" s="23">
        <v>210977.47205649599</v>
      </c>
      <c r="CG5" s="23">
        <v>14827.3158951573</v>
      </c>
      <c r="CH5" s="23">
        <v>18141.2673273111</v>
      </c>
      <c r="CI5" s="23">
        <v>65915.313387197093</v>
      </c>
      <c r="CJ5" s="23">
        <v>1279643.0697563</v>
      </c>
      <c r="CK5" s="23">
        <v>17417.394791441999</v>
      </c>
      <c r="CL5" s="23">
        <v>1108745.4899230399</v>
      </c>
      <c r="CM5" s="23">
        <v>49922869.169173703</v>
      </c>
      <c r="CN5" s="23">
        <v>496894.66301701398</v>
      </c>
      <c r="CO5" s="23">
        <v>4146.6859168952096</v>
      </c>
      <c r="CP5" s="23">
        <v>559.67362511450995</v>
      </c>
      <c r="CQ5" s="23">
        <v>60800.8191091509</v>
      </c>
      <c r="CR5" s="23">
        <v>230754.81430607999</v>
      </c>
      <c r="CS5" s="23">
        <v>443.38051754133102</v>
      </c>
      <c r="CT5" s="23">
        <v>1588.01957044132</v>
      </c>
      <c r="CU5" s="23">
        <v>82069.782602421605</v>
      </c>
      <c r="CV5" s="23">
        <v>83.212013769570504</v>
      </c>
      <c r="CW5" s="23">
        <v>318926.01514316897</v>
      </c>
      <c r="CX5" s="23">
        <v>572482.45572308102</v>
      </c>
      <c r="CY5" s="23">
        <v>193403.639470294</v>
      </c>
      <c r="CZ5" s="23">
        <v>13167.971231552699</v>
      </c>
      <c r="DA5" s="23">
        <v>28289.368575644199</v>
      </c>
      <c r="DB5" s="23">
        <v>20681.570128529602</v>
      </c>
      <c r="DC5" s="23">
        <v>498699.13699700002</v>
      </c>
      <c r="DD5" s="23">
        <v>61970.844566330197</v>
      </c>
      <c r="DE5" s="23">
        <v>170313.896867281</v>
      </c>
      <c r="DF5" s="23">
        <v>516856.74064445501</v>
      </c>
      <c r="DG5" s="23">
        <v>682437.13868213899</v>
      </c>
      <c r="DH5" s="23">
        <v>470.11812394400698</v>
      </c>
      <c r="DI5" s="23">
        <v>302452.26479296503</v>
      </c>
      <c r="DJ5" s="23">
        <v>19625.450816831701</v>
      </c>
      <c r="DK5" s="23">
        <v>166.344711416</v>
      </c>
      <c r="DL5" s="23">
        <v>1529438.4494155401</v>
      </c>
      <c r="DM5" s="23">
        <v>806489.83233813604</v>
      </c>
      <c r="DN5" s="23">
        <v>75844.932689291702</v>
      </c>
      <c r="DO5" s="23">
        <v>47017.733626902198</v>
      </c>
      <c r="DP5" s="23">
        <v>3234232.9184150901</v>
      </c>
      <c r="DQ5" s="23">
        <v>52729572.764540903</v>
      </c>
      <c r="DR5" s="23">
        <f t="shared" si="1"/>
        <v>315847717.01043898</v>
      </c>
      <c r="DS5" s="19">
        <v>77120322.494059727</v>
      </c>
      <c r="DT5">
        <v>25455759.426984664</v>
      </c>
      <c r="DU5">
        <v>105736339.19529486</v>
      </c>
      <c r="DV5">
        <v>24509787.828397911</v>
      </c>
      <c r="DW5">
        <v>83025508.065701932</v>
      </c>
      <c r="DX5" s="23">
        <f t="shared" si="2"/>
        <v>315847717.0104391</v>
      </c>
      <c r="DY5" s="23">
        <f t="shared" si="0"/>
        <v>9770526</v>
      </c>
      <c r="DZ5" s="23">
        <f t="shared" si="3"/>
        <v>32326.582725478558</v>
      </c>
    </row>
    <row r="6" spans="1:130" x14ac:dyDescent="0.25">
      <c r="A6" s="21" t="s">
        <v>133</v>
      </c>
      <c r="B6" s="23">
        <v>1813327.7389031299</v>
      </c>
      <c r="C6" s="23">
        <v>1179683.10461457</v>
      </c>
      <c r="D6" s="23">
        <v>6522647.3337897304</v>
      </c>
      <c r="E6" s="23">
        <v>174.18852879989899</v>
      </c>
      <c r="F6" s="23">
        <v>484484.97290061601</v>
      </c>
      <c r="G6" s="23">
        <v>3779866.5471495301</v>
      </c>
      <c r="H6" s="23">
        <v>42093.202215987301</v>
      </c>
      <c r="I6" s="23">
        <v>46526.890962827201</v>
      </c>
      <c r="J6" s="23">
        <v>34642.752214909997</v>
      </c>
      <c r="K6" s="23">
        <v>15023.407240841399</v>
      </c>
      <c r="L6" s="23">
        <v>282124.28453670401</v>
      </c>
      <c r="M6" s="23">
        <v>26211.695499958099</v>
      </c>
      <c r="N6" s="23">
        <v>27474.6254100812</v>
      </c>
      <c r="O6" s="23">
        <v>43574.411618894002</v>
      </c>
      <c r="P6" s="23">
        <v>20129.743505644201</v>
      </c>
      <c r="Q6" s="23">
        <v>22165.777804646099</v>
      </c>
      <c r="R6" s="23">
        <v>30910.1852996009</v>
      </c>
      <c r="S6" s="23">
        <v>11706814.289849499</v>
      </c>
      <c r="T6" s="23">
        <v>10201480.3663295</v>
      </c>
      <c r="U6" s="23">
        <v>20034.326681593499</v>
      </c>
      <c r="V6" s="23">
        <v>1858553.2067762399</v>
      </c>
      <c r="W6" s="23">
        <v>13241.2003345587</v>
      </c>
      <c r="X6" s="23">
        <v>14708470.712342201</v>
      </c>
      <c r="Y6" s="23">
        <v>12843.3103146961</v>
      </c>
      <c r="Z6" s="23">
        <v>46799.911460170799</v>
      </c>
      <c r="AA6" s="23">
        <v>4975864.6070506005</v>
      </c>
      <c r="AB6" s="23">
        <v>51.728026318668199</v>
      </c>
      <c r="AC6" s="23">
        <v>267982.003763341</v>
      </c>
      <c r="AD6" s="23">
        <v>6410731.7071857601</v>
      </c>
      <c r="AE6" s="23">
        <v>217917.444176822</v>
      </c>
      <c r="AF6" s="23">
        <v>4129769.5297358702</v>
      </c>
      <c r="AG6" s="23">
        <v>26934686.963635799</v>
      </c>
      <c r="AH6" s="23">
        <v>6945227.6867665499</v>
      </c>
      <c r="AI6" s="23">
        <v>1788568.4665900299</v>
      </c>
      <c r="AJ6" s="23">
        <v>70.193518623034905</v>
      </c>
      <c r="AK6" s="23">
        <v>1745176.8896886299</v>
      </c>
      <c r="AL6" s="23">
        <v>15728260.568203799</v>
      </c>
      <c r="AM6" s="23">
        <v>187397.03992110401</v>
      </c>
      <c r="AN6" s="23">
        <v>407738.88109133701</v>
      </c>
      <c r="AO6" s="23">
        <v>1499729.1300462801</v>
      </c>
      <c r="AP6" s="23">
        <v>1066292.8324183901</v>
      </c>
      <c r="AQ6" s="23">
        <v>11227.7804844767</v>
      </c>
      <c r="AR6" s="23">
        <v>1672008.3158996999</v>
      </c>
      <c r="AS6" s="23">
        <v>4630.2884956710504</v>
      </c>
      <c r="AT6" s="23">
        <v>128.83839408988601</v>
      </c>
      <c r="AU6" s="23">
        <v>35609379.725494199</v>
      </c>
      <c r="AV6" s="23">
        <v>15131.678012755499</v>
      </c>
      <c r="AW6" s="23">
        <v>1000.43727610039</v>
      </c>
      <c r="AX6" s="23">
        <v>373271.79997226899</v>
      </c>
      <c r="AY6" s="23">
        <v>4094.0165232528002</v>
      </c>
      <c r="AZ6" s="23">
        <v>1000941.7700146399</v>
      </c>
      <c r="BA6" s="23">
        <v>102262.624036294</v>
      </c>
      <c r="BB6" s="23">
        <v>2131.0058270136201</v>
      </c>
      <c r="BC6" s="23">
        <v>89663.026539476894</v>
      </c>
      <c r="BD6" s="23">
        <v>131019.226620623</v>
      </c>
      <c r="BE6" s="23">
        <v>434136.81370049302</v>
      </c>
      <c r="BF6" s="23">
        <v>22.716367995565601</v>
      </c>
      <c r="BG6" s="23">
        <v>17275.368791809098</v>
      </c>
      <c r="BH6" s="23">
        <v>2392435.78233709</v>
      </c>
      <c r="BI6" s="23">
        <v>284.80416501822498</v>
      </c>
      <c r="BJ6" s="23">
        <v>4212399.1606902499</v>
      </c>
      <c r="BK6" s="23">
        <v>20382106.437202699</v>
      </c>
      <c r="BL6" s="23">
        <v>31157901.407098498</v>
      </c>
      <c r="BM6" s="23">
        <v>1094392.9813854899</v>
      </c>
      <c r="BN6" s="23">
        <v>2213.69741382858</v>
      </c>
      <c r="BO6" s="23">
        <v>106.03527699855201</v>
      </c>
      <c r="BP6" s="23">
        <v>933323.27649157401</v>
      </c>
      <c r="BQ6" s="23">
        <v>2244803.0036865701</v>
      </c>
      <c r="BR6" s="23">
        <v>6741770.9001134299</v>
      </c>
      <c r="BS6" s="23">
        <v>8997.7837949585992</v>
      </c>
      <c r="BT6" s="23">
        <v>412663.59846626298</v>
      </c>
      <c r="BU6" s="23">
        <v>8075839.3538424401</v>
      </c>
      <c r="BV6" s="23">
        <v>79.553173106118194</v>
      </c>
      <c r="BW6" s="23">
        <v>92496.245154564502</v>
      </c>
      <c r="BX6" s="23">
        <v>244097.35216344701</v>
      </c>
      <c r="BY6" s="23">
        <v>53759.290733891503</v>
      </c>
      <c r="BZ6" s="23">
        <v>603304.39781943499</v>
      </c>
      <c r="CA6" s="23">
        <v>290.75552285265297</v>
      </c>
      <c r="CB6" s="23">
        <v>361546.96444877802</v>
      </c>
      <c r="CC6" s="23">
        <v>14002342.041015999</v>
      </c>
      <c r="CD6" s="23">
        <v>1004242.6891626799</v>
      </c>
      <c r="CE6" s="23">
        <v>5451.0974899830398</v>
      </c>
      <c r="CF6" s="23">
        <v>4977035.7029689504</v>
      </c>
      <c r="CG6" s="23">
        <v>1456432.4703039599</v>
      </c>
      <c r="CH6" s="23">
        <v>1393097.7153554601</v>
      </c>
      <c r="CI6" s="23">
        <v>214106.186652715</v>
      </c>
      <c r="CJ6" s="23">
        <v>4436520.4941256996</v>
      </c>
      <c r="CK6" s="23">
        <v>1352652.5074650701</v>
      </c>
      <c r="CL6" s="23">
        <v>3312192.9369067298</v>
      </c>
      <c r="CM6" s="23">
        <v>15608659.926893599</v>
      </c>
      <c r="CN6" s="23">
        <v>4143342.4208777598</v>
      </c>
      <c r="CO6" s="23">
        <v>1212738.3901414799</v>
      </c>
      <c r="CP6" s="23">
        <v>82865.623482445604</v>
      </c>
      <c r="CQ6" s="23">
        <v>4729982.5973303104</v>
      </c>
      <c r="CR6" s="23">
        <v>10289.920634304</v>
      </c>
      <c r="CS6" s="23">
        <v>281413.43855979701</v>
      </c>
      <c r="CT6" s="23">
        <v>42332.8032199929</v>
      </c>
      <c r="CU6" s="23">
        <v>966243.76459191996</v>
      </c>
      <c r="CV6" s="23">
        <v>1752.4739663676201</v>
      </c>
      <c r="CW6" s="23">
        <v>3891058.6396976602</v>
      </c>
      <c r="CX6" s="23">
        <v>1062215.3324915399</v>
      </c>
      <c r="CY6" s="23">
        <v>7170881.6828293595</v>
      </c>
      <c r="CZ6" s="23">
        <v>740813.03267387196</v>
      </c>
      <c r="DA6" s="23">
        <v>208161.55911988299</v>
      </c>
      <c r="DB6" s="23">
        <v>146371.42027911599</v>
      </c>
      <c r="DC6" s="23">
        <v>2267047.1187987602</v>
      </c>
      <c r="DD6" s="23">
        <v>380637.88758598798</v>
      </c>
      <c r="DE6" s="23">
        <v>2284455.3197314199</v>
      </c>
      <c r="DF6" s="23">
        <v>7246523.1339477999</v>
      </c>
      <c r="DG6" s="23">
        <v>4715217.3203231804</v>
      </c>
      <c r="DH6" s="23">
        <v>326.174726481454</v>
      </c>
      <c r="DI6" s="23">
        <v>604504.98859514704</v>
      </c>
      <c r="DJ6" s="23">
        <v>451384.16396285797</v>
      </c>
      <c r="DK6" s="23">
        <v>2331.8220235807298</v>
      </c>
      <c r="DL6" s="23">
        <v>659275.43374562403</v>
      </c>
      <c r="DM6" s="23">
        <v>179665.250882369</v>
      </c>
      <c r="DN6" s="23">
        <v>373956.95099299698</v>
      </c>
      <c r="DO6" s="23">
        <v>570439.12368526205</v>
      </c>
      <c r="DP6" s="23">
        <v>686973.51573028101</v>
      </c>
      <c r="DQ6" s="23">
        <v>35717592.446308702</v>
      </c>
      <c r="DR6" s="23">
        <f t="shared" si="1"/>
        <v>372321429.59081328</v>
      </c>
      <c r="DS6" s="19">
        <v>53698892.257433265</v>
      </c>
      <c r="DT6">
        <v>45306584.527759962</v>
      </c>
      <c r="DU6">
        <v>55575735.779724658</v>
      </c>
      <c r="DV6">
        <v>45763021.543021895</v>
      </c>
      <c r="DW6">
        <v>171977195.48287356</v>
      </c>
      <c r="DX6" s="23">
        <f t="shared" si="2"/>
        <v>372321429.59081334</v>
      </c>
      <c r="DY6" s="23">
        <f t="shared" si="0"/>
        <v>44780675</v>
      </c>
      <c r="DZ6" s="23">
        <f t="shared" si="3"/>
        <v>8314.3326801307339</v>
      </c>
    </row>
    <row r="7" spans="1:130" x14ac:dyDescent="0.25">
      <c r="A7" s="21" t="s">
        <v>134</v>
      </c>
      <c r="B7" s="23">
        <v>75326.065567868194</v>
      </c>
      <c r="C7" s="23">
        <v>67745.448619946997</v>
      </c>
      <c r="D7" s="23">
        <v>36917.891896143097</v>
      </c>
      <c r="E7" s="23">
        <v>33.862860961038699</v>
      </c>
      <c r="F7" s="23">
        <v>26261.342112771999</v>
      </c>
      <c r="G7" s="23">
        <v>69305.307595287304</v>
      </c>
      <c r="H7" s="23">
        <v>1768.6378438634799</v>
      </c>
      <c r="I7" s="23">
        <v>2172.0226137029199</v>
      </c>
      <c r="J7" s="23">
        <v>1486.0841867239801</v>
      </c>
      <c r="K7" s="23">
        <v>28275.394160311102</v>
      </c>
      <c r="L7" s="23">
        <v>3215.6526645604199</v>
      </c>
      <c r="M7" s="23">
        <v>1725.3831166622099</v>
      </c>
      <c r="N7" s="23">
        <v>1278.3768050517299</v>
      </c>
      <c r="O7" s="23">
        <v>1238.7092842279501</v>
      </c>
      <c r="P7" s="23">
        <v>558.59005956364297</v>
      </c>
      <c r="Q7" s="23">
        <v>420.19852564189898</v>
      </c>
      <c r="R7" s="23">
        <v>1207.5109731677501</v>
      </c>
      <c r="S7" s="23">
        <v>245028.12574625199</v>
      </c>
      <c r="T7" s="23">
        <v>554873.99729468999</v>
      </c>
      <c r="U7" s="23">
        <v>22867.701285644998</v>
      </c>
      <c r="V7" s="23">
        <v>124532.486994715</v>
      </c>
      <c r="W7" s="23">
        <v>203.94291519070899</v>
      </c>
      <c r="X7" s="23">
        <v>1092899.1412084899</v>
      </c>
      <c r="Y7" s="23">
        <v>7670.1105140014497</v>
      </c>
      <c r="Z7" s="23">
        <v>72.663440235646405</v>
      </c>
      <c r="AA7" s="23">
        <v>99762.9991398415</v>
      </c>
      <c r="AB7" s="23">
        <v>410.98587375700299</v>
      </c>
      <c r="AC7" s="23">
        <v>311.42939552915999</v>
      </c>
      <c r="AD7" s="23">
        <v>283477.34744820802</v>
      </c>
      <c r="AE7" s="23">
        <v>807.69941145389203</v>
      </c>
      <c r="AF7" s="23">
        <v>99366.204645781501</v>
      </c>
      <c r="AG7" s="23">
        <v>1044087.3854975899</v>
      </c>
      <c r="AH7" s="23">
        <v>162821.305557624</v>
      </c>
      <c r="AI7" s="23">
        <v>88997.564586955894</v>
      </c>
      <c r="AJ7" s="23">
        <v>182.352669086465</v>
      </c>
      <c r="AK7" s="23">
        <v>15078.8950795566</v>
      </c>
      <c r="AL7" s="23">
        <v>177192.41864612501</v>
      </c>
      <c r="AM7" s="23">
        <v>16203.005350134999</v>
      </c>
      <c r="AN7" s="23">
        <v>38715.477438369002</v>
      </c>
      <c r="AO7" s="23">
        <v>2380.7280646018799</v>
      </c>
      <c r="AP7" s="23">
        <v>36455.939717223097</v>
      </c>
      <c r="AQ7" s="23">
        <v>9831.1120336967997</v>
      </c>
      <c r="AR7" s="23">
        <v>109068.25520361601</v>
      </c>
      <c r="AS7" s="23">
        <v>136.907863689143</v>
      </c>
      <c r="AT7" s="23">
        <v>177.80945053250301</v>
      </c>
      <c r="AU7" s="23">
        <v>711536.48370179697</v>
      </c>
      <c r="AV7" s="23">
        <v>590.325666672681</v>
      </c>
      <c r="AW7" s="23">
        <v>129829.487741016</v>
      </c>
      <c r="AX7" s="23">
        <v>1966.8393563557299</v>
      </c>
      <c r="AY7" s="23">
        <v>1863.04953968166</v>
      </c>
      <c r="AZ7" s="23">
        <v>113956.85472333401</v>
      </c>
      <c r="BA7" s="23">
        <v>27073.016153845401</v>
      </c>
      <c r="BB7" s="23">
        <v>100059.354916522</v>
      </c>
      <c r="BC7" s="23">
        <v>1422.1181768781601</v>
      </c>
      <c r="BD7" s="23">
        <v>9931.4355860444794</v>
      </c>
      <c r="BE7" s="23">
        <v>2115.2386425542099</v>
      </c>
      <c r="BF7" s="23">
        <v>578.68291615155704</v>
      </c>
      <c r="BG7" s="23">
        <v>64365.564173458501</v>
      </c>
      <c r="BH7" s="23">
        <v>438940.20157918998</v>
      </c>
      <c r="BI7" s="23">
        <v>123085.53295506199</v>
      </c>
      <c r="BJ7" s="23">
        <v>1102.4609827998399</v>
      </c>
      <c r="BK7" s="23">
        <v>282331.09570869198</v>
      </c>
      <c r="BL7" s="23">
        <v>1969049.7889059901</v>
      </c>
      <c r="BM7" s="23">
        <v>81851.4718587885</v>
      </c>
      <c r="BN7" s="23">
        <v>152.700781826265</v>
      </c>
      <c r="BO7" s="23">
        <v>87.900974949918293</v>
      </c>
      <c r="BP7" s="23">
        <v>43726.456172114798</v>
      </c>
      <c r="BQ7" s="23">
        <v>1247.96963374084</v>
      </c>
      <c r="BR7" s="23">
        <v>65353.584483871797</v>
      </c>
      <c r="BS7" s="23">
        <v>2296.6306942923502</v>
      </c>
      <c r="BT7" s="23">
        <v>4760.9815688696199</v>
      </c>
      <c r="BU7" s="23">
        <v>141614.11453153199</v>
      </c>
      <c r="BV7" s="23">
        <v>43.239275552985902</v>
      </c>
      <c r="BW7" s="23">
        <v>11363.5262632023</v>
      </c>
      <c r="BX7" s="23">
        <v>4269.5846588289696</v>
      </c>
      <c r="BY7" s="23">
        <v>22205.320752263098</v>
      </c>
      <c r="BZ7" s="23">
        <v>53379.760189293098</v>
      </c>
      <c r="CA7" s="23">
        <v>179.38714325261</v>
      </c>
      <c r="CB7" s="23">
        <v>23935.240816175101</v>
      </c>
      <c r="CC7" s="23">
        <v>77682.234173080695</v>
      </c>
      <c r="CD7" s="23">
        <v>69706.899623101897</v>
      </c>
      <c r="CE7" s="23">
        <v>7.2114845376375696</v>
      </c>
      <c r="CF7" s="23">
        <v>67399.754915402096</v>
      </c>
      <c r="CG7" s="23">
        <v>41081.862143496197</v>
      </c>
      <c r="CH7" s="23">
        <v>45953.300739790502</v>
      </c>
      <c r="CI7" s="23">
        <v>555.79674842093198</v>
      </c>
      <c r="CJ7" s="23">
        <v>118478.25271928</v>
      </c>
      <c r="CK7" s="23">
        <v>14194.767241871899</v>
      </c>
      <c r="CL7" s="23">
        <v>31157.017709712101</v>
      </c>
      <c r="CM7" s="23">
        <v>184118.00705813401</v>
      </c>
      <c r="CN7" s="23">
        <v>347023.81893733202</v>
      </c>
      <c r="CO7" s="23">
        <v>93752.694093949394</v>
      </c>
      <c r="CP7" s="23">
        <v>1524.68510697129</v>
      </c>
      <c r="CQ7" s="23">
        <v>23480.767734988302</v>
      </c>
      <c r="CR7" s="23">
        <v>22675.7167950111</v>
      </c>
      <c r="CS7" s="23">
        <v>392407.429730392</v>
      </c>
      <c r="CT7" s="23">
        <v>131837.806893456</v>
      </c>
      <c r="CU7" s="23">
        <v>40195.1135151208</v>
      </c>
      <c r="CV7" s="23">
        <v>2392.6780466948398</v>
      </c>
      <c r="CW7" s="23">
        <v>397797.05592587101</v>
      </c>
      <c r="CX7" s="23">
        <v>850.008830381758</v>
      </c>
      <c r="CY7" s="23">
        <v>202593.801692209</v>
      </c>
      <c r="CZ7" s="23">
        <v>25425.308062399599</v>
      </c>
      <c r="DA7" s="23">
        <v>25342.3135178353</v>
      </c>
      <c r="DB7" s="23">
        <v>3981.8186359131701</v>
      </c>
      <c r="DC7" s="23">
        <v>25387.0481122581</v>
      </c>
      <c r="DD7" s="23">
        <v>3046.35504143244</v>
      </c>
      <c r="DE7" s="23">
        <v>55413.692815279799</v>
      </c>
      <c r="DF7" s="23">
        <v>783381.56504687702</v>
      </c>
      <c r="DG7" s="23">
        <v>210733.24116472999</v>
      </c>
      <c r="DH7" s="23">
        <v>84.152710108969401</v>
      </c>
      <c r="DI7" s="23">
        <v>164300.595779353</v>
      </c>
      <c r="DJ7" s="23">
        <v>24669.058498349499</v>
      </c>
      <c r="DK7" s="23">
        <v>66.058449283967306</v>
      </c>
      <c r="DL7" s="23">
        <v>25724.673675517199</v>
      </c>
      <c r="DM7" s="23">
        <v>9713.1255849238805</v>
      </c>
      <c r="DN7" s="23">
        <v>298.25529864556597</v>
      </c>
      <c r="DO7" s="23">
        <v>1081.05874413319</v>
      </c>
      <c r="DP7" s="23">
        <v>32356.5430708071</v>
      </c>
      <c r="DQ7" s="23">
        <v>241389.234906414</v>
      </c>
      <c r="DR7" s="23">
        <f t="shared" si="1"/>
        <v>12928076.653557099</v>
      </c>
      <c r="DS7" s="19">
        <v>1002720.4199870687</v>
      </c>
      <c r="DT7">
        <v>1114649.9305794383</v>
      </c>
      <c r="DU7">
        <v>2204359.556044098</v>
      </c>
      <c r="DV7">
        <v>2858491.0902469917</v>
      </c>
      <c r="DW7">
        <v>5747855.6566995196</v>
      </c>
      <c r="DX7" s="23">
        <f t="shared" si="2"/>
        <v>12928076.653557116</v>
      </c>
      <c r="DY7" s="23">
        <f t="shared" si="0"/>
        <v>2957728.0000000005</v>
      </c>
      <c r="DZ7" s="23">
        <f t="shared" si="3"/>
        <v>4370.9484623187509</v>
      </c>
    </row>
    <row r="8" spans="1:130" x14ac:dyDescent="0.25">
      <c r="A8" s="21" t="s">
        <v>135</v>
      </c>
      <c r="B8" s="23">
        <v>8372059.94721766</v>
      </c>
      <c r="C8" s="23">
        <v>10308133.3766491</v>
      </c>
      <c r="D8" s="23">
        <v>10112354.145271299</v>
      </c>
      <c r="E8" s="23">
        <v>96593.665081781801</v>
      </c>
      <c r="F8" s="23">
        <v>496695.41469174798</v>
      </c>
      <c r="G8" s="23">
        <v>25290772.921812601</v>
      </c>
      <c r="H8" s="23">
        <v>832835.57073075802</v>
      </c>
      <c r="I8" s="23">
        <v>1518.60847724786</v>
      </c>
      <c r="J8" s="23">
        <v>820653.10408550501</v>
      </c>
      <c r="K8" s="23">
        <v>22029.1887502145</v>
      </c>
      <c r="L8" s="23">
        <v>480904.69305528799</v>
      </c>
      <c r="M8" s="23">
        <v>20585.8952044629</v>
      </c>
      <c r="N8" s="23">
        <v>1383.4980710514999</v>
      </c>
      <c r="O8" s="23">
        <v>38574.396481639902</v>
      </c>
      <c r="P8" s="23">
        <v>124251.402961593</v>
      </c>
      <c r="Q8" s="23">
        <v>55564.277861242299</v>
      </c>
      <c r="R8" s="23">
        <v>3236.3098158917001</v>
      </c>
      <c r="S8" s="23">
        <v>2797811.9593116101</v>
      </c>
      <c r="T8" s="23">
        <v>105919244.11698499</v>
      </c>
      <c r="U8" s="23">
        <v>162710.94039935101</v>
      </c>
      <c r="V8" s="23">
        <v>2963351.2376576201</v>
      </c>
      <c r="W8" s="23">
        <v>53137.698248036897</v>
      </c>
      <c r="X8" s="23">
        <v>69959301.758477196</v>
      </c>
      <c r="Y8" s="23">
        <v>246146.73190069399</v>
      </c>
      <c r="Z8" s="23">
        <v>81649.303253252598</v>
      </c>
      <c r="AA8" s="23">
        <v>16321623.309928199</v>
      </c>
      <c r="AB8" s="23">
        <v>1902870.1282391699</v>
      </c>
      <c r="AC8" s="23">
        <v>1387944.3049602101</v>
      </c>
      <c r="AD8" s="23">
        <v>10880486.3638175</v>
      </c>
      <c r="AE8" s="23">
        <v>1528885.4217932201</v>
      </c>
      <c r="AF8" s="23">
        <v>4566000.1238313504</v>
      </c>
      <c r="AG8" s="23">
        <v>72874303.314369798</v>
      </c>
      <c r="AH8" s="23">
        <v>12167075.033262599</v>
      </c>
      <c r="AI8" s="23">
        <v>5165319.2681263499</v>
      </c>
      <c r="AJ8" s="23">
        <v>135563.23689652601</v>
      </c>
      <c r="AK8" s="23">
        <v>4663610.5786212804</v>
      </c>
      <c r="AL8" s="23">
        <v>69746605.396196201</v>
      </c>
      <c r="AM8" s="23">
        <v>3762858.08184782</v>
      </c>
      <c r="AN8" s="23">
        <v>1079786.26213363</v>
      </c>
      <c r="AO8" s="23">
        <v>865227.47788847599</v>
      </c>
      <c r="AP8" s="23">
        <v>1029390.2611100801</v>
      </c>
      <c r="AQ8" s="23">
        <v>2576921.1334628798</v>
      </c>
      <c r="AR8" s="23">
        <v>6344611.9688927</v>
      </c>
      <c r="AS8" s="23">
        <v>4622132.8958352804</v>
      </c>
      <c r="AT8" s="23">
        <v>15127.1272863023</v>
      </c>
      <c r="AU8" s="23">
        <v>101151962.831608</v>
      </c>
      <c r="AV8" s="23">
        <v>18899.764663472801</v>
      </c>
      <c r="AW8" s="23">
        <v>1351.3723886882899</v>
      </c>
      <c r="AX8" s="23">
        <v>5315.9341303990896</v>
      </c>
      <c r="AY8" s="23">
        <v>99.503089834767195</v>
      </c>
      <c r="AZ8" s="23">
        <v>8600829.9415591098</v>
      </c>
      <c r="BA8" s="23">
        <v>412731.83859524701</v>
      </c>
      <c r="BB8" s="23">
        <v>1746640.23834539</v>
      </c>
      <c r="BC8" s="23">
        <v>29211.8949052678</v>
      </c>
      <c r="BD8" s="23">
        <v>111866.65635849</v>
      </c>
      <c r="BE8" s="23">
        <v>232798.16034244301</v>
      </c>
      <c r="BF8" s="23">
        <v>7352.1089473743896</v>
      </c>
      <c r="BG8" s="23">
        <v>5930.0869226866298</v>
      </c>
      <c r="BH8" s="23">
        <v>5792642.7977749296</v>
      </c>
      <c r="BI8" s="23">
        <v>716.27594945060605</v>
      </c>
      <c r="BJ8" s="23">
        <v>598523.52461412305</v>
      </c>
      <c r="BK8" s="23">
        <v>50078388.836817101</v>
      </c>
      <c r="BL8" s="23">
        <v>134087997.039032</v>
      </c>
      <c r="BM8" s="23">
        <v>11980491.4174849</v>
      </c>
      <c r="BN8" s="23">
        <v>3138523.7112128702</v>
      </c>
      <c r="BO8" s="23">
        <v>125043.58704175601</v>
      </c>
      <c r="BP8" s="23">
        <v>1031465.70203899</v>
      </c>
      <c r="BQ8" s="23">
        <v>579654.89695980004</v>
      </c>
      <c r="BR8" s="23">
        <v>10987406.109638199</v>
      </c>
      <c r="BS8" s="23">
        <v>946257.18343848805</v>
      </c>
      <c r="BT8" s="23">
        <v>2916958.1125730602</v>
      </c>
      <c r="BU8" s="23">
        <v>20866381.112743601</v>
      </c>
      <c r="BV8" s="23">
        <v>286868.22717013099</v>
      </c>
      <c r="BW8" s="23">
        <v>109970.885365765</v>
      </c>
      <c r="BX8" s="23">
        <v>174944.59081258799</v>
      </c>
      <c r="BY8" s="23">
        <v>1227924.1949489799</v>
      </c>
      <c r="BZ8" s="23">
        <v>1617915.0926658199</v>
      </c>
      <c r="CA8" s="23">
        <v>76775.702166448304</v>
      </c>
      <c r="CB8" s="23">
        <v>48565.2815485748</v>
      </c>
      <c r="CC8" s="23">
        <v>16766208.307430901</v>
      </c>
      <c r="CD8" s="23">
        <v>7946885.1350542596</v>
      </c>
      <c r="CE8" s="23">
        <v>2567411.5416799998</v>
      </c>
      <c r="CF8" s="23">
        <v>12035902.474188101</v>
      </c>
      <c r="CG8" s="23">
        <v>3099298.9587928299</v>
      </c>
      <c r="CH8" s="23">
        <v>2849411.1796832602</v>
      </c>
      <c r="CI8" s="23">
        <v>1136777.2509409401</v>
      </c>
      <c r="CJ8" s="23">
        <v>2453356.11080642</v>
      </c>
      <c r="CK8" s="23">
        <v>555013.61674042197</v>
      </c>
      <c r="CL8" s="23">
        <v>21383185.059155501</v>
      </c>
      <c r="CM8" s="23">
        <v>195305086.585942</v>
      </c>
      <c r="CN8" s="23">
        <v>7073637.2886363696</v>
      </c>
      <c r="CO8" s="23">
        <v>2546713.3199800099</v>
      </c>
      <c r="CP8" s="23">
        <v>362389.44210999698</v>
      </c>
      <c r="CQ8" s="23">
        <v>2515082.3725170102</v>
      </c>
      <c r="CR8" s="23">
        <v>631238.05195438804</v>
      </c>
      <c r="CS8" s="23">
        <v>14350.1284972184</v>
      </c>
      <c r="CT8" s="23">
        <v>692888.95797534997</v>
      </c>
      <c r="CU8" s="23">
        <v>17388.953809258201</v>
      </c>
      <c r="CV8" s="23">
        <v>183.043665561833</v>
      </c>
      <c r="CW8" s="23">
        <v>6964544.4308119696</v>
      </c>
      <c r="CX8" s="23">
        <v>29076.971706160901</v>
      </c>
      <c r="CY8" s="23">
        <v>5241173.2011762299</v>
      </c>
      <c r="CZ8" s="23">
        <v>1459805.8468510399</v>
      </c>
      <c r="DA8" s="23">
        <v>534807.82336462196</v>
      </c>
      <c r="DB8" s="23">
        <v>6946.6752221096103</v>
      </c>
      <c r="DC8" s="23">
        <v>13802387.501193799</v>
      </c>
      <c r="DD8" s="23">
        <v>92335.840371115293</v>
      </c>
      <c r="DE8" s="23">
        <v>321933.71789223503</v>
      </c>
      <c r="DF8" s="23">
        <v>12029807.845247701</v>
      </c>
      <c r="DG8" s="23">
        <v>10736060.949118</v>
      </c>
      <c r="DH8" s="23">
        <v>140225.41972523101</v>
      </c>
      <c r="DI8" s="23">
        <v>763130.57174027502</v>
      </c>
      <c r="DJ8" s="23">
        <v>631467.14211643802</v>
      </c>
      <c r="DK8" s="23">
        <v>361587.867684111</v>
      </c>
      <c r="DL8" s="23">
        <v>753244.58805212204</v>
      </c>
      <c r="DM8" s="23">
        <v>1903182.0944018101</v>
      </c>
      <c r="DN8" s="23">
        <v>561198.65552568994</v>
      </c>
      <c r="DO8" s="23">
        <v>5212672.7414102098</v>
      </c>
      <c r="DP8" s="23">
        <v>5686676.2952699596</v>
      </c>
      <c r="DQ8" s="23">
        <v>103898718.10634799</v>
      </c>
      <c r="DR8" s="23">
        <f t="shared" si="1"/>
        <v>1270979638.5295939</v>
      </c>
      <c r="DS8" s="19">
        <v>139441948.16423655</v>
      </c>
      <c r="DT8">
        <v>122821676.27830029</v>
      </c>
      <c r="DU8">
        <v>398314130.24929017</v>
      </c>
      <c r="DV8">
        <v>65931111.260135658</v>
      </c>
      <c r="DW8">
        <v>544470772.57763135</v>
      </c>
      <c r="DX8" s="23">
        <f t="shared" si="2"/>
        <v>1270979638.5295939</v>
      </c>
      <c r="DY8" s="23">
        <f t="shared" si="0"/>
        <v>25203200</v>
      </c>
      <c r="DZ8" s="23">
        <f t="shared" si="3"/>
        <v>50429.296221495439</v>
      </c>
    </row>
    <row r="9" spans="1:130" x14ac:dyDescent="0.25">
      <c r="A9" s="21" t="s">
        <v>136</v>
      </c>
      <c r="B9" s="23">
        <v>6448852.8887761096</v>
      </c>
      <c r="C9" s="23">
        <v>1530358.5017236399</v>
      </c>
      <c r="D9" s="23">
        <v>5126939.7020810898</v>
      </c>
      <c r="E9" s="23">
        <v>2588.7966079369799</v>
      </c>
      <c r="F9" s="23">
        <v>421322.33953180001</v>
      </c>
      <c r="G9" s="23">
        <v>5918737.7549609197</v>
      </c>
      <c r="H9" s="23">
        <v>169280.27197624199</v>
      </c>
      <c r="I9" s="23">
        <v>53070.0502008494</v>
      </c>
      <c r="J9" s="23">
        <v>24681.9847406056</v>
      </c>
      <c r="K9" s="23">
        <v>51045.443214486397</v>
      </c>
      <c r="L9" s="23">
        <v>649991.06454497098</v>
      </c>
      <c r="M9" s="23">
        <v>29540.986680525799</v>
      </c>
      <c r="N9" s="23">
        <v>23692.134929184202</v>
      </c>
      <c r="O9" s="23">
        <v>136249.44503875199</v>
      </c>
      <c r="P9" s="23">
        <v>55158.169183931401</v>
      </c>
      <c r="Q9" s="23">
        <v>84153.710254675199</v>
      </c>
      <c r="R9" s="23">
        <v>11991.8285933804</v>
      </c>
      <c r="S9" s="23">
        <v>546157.41784929298</v>
      </c>
      <c r="T9" s="23">
        <v>15428653.8359899</v>
      </c>
      <c r="U9" s="23">
        <v>148630.123677144</v>
      </c>
      <c r="V9" s="23">
        <v>629567.11809387105</v>
      </c>
      <c r="W9" s="23">
        <v>15299.437387584099</v>
      </c>
      <c r="X9" s="23">
        <v>20349398.569454201</v>
      </c>
      <c r="Y9" s="23">
        <v>357872.49157791701</v>
      </c>
      <c r="Z9" s="23">
        <v>234178.40622190901</v>
      </c>
      <c r="AA9" s="23">
        <v>6627062.5902272202</v>
      </c>
      <c r="AB9" s="23">
        <v>1092.3849579627699</v>
      </c>
      <c r="AC9" s="23">
        <v>39543.480292704902</v>
      </c>
      <c r="AD9" s="23">
        <v>2631266.8968146699</v>
      </c>
      <c r="AE9" s="23">
        <v>1989645.4046348201</v>
      </c>
      <c r="AF9" s="23">
        <v>2211873.47507024</v>
      </c>
      <c r="AG9" s="23">
        <v>23427579.8073094</v>
      </c>
      <c r="AH9" s="23">
        <v>2298868.51691738</v>
      </c>
      <c r="AI9" s="23">
        <v>5360350.2669852497</v>
      </c>
      <c r="AJ9" s="23">
        <v>48588.354257686697</v>
      </c>
      <c r="AK9" s="23">
        <v>3322199.2361758202</v>
      </c>
      <c r="AL9" s="23">
        <v>10183972.765605001</v>
      </c>
      <c r="AM9" s="23">
        <v>664018.78172336996</v>
      </c>
      <c r="AN9" s="23">
        <v>54781.5880692262</v>
      </c>
      <c r="AO9" s="23">
        <v>137634.93156043999</v>
      </c>
      <c r="AP9" s="23">
        <v>46886.618995804703</v>
      </c>
      <c r="AQ9" s="23">
        <v>50267.973444139003</v>
      </c>
      <c r="AR9" s="23">
        <v>9071736.86809179</v>
      </c>
      <c r="AS9" s="23">
        <v>7856.2213031269102</v>
      </c>
      <c r="AT9" s="23">
        <v>940.93023645067899</v>
      </c>
      <c r="AU9" s="23">
        <v>25294406.625401702</v>
      </c>
      <c r="AV9" s="23">
        <v>40253.411001917797</v>
      </c>
      <c r="AW9" s="23">
        <v>25815.008193998001</v>
      </c>
      <c r="AX9" s="23">
        <v>13203.793274118099</v>
      </c>
      <c r="AY9" s="23">
        <v>23947.669872103201</v>
      </c>
      <c r="AZ9" s="23">
        <v>1389307.73186044</v>
      </c>
      <c r="BA9" s="23">
        <v>158760.743923334</v>
      </c>
      <c r="BB9" s="23">
        <v>190473.65541953701</v>
      </c>
      <c r="BC9" s="23">
        <v>67036.875287921997</v>
      </c>
      <c r="BD9" s="23">
        <v>45724.9772996213</v>
      </c>
      <c r="BE9" s="23">
        <v>121492.793137026</v>
      </c>
      <c r="BF9" s="23">
        <v>34276.4037482516</v>
      </c>
      <c r="BG9" s="23">
        <v>42391.1940867425</v>
      </c>
      <c r="BH9" s="23">
        <v>1698592.2167024</v>
      </c>
      <c r="BI9" s="23">
        <v>111934.95713782799</v>
      </c>
      <c r="BJ9" s="23">
        <v>183437.52635741199</v>
      </c>
      <c r="BK9" s="23">
        <v>27238565.856986299</v>
      </c>
      <c r="BL9" s="23">
        <v>38569529.4127011</v>
      </c>
      <c r="BM9" s="23">
        <v>8689151.4424531702</v>
      </c>
      <c r="BN9" s="23">
        <v>1603.92442043898</v>
      </c>
      <c r="BO9" s="23">
        <v>3041.2804691973502</v>
      </c>
      <c r="BP9" s="23">
        <v>740645.96590131195</v>
      </c>
      <c r="BQ9" s="23">
        <v>23695.990545178502</v>
      </c>
      <c r="BR9" s="23">
        <v>11176059.2539244</v>
      </c>
      <c r="BS9" s="23">
        <v>210129.11507158299</v>
      </c>
      <c r="BT9" s="23">
        <v>28898.131499587002</v>
      </c>
      <c r="BU9" s="23">
        <v>11869689.9953104</v>
      </c>
      <c r="BV9" s="23">
        <v>1252.9634016913101</v>
      </c>
      <c r="BW9" s="23">
        <v>268554.511009851</v>
      </c>
      <c r="BX9" s="23">
        <v>674331.09486415004</v>
      </c>
      <c r="BY9" s="23">
        <v>364551.056658071</v>
      </c>
      <c r="BZ9" s="23">
        <v>471138.46580164001</v>
      </c>
      <c r="CA9" s="23">
        <v>58479.863565906096</v>
      </c>
      <c r="CB9" s="23">
        <v>1112048.7864739001</v>
      </c>
      <c r="CC9" s="23">
        <v>6401306.1782959802</v>
      </c>
      <c r="CD9" s="23">
        <v>1939183.4474817701</v>
      </c>
      <c r="CE9" s="23">
        <v>294623.51020413701</v>
      </c>
      <c r="CF9" s="23">
        <v>4218219.9718219601</v>
      </c>
      <c r="CG9" s="23">
        <v>1851252.8386377799</v>
      </c>
      <c r="CH9" s="23">
        <v>1336185.7879940299</v>
      </c>
      <c r="CI9" s="23">
        <v>398145.30316064</v>
      </c>
      <c r="CJ9" s="23">
        <v>921323.15778940602</v>
      </c>
      <c r="CK9" s="23">
        <v>467919.29415073298</v>
      </c>
      <c r="CL9" s="23">
        <v>8531401.6474990007</v>
      </c>
      <c r="CM9" s="23">
        <v>42127956.3339452</v>
      </c>
      <c r="CN9" s="23">
        <v>2922279.16153445</v>
      </c>
      <c r="CO9" s="23">
        <v>519295.82390849001</v>
      </c>
      <c r="CP9" s="23">
        <v>315398.812736522</v>
      </c>
      <c r="CQ9" s="23">
        <v>3116731.03702982</v>
      </c>
      <c r="CR9" s="23">
        <v>38652.0725798602</v>
      </c>
      <c r="CS9" s="23">
        <v>298081.40574019903</v>
      </c>
      <c r="CT9" s="23">
        <v>88978.506036439707</v>
      </c>
      <c r="CU9" s="23">
        <v>6101.6900512411503</v>
      </c>
      <c r="CV9" s="23">
        <v>697846.50400477997</v>
      </c>
      <c r="CW9" s="23">
        <v>3145020.0495893001</v>
      </c>
      <c r="CX9" s="23">
        <v>164579.89676031499</v>
      </c>
      <c r="CY9" s="23">
        <v>3202012.7897204198</v>
      </c>
      <c r="CZ9" s="23">
        <v>592054.234947638</v>
      </c>
      <c r="DA9" s="23">
        <v>2331124.42441733</v>
      </c>
      <c r="DB9" s="23">
        <v>14375.2559321971</v>
      </c>
      <c r="DC9" s="23">
        <v>4972937.6651866203</v>
      </c>
      <c r="DD9" s="23">
        <v>49600.621394829701</v>
      </c>
      <c r="DE9" s="23">
        <v>922380.49089166499</v>
      </c>
      <c r="DF9" s="23">
        <v>3232489.42396277</v>
      </c>
      <c r="DG9" s="23">
        <v>5104351.4707210297</v>
      </c>
      <c r="DH9" s="23">
        <v>383.882766985226</v>
      </c>
      <c r="DI9" s="23">
        <v>487122.52156637801</v>
      </c>
      <c r="DJ9" s="23">
        <v>2105395.6172161698</v>
      </c>
      <c r="DK9" s="23">
        <v>202.44598781735201</v>
      </c>
      <c r="DL9" s="23">
        <v>212865.537342589</v>
      </c>
      <c r="DM9" s="23">
        <v>268449.99502703198</v>
      </c>
      <c r="DN9" s="23">
        <v>111722.62388868599</v>
      </c>
      <c r="DO9" s="23">
        <v>90905.005509164403</v>
      </c>
      <c r="DP9" s="23">
        <v>695402.39934723498</v>
      </c>
      <c r="DQ9" s="23">
        <v>33259763.940390602</v>
      </c>
      <c r="DR9" s="23">
        <f t="shared" si="1"/>
        <v>395020025.03689474</v>
      </c>
      <c r="DS9" s="19">
        <v>46487693.276139691</v>
      </c>
      <c r="DT9">
        <v>62394326.107933931</v>
      </c>
      <c r="DU9">
        <v>93285653.170430094</v>
      </c>
      <c r="DV9">
        <v>20647965.293158017</v>
      </c>
      <c r="DW9">
        <v>172204387.18923315</v>
      </c>
      <c r="DX9" s="23">
        <f t="shared" si="2"/>
        <v>395020025.03689492</v>
      </c>
      <c r="DY9" s="23">
        <f t="shared" si="0"/>
        <v>8955108</v>
      </c>
      <c r="DZ9" s="23">
        <f t="shared" si="3"/>
        <v>44111.140260608241</v>
      </c>
    </row>
    <row r="10" spans="1:130" x14ac:dyDescent="0.25">
      <c r="A10" s="21" t="s">
        <v>137</v>
      </c>
      <c r="B10" s="23">
        <v>254958.82086686001</v>
      </c>
      <c r="C10" s="23">
        <v>735159.62534412299</v>
      </c>
      <c r="D10" s="23">
        <v>972941.47623091994</v>
      </c>
      <c r="E10" s="23">
        <v>479.52574318583697</v>
      </c>
      <c r="F10" s="23">
        <v>17703.937763721398</v>
      </c>
      <c r="G10" s="23">
        <v>352028.02956159302</v>
      </c>
      <c r="H10" s="23">
        <v>14198.6355126624</v>
      </c>
      <c r="I10" s="23">
        <v>234061.603438916</v>
      </c>
      <c r="J10" s="23">
        <v>810.56844102745401</v>
      </c>
      <c r="K10" s="23">
        <v>362194.53626124602</v>
      </c>
      <c r="L10" s="23">
        <v>11547.4565288104</v>
      </c>
      <c r="M10" s="23">
        <v>1472.9754800503399</v>
      </c>
      <c r="N10" s="23">
        <v>1143.6660726067801</v>
      </c>
      <c r="O10" s="23">
        <v>15000.621954737</v>
      </c>
      <c r="P10" s="23">
        <v>1399281.0066019101</v>
      </c>
      <c r="Q10" s="23">
        <v>44895.144198189701</v>
      </c>
      <c r="R10" s="23">
        <v>306.85266517135801</v>
      </c>
      <c r="S10" s="23">
        <v>482709.262694437</v>
      </c>
      <c r="T10" s="23">
        <v>2172171.6766147902</v>
      </c>
      <c r="U10" s="23">
        <v>1137.3514085950701</v>
      </c>
      <c r="V10" s="23">
        <v>483090.05368915497</v>
      </c>
      <c r="W10" s="23">
        <v>186.02741797791799</v>
      </c>
      <c r="X10" s="23">
        <v>2389245.8104970101</v>
      </c>
      <c r="Y10" s="23">
        <v>27566.1543288332</v>
      </c>
      <c r="Z10" s="23">
        <v>683.42590111303298</v>
      </c>
      <c r="AA10" s="23">
        <v>275440.30437869899</v>
      </c>
      <c r="AB10" s="23">
        <v>7520.1451963846903</v>
      </c>
      <c r="AC10" s="23">
        <v>141146.042179971</v>
      </c>
      <c r="AD10" s="23">
        <v>772790.20283534401</v>
      </c>
      <c r="AE10" s="23">
        <v>370448.28616827802</v>
      </c>
      <c r="AF10" s="23">
        <v>222211.30897338901</v>
      </c>
      <c r="AG10" s="23">
        <v>1910152.7513976099</v>
      </c>
      <c r="AH10" s="23">
        <v>62361.893345233701</v>
      </c>
      <c r="AI10" s="23">
        <v>158191.35744302999</v>
      </c>
      <c r="AJ10" s="23">
        <v>4736.7254582159703</v>
      </c>
      <c r="AK10" s="23">
        <v>88163.138187921795</v>
      </c>
      <c r="AL10" s="23">
        <v>169524.39266330801</v>
      </c>
      <c r="AM10" s="23">
        <v>20488.887391460099</v>
      </c>
      <c r="AN10" s="23">
        <v>139543.86169394199</v>
      </c>
      <c r="AO10" s="23">
        <v>41151.609812438903</v>
      </c>
      <c r="AP10" s="23">
        <v>879.92320199523795</v>
      </c>
      <c r="AQ10" s="23">
        <v>33197.4023452396</v>
      </c>
      <c r="AR10" s="23">
        <v>136027.58061164501</v>
      </c>
      <c r="AS10" s="23">
        <v>24.041109102348901</v>
      </c>
      <c r="AT10" s="23">
        <v>1231.0812645231699</v>
      </c>
      <c r="AU10" s="23">
        <v>3391763.0530507001</v>
      </c>
      <c r="AV10" s="23">
        <v>21258.487536188899</v>
      </c>
      <c r="AW10" s="23">
        <v>367725.07728371699</v>
      </c>
      <c r="AX10" s="23">
        <v>4145.9207711627396</v>
      </c>
      <c r="AY10" s="23">
        <v>7.6349630764596998</v>
      </c>
      <c r="AZ10" s="23">
        <v>398443.21922113799</v>
      </c>
      <c r="BA10" s="23">
        <v>92573.583508424796</v>
      </c>
      <c r="BB10" s="23">
        <v>64083.715454259698</v>
      </c>
      <c r="BC10" s="23">
        <v>29380.534918811602</v>
      </c>
      <c r="BD10" s="23">
        <v>25540.448077122801</v>
      </c>
      <c r="BE10" s="23">
        <v>2546.8723947707799</v>
      </c>
      <c r="BF10" s="23">
        <v>12041.5082204841</v>
      </c>
      <c r="BG10" s="23">
        <v>5413.9362863310398</v>
      </c>
      <c r="BH10" s="23">
        <v>1209386.4577880199</v>
      </c>
      <c r="BI10" s="23">
        <v>387007.70964531403</v>
      </c>
      <c r="BJ10" s="23">
        <v>368822.29220941698</v>
      </c>
      <c r="BK10" s="23">
        <v>3133856.5406081802</v>
      </c>
      <c r="BL10" s="23">
        <v>1585034.9785396601</v>
      </c>
      <c r="BM10" s="23">
        <v>713520.03994121705</v>
      </c>
      <c r="BN10" s="23">
        <v>4204.2787738691304</v>
      </c>
      <c r="BO10" s="23">
        <v>1523.36214696714</v>
      </c>
      <c r="BP10" s="23">
        <v>91275.441239245003</v>
      </c>
      <c r="BQ10" s="23">
        <v>215085.32976398099</v>
      </c>
      <c r="BR10" s="23">
        <v>50000.122039879301</v>
      </c>
      <c r="BS10" s="23">
        <v>229.65018402609999</v>
      </c>
      <c r="BT10" s="23">
        <v>78949.098627350002</v>
      </c>
      <c r="BU10" s="23">
        <v>395527.95663966599</v>
      </c>
      <c r="BV10" s="23">
        <v>1001.36035955802</v>
      </c>
      <c r="BW10" s="23">
        <v>63.340501310562303</v>
      </c>
      <c r="BX10" s="23">
        <v>123.036908001876</v>
      </c>
      <c r="BY10" s="23">
        <v>18683.139480501799</v>
      </c>
      <c r="BZ10" s="23">
        <v>242554.65396041499</v>
      </c>
      <c r="CA10" s="23">
        <v>2075.8062846600501</v>
      </c>
      <c r="CB10" s="23">
        <v>17269.311593403901</v>
      </c>
      <c r="CC10" s="23">
        <v>758549.70819522499</v>
      </c>
      <c r="CD10" s="23">
        <v>126883.744953125</v>
      </c>
      <c r="CE10" s="23">
        <v>2546169.1476630201</v>
      </c>
      <c r="CF10" s="23">
        <v>72070.728911691098</v>
      </c>
      <c r="CG10" s="23">
        <v>5425.5883955075496</v>
      </c>
      <c r="CH10" s="23">
        <v>15314.5887618053</v>
      </c>
      <c r="CI10" s="23">
        <v>16326.0500709965</v>
      </c>
      <c r="CJ10" s="23">
        <v>199016.26990283199</v>
      </c>
      <c r="CK10" s="23">
        <v>75143.922643807397</v>
      </c>
      <c r="CL10" s="23">
        <v>112566.045054649</v>
      </c>
      <c r="CM10" s="23">
        <v>183616.70743251199</v>
      </c>
      <c r="CN10" s="23">
        <v>153087.56219560499</v>
      </c>
      <c r="CO10" s="23">
        <v>988.51580515900696</v>
      </c>
      <c r="CP10" s="23">
        <v>850.06448533200398</v>
      </c>
      <c r="CQ10" s="23">
        <v>501286.73132395302</v>
      </c>
      <c r="CR10" s="23">
        <v>356263.788768014</v>
      </c>
      <c r="CS10" s="23">
        <v>54304.376485497</v>
      </c>
      <c r="CT10" s="23">
        <v>102523.042891433</v>
      </c>
      <c r="CU10" s="23">
        <v>27.5714299170237</v>
      </c>
      <c r="CV10" s="23">
        <v>795719.07175636501</v>
      </c>
      <c r="CW10" s="23">
        <v>232848.866930502</v>
      </c>
      <c r="CX10" s="23">
        <v>66556.985953555195</v>
      </c>
      <c r="CY10" s="23">
        <v>1004731.35155085</v>
      </c>
      <c r="CZ10" s="23">
        <v>1164.50742516539</v>
      </c>
      <c r="DA10" s="23">
        <v>3330.31488367766</v>
      </c>
      <c r="DB10" s="23">
        <v>285.33204706323801</v>
      </c>
      <c r="DC10" s="23">
        <v>224807.23060405199</v>
      </c>
      <c r="DD10" s="23">
        <v>63455.166600151497</v>
      </c>
      <c r="DE10" s="23">
        <v>341676.41057856003</v>
      </c>
      <c r="DF10" s="23">
        <v>693968.89141991502</v>
      </c>
      <c r="DG10" s="23">
        <v>325394.97238815099</v>
      </c>
      <c r="DH10" s="23">
        <v>1825.39071323697</v>
      </c>
      <c r="DI10" s="23">
        <v>125929.060978881</v>
      </c>
      <c r="DJ10" s="23">
        <v>834384.36852538504</v>
      </c>
      <c r="DK10" s="23">
        <v>3406.0090669956498</v>
      </c>
      <c r="DL10" s="23">
        <v>14578.272714631999</v>
      </c>
      <c r="DM10" s="23">
        <v>13720.444078480799</v>
      </c>
      <c r="DN10" s="23">
        <v>39569.225153752101</v>
      </c>
      <c r="DO10" s="23">
        <v>40735.028418308597</v>
      </c>
      <c r="DP10" s="23">
        <v>1414399.2076014699</v>
      </c>
      <c r="DQ10" s="23">
        <v>3023886.0160852401</v>
      </c>
      <c r="DR10" s="23">
        <f t="shared" si="1"/>
        <v>42008109.360640667</v>
      </c>
      <c r="DS10" s="19">
        <v>8170965.4838508125</v>
      </c>
      <c r="DT10">
        <v>4488356.260525276</v>
      </c>
      <c r="DU10">
        <v>6573713.6675543049</v>
      </c>
      <c r="DV10">
        <v>8036905.0587633047</v>
      </c>
      <c r="DW10">
        <v>14738168.889946979</v>
      </c>
      <c r="DX10" s="23">
        <f t="shared" si="2"/>
        <v>42008109.360640675</v>
      </c>
      <c r="DY10" s="23">
        <f t="shared" si="0"/>
        <v>10047719</v>
      </c>
      <c r="DZ10" s="23">
        <f t="shared" si="3"/>
        <v>4180.8602888516962</v>
      </c>
    </row>
    <row r="11" spans="1:130" x14ac:dyDescent="0.25">
      <c r="A11" s="21" t="s">
        <v>138</v>
      </c>
      <c r="B11" s="23">
        <v>33253.368518768897</v>
      </c>
      <c r="C11" s="23">
        <v>19917.177599907998</v>
      </c>
      <c r="D11" s="23">
        <v>141874.56652896301</v>
      </c>
      <c r="E11" s="23">
        <v>33.8001410351525</v>
      </c>
      <c r="F11" s="23">
        <v>2781.9431888743902</v>
      </c>
      <c r="G11" s="23">
        <v>27143.7804182898</v>
      </c>
      <c r="H11" s="23">
        <v>2029.5737663418499</v>
      </c>
      <c r="I11" s="23">
        <v>353.39910997181602</v>
      </c>
      <c r="J11" s="23">
        <v>4.5615566350123897</v>
      </c>
      <c r="K11" s="23">
        <v>403.29882596719699</v>
      </c>
      <c r="L11" s="23">
        <v>4259.8531982811201</v>
      </c>
      <c r="M11" s="23">
        <v>348.85005162192101</v>
      </c>
      <c r="N11" s="23">
        <v>17.7095117079182</v>
      </c>
      <c r="O11" s="23">
        <v>47.422767613441003</v>
      </c>
      <c r="P11" s="23">
        <v>944.26514173688895</v>
      </c>
      <c r="Q11" s="23">
        <v>708.784156957091</v>
      </c>
      <c r="R11" s="23">
        <v>67.340453458312794</v>
      </c>
      <c r="S11" s="23">
        <v>14560.887133807901</v>
      </c>
      <c r="T11" s="23">
        <v>54563.745769659901</v>
      </c>
      <c r="U11" s="23">
        <v>20485.6777831293</v>
      </c>
      <c r="V11" s="23">
        <v>24222.0053308842</v>
      </c>
      <c r="W11" s="23">
        <v>75.879475398439496</v>
      </c>
      <c r="X11" s="23">
        <v>139560.012256699</v>
      </c>
      <c r="Y11" s="23">
        <v>8568.3020410658592</v>
      </c>
      <c r="Z11" s="23">
        <v>25.606919433761</v>
      </c>
      <c r="AA11" s="23">
        <v>23253.930755430301</v>
      </c>
      <c r="AB11" s="23">
        <v>47.8976242258368</v>
      </c>
      <c r="AC11" s="23">
        <v>1293.5433656027601</v>
      </c>
      <c r="AD11" s="23">
        <v>44935.379539866</v>
      </c>
      <c r="AE11" s="23">
        <v>11418.6374213824</v>
      </c>
      <c r="AF11" s="23">
        <v>2120.1911783347</v>
      </c>
      <c r="AG11" s="23">
        <v>110128.677928907</v>
      </c>
      <c r="AH11" s="23">
        <v>12117.9589261725</v>
      </c>
      <c r="AI11" s="23">
        <v>23519.231035389101</v>
      </c>
      <c r="AJ11" s="23">
        <v>41.288163029642902</v>
      </c>
      <c r="AK11" s="23">
        <v>1804.5027438890199</v>
      </c>
      <c r="AL11" s="23">
        <v>44872.422515386701</v>
      </c>
      <c r="AM11" s="23">
        <v>17190.755490090502</v>
      </c>
      <c r="AN11" s="23">
        <v>40408.649347122802</v>
      </c>
      <c r="AO11" s="23">
        <v>798.62788441253099</v>
      </c>
      <c r="AP11" s="23">
        <v>113414.409774648</v>
      </c>
      <c r="AQ11" s="23">
        <v>5242.4372547082603</v>
      </c>
      <c r="AR11" s="23">
        <v>19869.010095642701</v>
      </c>
      <c r="AS11" s="23">
        <v>5.4424615033784001</v>
      </c>
      <c r="AT11" s="23">
        <v>181.16872060286801</v>
      </c>
      <c r="AU11" s="23">
        <v>477424.96068246203</v>
      </c>
      <c r="AV11" s="23">
        <v>3.1733836780822999</v>
      </c>
      <c r="AW11" s="23">
        <v>87519.705387748807</v>
      </c>
      <c r="AX11" s="23">
        <v>1286.78099794689</v>
      </c>
      <c r="AY11" s="23">
        <v>167321.61941383101</v>
      </c>
      <c r="AZ11" s="23">
        <v>15155.663956737601</v>
      </c>
      <c r="BA11" s="23">
        <v>5.38465250189277</v>
      </c>
      <c r="BB11" s="23">
        <v>24975.194438110299</v>
      </c>
      <c r="BC11" s="23">
        <v>7635.3991379478903</v>
      </c>
      <c r="BD11" s="23">
        <v>8849.1716979948505</v>
      </c>
      <c r="BE11" s="23">
        <v>90738.820134760696</v>
      </c>
      <c r="BF11" s="23">
        <v>1.5151869432565901</v>
      </c>
      <c r="BG11" s="23">
        <v>3215.6782447403298</v>
      </c>
      <c r="BH11" s="23">
        <v>122638.458791032</v>
      </c>
      <c r="BI11" s="23">
        <v>10310.842167393899</v>
      </c>
      <c r="BJ11" s="23">
        <v>256.47768830666598</v>
      </c>
      <c r="BK11" s="23">
        <v>37755.300466118402</v>
      </c>
      <c r="BL11" s="23">
        <v>125316.815625951</v>
      </c>
      <c r="BM11" s="23">
        <v>43231.138759540103</v>
      </c>
      <c r="BN11" s="23">
        <v>8.2459955146699002</v>
      </c>
      <c r="BO11" s="23">
        <v>55.751703546312498</v>
      </c>
      <c r="BP11" s="23">
        <v>13939.5137600129</v>
      </c>
      <c r="BQ11" s="23">
        <v>689.93519365665804</v>
      </c>
      <c r="BR11" s="23">
        <v>89870.0045572456</v>
      </c>
      <c r="BS11" s="23">
        <v>1431.5334443051499</v>
      </c>
      <c r="BT11" s="23">
        <v>68.016334885843804</v>
      </c>
      <c r="BU11" s="23">
        <v>78614.702398244204</v>
      </c>
      <c r="BV11" s="23">
        <v>7.0242859913025901</v>
      </c>
      <c r="BW11" s="23">
        <v>5001.4459501626297</v>
      </c>
      <c r="BX11" s="23">
        <v>28159.992855327298</v>
      </c>
      <c r="BY11" s="23">
        <v>110.34036928117401</v>
      </c>
      <c r="BZ11" s="23">
        <v>6762.3378143740201</v>
      </c>
      <c r="CA11" s="23">
        <v>49.585654485998198</v>
      </c>
      <c r="CB11" s="23">
        <v>11933.1839734684</v>
      </c>
      <c r="CC11" s="23">
        <v>123204.501985754</v>
      </c>
      <c r="CD11" s="23">
        <v>20087.8396808324</v>
      </c>
      <c r="CE11" s="23">
        <v>4.6902545662127997</v>
      </c>
      <c r="CF11" s="23">
        <v>70825.056848618799</v>
      </c>
      <c r="CG11" s="23">
        <v>19691.924939641998</v>
      </c>
      <c r="CH11" s="23">
        <v>3688.70543301714</v>
      </c>
      <c r="CI11" s="23">
        <v>4180.6919366573002</v>
      </c>
      <c r="CJ11" s="23">
        <v>3573.9833577725499</v>
      </c>
      <c r="CK11" s="23">
        <v>13358.1719462896</v>
      </c>
      <c r="CL11" s="23">
        <v>7076.5320876818296</v>
      </c>
      <c r="CM11" s="23">
        <v>338714.777175283</v>
      </c>
      <c r="CN11" s="23">
        <v>20007.997837408799</v>
      </c>
      <c r="CO11" s="23">
        <v>15557.403231259401</v>
      </c>
      <c r="CP11" s="23">
        <v>389.49776454298399</v>
      </c>
      <c r="CQ11" s="23">
        <v>777.39581701508496</v>
      </c>
      <c r="CR11" s="23">
        <v>4984.8620870186196</v>
      </c>
      <c r="CS11" s="23">
        <v>50359.983379554098</v>
      </c>
      <c r="CT11" s="23">
        <v>6472.68072152902</v>
      </c>
      <c r="CU11" s="23">
        <v>56972.466272148602</v>
      </c>
      <c r="CV11" s="23">
        <v>284697.76464127802</v>
      </c>
      <c r="CW11" s="23">
        <v>158716.35284792</v>
      </c>
      <c r="CX11" s="23">
        <v>8.5766209003220997</v>
      </c>
      <c r="CY11" s="23">
        <v>39332.8942195739</v>
      </c>
      <c r="CZ11" s="23">
        <v>13091.7720508888</v>
      </c>
      <c r="DA11" s="23">
        <v>14612.6100252376</v>
      </c>
      <c r="DB11" s="23">
        <v>477.21866356739599</v>
      </c>
      <c r="DC11" s="23">
        <v>7623.1195390511202</v>
      </c>
      <c r="DD11" s="23">
        <v>11559.433932485599</v>
      </c>
      <c r="DE11" s="23">
        <v>1059.7416261861699</v>
      </c>
      <c r="DF11" s="23">
        <v>40646.279158622499</v>
      </c>
      <c r="DG11" s="23">
        <v>96029.320653931194</v>
      </c>
      <c r="DH11" s="23">
        <v>77.007488144880497</v>
      </c>
      <c r="DI11" s="23">
        <v>7343.4568708344304</v>
      </c>
      <c r="DJ11" s="23">
        <v>8635.0909536129202</v>
      </c>
      <c r="DK11" s="23">
        <v>12.3046989475851</v>
      </c>
      <c r="DL11" s="23">
        <v>5132.6919670018297</v>
      </c>
      <c r="DM11" s="23">
        <v>1950.3358781453501</v>
      </c>
      <c r="DN11" s="23">
        <v>1.21628244497169</v>
      </c>
      <c r="DO11" s="23">
        <v>8666.3454449967303</v>
      </c>
      <c r="DP11" s="23">
        <v>13400.209501629701</v>
      </c>
      <c r="DQ11" s="23">
        <v>15405.285391995199</v>
      </c>
      <c r="DR11" s="23">
        <f t="shared" si="1"/>
        <v>3917667.880190792</v>
      </c>
      <c r="DS11" s="19">
        <v>254241.63581181079</v>
      </c>
      <c r="DT11">
        <v>424962.58332993864</v>
      </c>
      <c r="DU11">
        <v>746287.47799606621</v>
      </c>
      <c r="DV11">
        <v>1308422.6490802579</v>
      </c>
      <c r="DW11">
        <v>1183753.533972719</v>
      </c>
      <c r="DX11" s="23">
        <f t="shared" si="2"/>
        <v>3917667.8801907925</v>
      </c>
      <c r="DY11" s="23">
        <f t="shared" si="0"/>
        <v>11530577.000000002</v>
      </c>
      <c r="DZ11" s="23">
        <f t="shared" si="3"/>
        <v>339.76338566498384</v>
      </c>
    </row>
    <row r="12" spans="1:130" x14ac:dyDescent="0.25">
      <c r="A12" s="21" t="s">
        <v>139</v>
      </c>
      <c r="B12" s="23">
        <v>9414037.9454084896</v>
      </c>
      <c r="C12" s="23">
        <v>1736907.6883693901</v>
      </c>
      <c r="D12" s="23">
        <v>5977559.6944033196</v>
      </c>
      <c r="E12" s="23">
        <v>7716.9740749930397</v>
      </c>
      <c r="F12" s="23">
        <v>259889.49746244299</v>
      </c>
      <c r="G12" s="23">
        <v>5534199.6339829704</v>
      </c>
      <c r="H12" s="23">
        <v>95245.510903055998</v>
      </c>
      <c r="I12" s="23">
        <v>24539.139707127899</v>
      </c>
      <c r="J12" s="23">
        <v>36569.314038373799</v>
      </c>
      <c r="K12" s="23">
        <v>74222.038944258005</v>
      </c>
      <c r="L12" s="23">
        <v>192381.31183805101</v>
      </c>
      <c r="M12" s="23">
        <v>39492.345562770897</v>
      </c>
      <c r="N12" s="23">
        <v>44121.189095849302</v>
      </c>
      <c r="O12" s="23">
        <v>36622.629009105098</v>
      </c>
      <c r="P12" s="23">
        <v>60602.199747524901</v>
      </c>
      <c r="Q12" s="23">
        <v>68627.946970561403</v>
      </c>
      <c r="R12" s="23">
        <v>52907.437726691802</v>
      </c>
      <c r="S12" s="23">
        <v>853547.43256319501</v>
      </c>
      <c r="T12" s="23">
        <v>21471467.056343701</v>
      </c>
      <c r="U12" s="23">
        <v>161238.31459264999</v>
      </c>
      <c r="V12" s="23">
        <v>879284.85353681399</v>
      </c>
      <c r="W12" s="23">
        <v>17855.057349302198</v>
      </c>
      <c r="X12" s="23">
        <v>27207744.423700999</v>
      </c>
      <c r="Y12" s="23">
        <v>69279.313056989195</v>
      </c>
      <c r="Z12" s="23">
        <v>944503.98988667305</v>
      </c>
      <c r="AA12" s="23">
        <v>7981307.2000815095</v>
      </c>
      <c r="AB12" s="23">
        <v>34135.746324186402</v>
      </c>
      <c r="AC12" s="23">
        <v>95087.629383624298</v>
      </c>
      <c r="AD12" s="23">
        <v>8301981.6345301801</v>
      </c>
      <c r="AE12" s="23">
        <v>4154761.8032766501</v>
      </c>
      <c r="AF12" s="23">
        <v>1555305.5962340001</v>
      </c>
      <c r="AG12" s="23">
        <v>32727137.814657401</v>
      </c>
      <c r="AH12" s="23">
        <v>4094819.4737802902</v>
      </c>
      <c r="AI12" s="23">
        <v>4001645.2795774699</v>
      </c>
      <c r="AJ12" s="23">
        <v>13746.290753405699</v>
      </c>
      <c r="AK12" s="23">
        <v>5039805.4542381</v>
      </c>
      <c r="AL12" s="23">
        <v>20821661.9385054</v>
      </c>
      <c r="AM12" s="23">
        <v>1439398.7675159101</v>
      </c>
      <c r="AN12" s="23">
        <v>166461.54251030699</v>
      </c>
      <c r="AO12" s="23">
        <v>285417.081372866</v>
      </c>
      <c r="AP12" s="23">
        <v>52763.135056973697</v>
      </c>
      <c r="AQ12" s="23">
        <v>41711.244112955901</v>
      </c>
      <c r="AR12" s="23">
        <v>6146345.3021175703</v>
      </c>
      <c r="AS12" s="23">
        <v>1487860.69000818</v>
      </c>
      <c r="AT12" s="23">
        <v>294898.56378771301</v>
      </c>
      <c r="AU12" s="23">
        <v>42412908.734650299</v>
      </c>
      <c r="AV12" s="23">
        <v>104683.07559977099</v>
      </c>
      <c r="AW12" s="23">
        <v>12728.2052272744</v>
      </c>
      <c r="AX12" s="23">
        <v>8993.95988074058</v>
      </c>
      <c r="AY12" s="23">
        <v>6561.2553023550199</v>
      </c>
      <c r="AZ12" s="23">
        <v>1419038.7965066701</v>
      </c>
      <c r="BA12" s="23">
        <v>344774.38227975398</v>
      </c>
      <c r="BB12" s="23">
        <v>137614.50519639999</v>
      </c>
      <c r="BC12" s="23">
        <v>37548.684110964197</v>
      </c>
      <c r="BD12" s="23">
        <v>99616.356301957305</v>
      </c>
      <c r="BE12" s="23">
        <v>92836.836559536896</v>
      </c>
      <c r="BF12" s="23">
        <v>2523.1697330493798</v>
      </c>
      <c r="BG12" s="23">
        <v>432283.24052965001</v>
      </c>
      <c r="BH12" s="23">
        <v>2503298.4784017499</v>
      </c>
      <c r="BI12" s="23">
        <v>196975.85116477599</v>
      </c>
      <c r="BJ12" s="23">
        <v>62535.470858983899</v>
      </c>
      <c r="BK12" s="23">
        <v>18918472.653133199</v>
      </c>
      <c r="BL12" s="23">
        <v>53681693.234346099</v>
      </c>
      <c r="BM12" s="23">
        <v>6894604.1500116996</v>
      </c>
      <c r="BN12" s="23">
        <v>8150.1779316455704</v>
      </c>
      <c r="BO12" s="23">
        <v>583703.72624278604</v>
      </c>
      <c r="BP12" s="23">
        <v>573892.17561050202</v>
      </c>
      <c r="BQ12" s="23">
        <v>11812.5647429168</v>
      </c>
      <c r="BR12" s="23">
        <v>7902587.3055434301</v>
      </c>
      <c r="BS12" s="23">
        <v>424276.736595592</v>
      </c>
      <c r="BT12" s="23">
        <v>16899.339899964401</v>
      </c>
      <c r="BU12" s="23">
        <v>15027467.5817554</v>
      </c>
      <c r="BV12" s="23">
        <v>11064.418089930699</v>
      </c>
      <c r="BW12" s="23">
        <v>236399.65578101101</v>
      </c>
      <c r="BX12" s="23">
        <v>1236551.8339112001</v>
      </c>
      <c r="BY12" s="23">
        <v>200530.74273916599</v>
      </c>
      <c r="BZ12" s="23">
        <v>682793.87139046902</v>
      </c>
      <c r="CA12" s="23">
        <v>144103.58787630801</v>
      </c>
      <c r="CB12" s="23">
        <v>231179.15995432899</v>
      </c>
      <c r="CC12" s="23">
        <v>6547070.3793308204</v>
      </c>
      <c r="CD12" s="23">
        <v>1990737.11433003</v>
      </c>
      <c r="CE12" s="23">
        <v>4551.6194022848003</v>
      </c>
      <c r="CF12" s="23">
        <v>5148807.1797525296</v>
      </c>
      <c r="CG12" s="23">
        <v>778728.14098774502</v>
      </c>
      <c r="CH12" s="23">
        <v>1006476.02640923</v>
      </c>
      <c r="CI12" s="23">
        <v>385994.984588311</v>
      </c>
      <c r="CJ12" s="23">
        <v>1217989.35663568</v>
      </c>
      <c r="CK12" s="23">
        <v>456752.816544067</v>
      </c>
      <c r="CL12" s="23">
        <v>18860423.559262902</v>
      </c>
      <c r="CM12" s="23">
        <v>44267663.653762102</v>
      </c>
      <c r="CN12" s="23">
        <v>4610550.59118958</v>
      </c>
      <c r="CO12" s="23">
        <v>792940.02884703595</v>
      </c>
      <c r="CP12" s="23">
        <v>55414.097132586699</v>
      </c>
      <c r="CQ12" s="23">
        <v>3137569.2592897699</v>
      </c>
      <c r="CR12" s="23">
        <v>6065.7309799919103</v>
      </c>
      <c r="CS12" s="23">
        <v>59584.621216994099</v>
      </c>
      <c r="CT12" s="23">
        <v>42233.664534796197</v>
      </c>
      <c r="CU12" s="23">
        <v>95.4320831268044</v>
      </c>
      <c r="CV12" s="23">
        <v>545601.26081016497</v>
      </c>
      <c r="CW12" s="23">
        <v>5682580.92106508</v>
      </c>
      <c r="CX12" s="23">
        <v>968187.26754440996</v>
      </c>
      <c r="CY12" s="23">
        <v>2614658.09674286</v>
      </c>
      <c r="CZ12" s="23">
        <v>471436.64549541601</v>
      </c>
      <c r="DA12" s="23">
        <v>498626.95697285002</v>
      </c>
      <c r="DB12" s="23">
        <v>628.40233922487801</v>
      </c>
      <c r="DC12" s="23">
        <v>7163079.0247678002</v>
      </c>
      <c r="DD12" s="23">
        <v>155915.36446848599</v>
      </c>
      <c r="DE12" s="23">
        <v>1169399.1285955401</v>
      </c>
      <c r="DF12" s="23">
        <v>7898896.0513997301</v>
      </c>
      <c r="DG12" s="23">
        <v>5496759.51980526</v>
      </c>
      <c r="DH12" s="23">
        <v>43475.233676101598</v>
      </c>
      <c r="DI12" s="23">
        <v>987356.68409774301</v>
      </c>
      <c r="DJ12" s="23">
        <v>2275530.7081511598</v>
      </c>
      <c r="DK12" s="23">
        <v>791.62363500044205</v>
      </c>
      <c r="DL12" s="23">
        <v>426576.48389354901</v>
      </c>
      <c r="DM12" s="23">
        <v>524813.64682669903</v>
      </c>
      <c r="DN12" s="23">
        <v>2074787.5990456799</v>
      </c>
      <c r="DO12" s="23">
        <v>36416.518239290097</v>
      </c>
      <c r="DP12" s="23">
        <v>1134745.1940138501</v>
      </c>
      <c r="DQ12" s="23">
        <v>39180072.343130603</v>
      </c>
      <c r="DR12" s="23">
        <f t="shared" si="1"/>
        <v>497377901.9749555</v>
      </c>
      <c r="DS12" s="19">
        <v>54347077.042330019</v>
      </c>
      <c r="DT12">
        <v>63099674.167752333</v>
      </c>
      <c r="DU12">
        <v>110805854.36615826</v>
      </c>
      <c r="DV12">
        <v>31752154.13145113</v>
      </c>
      <c r="DW12">
        <v>237373142.26726392</v>
      </c>
      <c r="DX12" s="23">
        <f t="shared" si="2"/>
        <v>497377901.97495568</v>
      </c>
      <c r="DY12" s="23">
        <f t="shared" si="0"/>
        <v>11539326</v>
      </c>
      <c r="DZ12" s="23">
        <f t="shared" si="3"/>
        <v>43102.855571890046</v>
      </c>
    </row>
    <row r="13" spans="1:130" x14ac:dyDescent="0.25">
      <c r="A13" s="21" t="s">
        <v>140</v>
      </c>
      <c r="B13" s="23">
        <v>253187.64177221799</v>
      </c>
      <c r="C13" s="23">
        <v>8583.8323479041392</v>
      </c>
      <c r="D13" s="23">
        <v>125649.070208979</v>
      </c>
      <c r="E13" s="23">
        <v>42.000274809083699</v>
      </c>
      <c r="F13" s="23">
        <v>3742.0563052376901</v>
      </c>
      <c r="G13" s="23">
        <v>57249.633118428297</v>
      </c>
      <c r="H13" s="23">
        <v>4811.4911049702696</v>
      </c>
      <c r="I13" s="23">
        <v>1463.49338152002</v>
      </c>
      <c r="J13" s="23">
        <v>65.123495782507007</v>
      </c>
      <c r="K13" s="23">
        <v>1715.75479349599</v>
      </c>
      <c r="L13" s="23">
        <v>1403.5688403312799</v>
      </c>
      <c r="M13" s="23">
        <v>829.80730882674004</v>
      </c>
      <c r="N13" s="23">
        <v>663.37441276475101</v>
      </c>
      <c r="O13" s="23">
        <v>3434.5699087161902</v>
      </c>
      <c r="P13" s="23">
        <v>5780.3887634717503</v>
      </c>
      <c r="Q13" s="23">
        <v>18704.259160610902</v>
      </c>
      <c r="R13" s="23">
        <v>318.71024985774</v>
      </c>
      <c r="S13" s="23">
        <v>17439.396722756399</v>
      </c>
      <c r="T13" s="23">
        <v>969159.834471407</v>
      </c>
      <c r="U13" s="23">
        <v>33531.8085884092</v>
      </c>
      <c r="V13" s="23">
        <v>15591.4569446963</v>
      </c>
      <c r="W13" s="23">
        <v>8009.7527723578596</v>
      </c>
      <c r="X13" s="23">
        <v>1359634.80326999</v>
      </c>
      <c r="Y13" s="23">
        <v>17499.1328199903</v>
      </c>
      <c r="Z13" s="23">
        <v>81.343065931803295</v>
      </c>
      <c r="AA13" s="23">
        <v>51250.8318000035</v>
      </c>
      <c r="AB13" s="23">
        <v>223.441653778692</v>
      </c>
      <c r="AC13" s="23">
        <v>16593.058145483999</v>
      </c>
      <c r="AD13" s="23">
        <v>21582.412560040499</v>
      </c>
      <c r="AE13" s="23">
        <v>24512.9800835108</v>
      </c>
      <c r="AF13" s="23">
        <v>99905.146551793296</v>
      </c>
      <c r="AG13" s="23">
        <v>496989.70558000298</v>
      </c>
      <c r="AH13" s="23">
        <v>28830.0658702375</v>
      </c>
      <c r="AI13" s="23">
        <v>202107.9461879</v>
      </c>
      <c r="AJ13" s="23">
        <v>110.067987667558</v>
      </c>
      <c r="AK13" s="23">
        <v>22063.774168528202</v>
      </c>
      <c r="AL13" s="23">
        <v>20165.2649696646</v>
      </c>
      <c r="AM13" s="23">
        <v>68133.776709763493</v>
      </c>
      <c r="AN13" s="23">
        <v>219888.887029529</v>
      </c>
      <c r="AO13" s="23">
        <v>1161.2956300368201</v>
      </c>
      <c r="AP13" s="23">
        <v>16264.2090525489</v>
      </c>
      <c r="AQ13" s="23">
        <v>6125.0017898272199</v>
      </c>
      <c r="AR13" s="23">
        <v>65602.177325932906</v>
      </c>
      <c r="AS13" s="23">
        <v>10.4465599984458</v>
      </c>
      <c r="AT13" s="23">
        <v>162.92022978886499</v>
      </c>
      <c r="AU13" s="23">
        <v>1197238.97042525</v>
      </c>
      <c r="AV13" s="23">
        <v>21.677094752228601</v>
      </c>
      <c r="AW13" s="23">
        <v>132.96330035368899</v>
      </c>
      <c r="AX13" s="23">
        <v>2007308.9362159399</v>
      </c>
      <c r="AY13" s="23">
        <v>492.38827321667799</v>
      </c>
      <c r="AZ13" s="23">
        <v>23778.257530127099</v>
      </c>
      <c r="BA13" s="23">
        <v>46.041339643713002</v>
      </c>
      <c r="BB13" s="23">
        <v>27350.322068052999</v>
      </c>
      <c r="BC13" s="23">
        <v>8315.1187153108895</v>
      </c>
      <c r="BD13" s="23">
        <v>64547.605970298297</v>
      </c>
      <c r="BE13" s="23">
        <v>136075.01506062699</v>
      </c>
      <c r="BF13" s="23">
        <v>13488.9473041127</v>
      </c>
      <c r="BG13" s="23">
        <v>234.31534987374101</v>
      </c>
      <c r="BH13" s="23">
        <v>114271.866098281</v>
      </c>
      <c r="BI13" s="23">
        <v>9051.4837497409699</v>
      </c>
      <c r="BJ13" s="23">
        <v>7079.6563429465896</v>
      </c>
      <c r="BK13" s="23">
        <v>6872.5912096561897</v>
      </c>
      <c r="BL13" s="23">
        <v>310037.42825122201</v>
      </c>
      <c r="BM13" s="23">
        <v>267894.99342163798</v>
      </c>
      <c r="BN13" s="23">
        <v>82.110821199220993</v>
      </c>
      <c r="BO13" s="23">
        <v>86.386135505308999</v>
      </c>
      <c r="BP13" s="23">
        <v>137861.028411823</v>
      </c>
      <c r="BQ13" s="23">
        <v>2307.6784001280898</v>
      </c>
      <c r="BR13" s="23">
        <v>143000.29345269201</v>
      </c>
      <c r="BS13" s="23">
        <v>31895.942757264598</v>
      </c>
      <c r="BT13" s="23">
        <v>82.116032487454703</v>
      </c>
      <c r="BU13" s="23">
        <v>460753.14721606002</v>
      </c>
      <c r="BV13" s="23">
        <v>22.5180956275799</v>
      </c>
      <c r="BW13" s="23">
        <v>26506.6580853421</v>
      </c>
      <c r="BX13" s="23">
        <v>40484.106370373098</v>
      </c>
      <c r="BY13" s="23">
        <v>123.875993226612</v>
      </c>
      <c r="BZ13" s="23">
        <v>1547.28785787525</v>
      </c>
      <c r="CA13" s="23">
        <v>118.596857396744</v>
      </c>
      <c r="CB13" s="23">
        <v>12196.013143993299</v>
      </c>
      <c r="CC13" s="23">
        <v>606849.23233020795</v>
      </c>
      <c r="CD13" s="23">
        <v>104842.877922246</v>
      </c>
      <c r="CE13" s="23">
        <v>9.7293533834137609</v>
      </c>
      <c r="CF13" s="23">
        <v>215330.973058562</v>
      </c>
      <c r="CG13" s="23">
        <v>44293.820993391397</v>
      </c>
      <c r="CH13" s="23">
        <v>2869.8056513011402</v>
      </c>
      <c r="CI13" s="23">
        <v>341358.12509817001</v>
      </c>
      <c r="CJ13" s="23">
        <v>12822.3018539695</v>
      </c>
      <c r="CK13" s="23">
        <v>70065.466408417007</v>
      </c>
      <c r="CL13" s="23">
        <v>22704.930292688899</v>
      </c>
      <c r="CM13" s="23">
        <v>430099.10418349499</v>
      </c>
      <c r="CN13" s="23">
        <v>137634.55536074101</v>
      </c>
      <c r="CO13" s="23">
        <v>65393.4423061946</v>
      </c>
      <c r="CP13" s="23">
        <v>4020.3909035656202</v>
      </c>
      <c r="CQ13" s="23">
        <v>718.48600575345995</v>
      </c>
      <c r="CR13" s="23">
        <v>1130.66423345618</v>
      </c>
      <c r="CS13" s="23">
        <v>8646.7375468958398</v>
      </c>
      <c r="CT13" s="23">
        <v>1130.5021652082601</v>
      </c>
      <c r="CU13" s="23">
        <v>5936.3015801581296</v>
      </c>
      <c r="CV13" s="23">
        <v>183521.221892553</v>
      </c>
      <c r="CW13" s="23">
        <v>121359.301372002</v>
      </c>
      <c r="CX13" s="23">
        <v>117.262134658424</v>
      </c>
      <c r="CY13" s="23">
        <v>22401.3900313331</v>
      </c>
      <c r="CZ13" s="23">
        <v>22097.656239491898</v>
      </c>
      <c r="DA13" s="23">
        <v>100918.013644462</v>
      </c>
      <c r="DB13" s="23">
        <v>372086.35341379402</v>
      </c>
      <c r="DC13" s="23">
        <v>2123.9274773274401</v>
      </c>
      <c r="DD13" s="23">
        <v>42912.357051293002</v>
      </c>
      <c r="DE13" s="23">
        <v>6405.5518885310703</v>
      </c>
      <c r="DF13" s="23">
        <v>2796.4356225607198</v>
      </c>
      <c r="DG13" s="23">
        <v>469282.90882381902</v>
      </c>
      <c r="DH13" s="23">
        <v>93.8703662304994</v>
      </c>
      <c r="DI13" s="23">
        <v>19415.678967386601</v>
      </c>
      <c r="DJ13" s="23">
        <v>1166777.05060381</v>
      </c>
      <c r="DK13" s="23">
        <v>40.323773642405399</v>
      </c>
      <c r="DL13" s="23">
        <v>11765.837726077199</v>
      </c>
      <c r="DM13" s="23">
        <v>1247.1575942772999</v>
      </c>
      <c r="DN13" s="23">
        <v>0.46163677222939897</v>
      </c>
      <c r="DO13" s="23">
        <v>0.44977869410729898</v>
      </c>
      <c r="DP13" s="23">
        <v>15700.884270007</v>
      </c>
      <c r="DQ13" s="23">
        <v>28399.946182166099</v>
      </c>
      <c r="DR13" s="23">
        <f t="shared" si="1"/>
        <v>13986903.539080232</v>
      </c>
      <c r="DS13" s="19">
        <v>286315.56321478821</v>
      </c>
      <c r="DT13">
        <v>1733549.6729073729</v>
      </c>
      <c r="DU13">
        <v>4360526.7856482025</v>
      </c>
      <c r="DV13">
        <v>3635817.8856776026</v>
      </c>
      <c r="DW13">
        <v>3970693.6316322656</v>
      </c>
      <c r="DX13" s="23">
        <f t="shared" si="2"/>
        <v>13986903.539080232</v>
      </c>
      <c r="DY13" s="23">
        <f t="shared" si="0"/>
        <v>11801151.000000002</v>
      </c>
      <c r="DZ13" s="23">
        <f t="shared" si="3"/>
        <v>1185.2151996936766</v>
      </c>
    </row>
    <row r="14" spans="1:130" x14ac:dyDescent="0.25">
      <c r="A14" s="21" t="s">
        <v>141</v>
      </c>
      <c r="B14" s="23">
        <v>96306.409278253399</v>
      </c>
      <c r="C14" s="23">
        <v>60093.573431452402</v>
      </c>
      <c r="D14" s="23">
        <v>757589.46154864295</v>
      </c>
      <c r="E14" s="23">
        <v>76.677163485111507</v>
      </c>
      <c r="F14" s="23">
        <v>8347.5406650233199</v>
      </c>
      <c r="G14" s="23">
        <v>76686.793054392794</v>
      </c>
      <c r="H14" s="23">
        <v>4313.2225548393899</v>
      </c>
      <c r="I14" s="23">
        <v>2412.9110367757098</v>
      </c>
      <c r="J14" s="23">
        <v>114.56758996508999</v>
      </c>
      <c r="K14" s="23">
        <v>11880.343436294601</v>
      </c>
      <c r="L14" s="23">
        <v>5972.7629427216698</v>
      </c>
      <c r="M14" s="23">
        <v>481.01728814570703</v>
      </c>
      <c r="N14" s="23">
        <v>509.082149429087</v>
      </c>
      <c r="O14" s="23">
        <v>2424.7696674049798</v>
      </c>
      <c r="P14" s="23">
        <v>2886.0771285634801</v>
      </c>
      <c r="Q14" s="23">
        <v>1565.58585755894</v>
      </c>
      <c r="R14" s="23">
        <v>92.990562746060505</v>
      </c>
      <c r="S14" s="23">
        <v>66841.7205277639</v>
      </c>
      <c r="T14" s="23">
        <v>788931.46321057505</v>
      </c>
      <c r="U14" s="23">
        <v>5429.2903930442999</v>
      </c>
      <c r="V14" s="23">
        <v>99868.970199882606</v>
      </c>
      <c r="W14" s="23">
        <v>20.784032006406999</v>
      </c>
      <c r="X14" s="23">
        <v>1028246.1863054601</v>
      </c>
      <c r="Y14" s="23">
        <v>1971.64753612547</v>
      </c>
      <c r="Z14" s="23">
        <v>4519.7340247031098</v>
      </c>
      <c r="AA14" s="23">
        <v>215053.26675618399</v>
      </c>
      <c r="AB14" s="23">
        <v>403.07786655554497</v>
      </c>
      <c r="AC14" s="23">
        <v>3279.9527797884998</v>
      </c>
      <c r="AD14" s="23">
        <v>75774.487374139106</v>
      </c>
      <c r="AE14" s="23">
        <v>98215.913438068907</v>
      </c>
      <c r="AF14" s="23">
        <v>126032.696386693</v>
      </c>
      <c r="AG14" s="23">
        <v>427792.02802973503</v>
      </c>
      <c r="AH14" s="23">
        <v>286336.524540424</v>
      </c>
      <c r="AI14" s="23">
        <v>170199.40733085401</v>
      </c>
      <c r="AJ14" s="23">
        <v>276.368541986281</v>
      </c>
      <c r="AK14" s="23">
        <v>179376.319411312</v>
      </c>
      <c r="AL14" s="23">
        <v>75613.804841357705</v>
      </c>
      <c r="AM14" s="23">
        <v>38181.307926543297</v>
      </c>
      <c r="AN14" s="23">
        <v>40281.214851160097</v>
      </c>
      <c r="AO14" s="23">
        <v>3978.0829049726699</v>
      </c>
      <c r="AP14" s="23">
        <v>186.30119770223399</v>
      </c>
      <c r="AQ14" s="23">
        <v>35020.711304408003</v>
      </c>
      <c r="AR14" s="23">
        <v>178579.35001800701</v>
      </c>
      <c r="AS14" s="23">
        <v>11.3868074412655</v>
      </c>
      <c r="AT14" s="23">
        <v>156.567346301274</v>
      </c>
      <c r="AU14" s="23">
        <v>2372998.4255768699</v>
      </c>
      <c r="AV14" s="23">
        <v>13564.6957215368</v>
      </c>
      <c r="AW14" s="23">
        <v>1018639.49534717</v>
      </c>
      <c r="AX14" s="23">
        <v>14452.837433315201</v>
      </c>
      <c r="AY14" s="23">
        <v>3.8729911341241001</v>
      </c>
      <c r="AZ14" s="23">
        <v>7977.3472508174</v>
      </c>
      <c r="BA14" s="23">
        <v>53.995757539463398</v>
      </c>
      <c r="BB14" s="23">
        <v>317603.650424728</v>
      </c>
      <c r="BC14" s="23">
        <v>18011.210874603999</v>
      </c>
      <c r="BD14" s="23">
        <v>70062.704103834607</v>
      </c>
      <c r="BE14" s="23">
        <v>62668.329140383801</v>
      </c>
      <c r="BF14" s="23">
        <v>26187.07441528</v>
      </c>
      <c r="BG14" s="23">
        <v>2133.7271204502699</v>
      </c>
      <c r="BH14" s="23">
        <v>26809.0743898908</v>
      </c>
      <c r="BI14" s="23">
        <v>33014.469783922301</v>
      </c>
      <c r="BJ14" s="23">
        <v>296.15600831780699</v>
      </c>
      <c r="BK14" s="23">
        <v>837652.83676076098</v>
      </c>
      <c r="BL14" s="23">
        <v>340244.03833592799</v>
      </c>
      <c r="BM14" s="23">
        <v>105830.600468294</v>
      </c>
      <c r="BN14" s="23">
        <v>330.01485556830499</v>
      </c>
      <c r="BO14" s="23">
        <v>99.351523736575402</v>
      </c>
      <c r="BP14" s="23">
        <v>77973.404085821094</v>
      </c>
      <c r="BQ14" s="23">
        <v>77.072767680063805</v>
      </c>
      <c r="BR14" s="23">
        <v>667599.79831280105</v>
      </c>
      <c r="BS14" s="23">
        <v>3872.3173251205599</v>
      </c>
      <c r="BT14" s="23">
        <v>2036.29080758343</v>
      </c>
      <c r="BU14" s="23">
        <v>415618.09831831697</v>
      </c>
      <c r="BV14" s="23">
        <v>63.418000447574997</v>
      </c>
      <c r="BW14" s="23">
        <v>5112.5158652811397</v>
      </c>
      <c r="BX14" s="23">
        <v>4184.4526295860496</v>
      </c>
      <c r="BY14" s="23">
        <v>41418.603741357998</v>
      </c>
      <c r="BZ14" s="23">
        <v>43660.249398716602</v>
      </c>
      <c r="CA14" s="23">
        <v>181.08594159220999</v>
      </c>
      <c r="CB14" s="23">
        <v>952.765508133808</v>
      </c>
      <c r="CC14" s="23">
        <v>418608.24921649299</v>
      </c>
      <c r="CD14" s="23">
        <v>122644.635775021</v>
      </c>
      <c r="CE14" s="23">
        <v>12.8812132394398</v>
      </c>
      <c r="CF14" s="23">
        <v>139285.91833620699</v>
      </c>
      <c r="CG14" s="23">
        <v>15591.087536253701</v>
      </c>
      <c r="CH14" s="23">
        <v>19608.918285232299</v>
      </c>
      <c r="CI14" s="23">
        <v>8533.9510521784796</v>
      </c>
      <c r="CJ14" s="23">
        <v>14672.8403348961</v>
      </c>
      <c r="CK14" s="23">
        <v>10521.460683949699</v>
      </c>
      <c r="CL14" s="23">
        <v>14778.981350468201</v>
      </c>
      <c r="CM14" s="23">
        <v>955091.53132693295</v>
      </c>
      <c r="CN14" s="23">
        <v>10061.9464168626</v>
      </c>
      <c r="CO14" s="23">
        <v>2861.4923215158901</v>
      </c>
      <c r="CP14" s="23">
        <v>168.94642550174899</v>
      </c>
      <c r="CQ14" s="23">
        <v>3709.6747579497601</v>
      </c>
      <c r="CR14" s="23">
        <v>15.0146597847294</v>
      </c>
      <c r="CS14" s="23">
        <v>14022.2436934042</v>
      </c>
      <c r="CT14" s="23">
        <v>362.00425724320303</v>
      </c>
      <c r="CU14" s="23">
        <v>5.0848155238411996</v>
      </c>
      <c r="CV14" s="23">
        <v>268520.58801626501</v>
      </c>
      <c r="CW14" s="23">
        <v>542082.16130860802</v>
      </c>
      <c r="CX14" s="23">
        <v>176.58741293492301</v>
      </c>
      <c r="CY14" s="23">
        <v>110897.24523463901</v>
      </c>
      <c r="CZ14" s="23">
        <v>8567.4346966491303</v>
      </c>
      <c r="DA14" s="23">
        <v>9714.8664129613007</v>
      </c>
      <c r="DB14" s="23">
        <v>13915.673261714001</v>
      </c>
      <c r="DC14" s="23">
        <v>19634.901869713402</v>
      </c>
      <c r="DD14" s="23">
        <v>50072.190577812697</v>
      </c>
      <c r="DE14" s="23">
        <v>8619.2856185351702</v>
      </c>
      <c r="DF14" s="23">
        <v>430330.14736986201</v>
      </c>
      <c r="DG14" s="23">
        <v>363051.41485802399</v>
      </c>
      <c r="DH14" s="23">
        <v>124.938092099138</v>
      </c>
      <c r="DI14" s="23">
        <v>118053.816309922</v>
      </c>
      <c r="DJ14" s="23">
        <v>4162.8693248542604</v>
      </c>
      <c r="DK14" s="23">
        <v>70.043144151481997</v>
      </c>
      <c r="DL14" s="23">
        <v>7458.9973512247998</v>
      </c>
      <c r="DM14" s="23">
        <v>409.60538044920997</v>
      </c>
      <c r="DN14" s="23">
        <v>5299.3083242221801</v>
      </c>
      <c r="DO14" s="23">
        <v>80360.822073461502</v>
      </c>
      <c r="DP14" s="23">
        <v>19528.258202431502</v>
      </c>
      <c r="DQ14" s="23">
        <v>523235.86536642502</v>
      </c>
      <c r="DR14" s="23">
        <f t="shared" si="1"/>
        <v>15848560.214891028</v>
      </c>
      <c r="DS14" s="19">
        <v>1362676.0370873348</v>
      </c>
      <c r="DT14">
        <v>2415003.389823392</v>
      </c>
      <c r="DU14">
        <v>3353482.224282966</v>
      </c>
      <c r="DV14">
        <v>3300968.2431694861</v>
      </c>
      <c r="DW14">
        <v>5416430.3205278488</v>
      </c>
      <c r="DX14" s="23">
        <f t="shared" si="2"/>
        <v>15848560.214891028</v>
      </c>
      <c r="DY14" s="38">
        <f t="shared" si="0"/>
        <v>20321382.999999996</v>
      </c>
      <c r="DZ14" s="23">
        <f t="shared" si="3"/>
        <v>779.89574896999034</v>
      </c>
    </row>
    <row r="15" spans="1:130" x14ac:dyDescent="0.25">
      <c r="A15" s="21" t="s">
        <v>142</v>
      </c>
      <c r="B15" s="23">
        <v>122105.19584273201</v>
      </c>
      <c r="C15" s="23">
        <v>48162.9116894822</v>
      </c>
      <c r="D15" s="23">
        <v>1091.69525110772</v>
      </c>
      <c r="E15" s="23">
        <v>40.501173460220102</v>
      </c>
      <c r="F15" s="23">
        <v>29769.1718130142</v>
      </c>
      <c r="G15" s="23">
        <v>865635.00608252105</v>
      </c>
      <c r="H15" s="23">
        <v>95637.332685683898</v>
      </c>
      <c r="I15" s="23">
        <v>80937.210313657895</v>
      </c>
      <c r="J15" s="23">
        <v>20703.325522561401</v>
      </c>
      <c r="K15" s="23">
        <v>1623.3853161724201</v>
      </c>
      <c r="L15" s="23">
        <v>702799.53527888597</v>
      </c>
      <c r="M15" s="23">
        <v>83227.654810424094</v>
      </c>
      <c r="N15" s="23">
        <v>5750.3485649329896</v>
      </c>
      <c r="O15" s="23">
        <v>48026.857692135098</v>
      </c>
      <c r="P15" s="23">
        <v>2056.6822392716699</v>
      </c>
      <c r="Q15" s="23">
        <v>121433.034521505</v>
      </c>
      <c r="R15" s="23">
        <v>7569.4235217714304</v>
      </c>
      <c r="S15" s="23">
        <v>317770.63817392098</v>
      </c>
      <c r="T15" s="23">
        <v>58217342.543843798</v>
      </c>
      <c r="U15" s="23">
        <v>2160184.37610813</v>
      </c>
      <c r="V15" s="23">
        <v>326731.445867025</v>
      </c>
      <c r="W15" s="23">
        <v>7232.9035447665001</v>
      </c>
      <c r="X15" s="23">
        <v>23229419.649936602</v>
      </c>
      <c r="Y15" s="23">
        <v>35388.022945854202</v>
      </c>
      <c r="Z15" s="23">
        <v>7053.1440033011304</v>
      </c>
      <c r="AA15" s="23">
        <v>7658874.8055837704</v>
      </c>
      <c r="AB15" s="23">
        <v>42.339266768002098</v>
      </c>
      <c r="AC15" s="23">
        <v>3604924.7189666298</v>
      </c>
      <c r="AD15" s="23">
        <v>1297368.5530516999</v>
      </c>
      <c r="AE15" s="23">
        <v>745539.41521929996</v>
      </c>
      <c r="AF15" s="23">
        <v>1244860.78675185</v>
      </c>
      <c r="AG15" s="23">
        <v>28689128.773384299</v>
      </c>
      <c r="AH15" s="23">
        <v>1283289.7788332601</v>
      </c>
      <c r="AI15" s="23">
        <v>6496726.4885154497</v>
      </c>
      <c r="AJ15" s="23">
        <v>1078.1758238350999</v>
      </c>
      <c r="AK15" s="23">
        <v>571243.570849068</v>
      </c>
      <c r="AL15" s="23">
        <v>2108082.8819104098</v>
      </c>
      <c r="AM15" s="23">
        <v>2820043.6874022302</v>
      </c>
      <c r="AN15" s="23">
        <v>8375034.3568261899</v>
      </c>
      <c r="AO15" s="23">
        <v>131402.10526645099</v>
      </c>
      <c r="AP15" s="23">
        <v>604792.86714448803</v>
      </c>
      <c r="AQ15" s="23">
        <v>34146.4519459351</v>
      </c>
      <c r="AR15" s="23">
        <v>1828234.4808171201</v>
      </c>
      <c r="AS15" s="23">
        <v>3797.2697606429701</v>
      </c>
      <c r="AT15" s="23">
        <v>170.484282219975</v>
      </c>
      <c r="AU15" s="23">
        <v>18311668.965470601</v>
      </c>
      <c r="AV15" s="23">
        <v>102751.315416187</v>
      </c>
      <c r="AW15" s="23">
        <v>15232014.292839199</v>
      </c>
      <c r="AX15" s="23">
        <v>41749.330941343898</v>
      </c>
      <c r="AY15" s="23">
        <v>2808871.3365315101</v>
      </c>
      <c r="AZ15" s="23">
        <v>1291487.2643168999</v>
      </c>
      <c r="BA15" s="23">
        <v>54629.380278886201</v>
      </c>
      <c r="BB15" s="23">
        <v>442215.62042259699</v>
      </c>
      <c r="BC15" s="23">
        <v>29319.289487471899</v>
      </c>
      <c r="BD15" s="23">
        <v>7794854.65495608</v>
      </c>
      <c r="BE15" s="23">
        <v>1564919.72981625</v>
      </c>
      <c r="BF15" s="23">
        <v>195998.04104273801</v>
      </c>
      <c r="BG15" s="23">
        <v>381268.62373056501</v>
      </c>
      <c r="BH15" s="23">
        <v>3459260.0252642399</v>
      </c>
      <c r="BI15" s="23">
        <v>807840.76993349101</v>
      </c>
      <c r="BJ15" s="23">
        <v>6423.0757548655502</v>
      </c>
      <c r="BK15" s="23">
        <v>30614281.1585319</v>
      </c>
      <c r="BL15" s="23">
        <v>6147735.6895699603</v>
      </c>
      <c r="BM15" s="23">
        <v>114967.264632205</v>
      </c>
      <c r="BN15" s="23">
        <v>6.6204097639749602</v>
      </c>
      <c r="BO15" s="23">
        <v>129.67668950050299</v>
      </c>
      <c r="BP15" s="23">
        <v>1676421.46824017</v>
      </c>
      <c r="BQ15" s="23">
        <v>2886.7940565833201</v>
      </c>
      <c r="BR15" s="23">
        <v>8882523.4618459102</v>
      </c>
      <c r="BS15" s="23">
        <v>174551.17383956499</v>
      </c>
      <c r="BT15" s="23">
        <v>156306.89509623899</v>
      </c>
      <c r="BU15" s="23">
        <v>2428991.0228150198</v>
      </c>
      <c r="BV15" s="23">
        <v>7.9096058612070799</v>
      </c>
      <c r="BW15" s="23">
        <v>1333100.2071768299</v>
      </c>
      <c r="BX15" s="23">
        <v>304599.268844851</v>
      </c>
      <c r="BY15" s="23">
        <v>626394.10092450504</v>
      </c>
      <c r="BZ15" s="23">
        <v>383146.577118702</v>
      </c>
      <c r="CA15" s="23">
        <v>10866.304677051299</v>
      </c>
      <c r="CB15" s="23">
        <v>13476.748656117599</v>
      </c>
      <c r="CC15" s="23">
        <v>7937345.6323762098</v>
      </c>
      <c r="CD15" s="23">
        <v>1966787.3424994601</v>
      </c>
      <c r="CE15" s="23">
        <v>121559.572257048</v>
      </c>
      <c r="CF15" s="23">
        <v>3914591.17382904</v>
      </c>
      <c r="CG15" s="23">
        <v>344868.41905560601</v>
      </c>
      <c r="CH15" s="23">
        <v>115.68791717813301</v>
      </c>
      <c r="CI15" s="23">
        <v>150383.160291148</v>
      </c>
      <c r="CJ15" s="23">
        <v>493298.686507773</v>
      </c>
      <c r="CK15" s="23">
        <v>688202.35054181796</v>
      </c>
      <c r="CL15" s="23">
        <v>238186.26607110701</v>
      </c>
      <c r="CM15" s="23">
        <v>9599013.8535543792</v>
      </c>
      <c r="CN15" s="23">
        <v>15696448.5336907</v>
      </c>
      <c r="CO15" s="23">
        <v>909711.02577700198</v>
      </c>
      <c r="CP15" s="23">
        <v>7579.9341312515899</v>
      </c>
      <c r="CQ15" s="23">
        <v>14779.3160289844</v>
      </c>
      <c r="CR15" s="23">
        <v>173790.61727453701</v>
      </c>
      <c r="CS15" s="23">
        <v>193141.948797922</v>
      </c>
      <c r="CT15" s="23">
        <v>370868.65150367201</v>
      </c>
      <c r="CU15" s="23">
        <v>2348445.4937099898</v>
      </c>
      <c r="CV15" s="23">
        <v>435.62450322945</v>
      </c>
      <c r="CW15" s="23">
        <v>2819806.0712395301</v>
      </c>
      <c r="CX15" s="23">
        <v>38039.546893323197</v>
      </c>
      <c r="CY15" s="23">
        <v>2099023.87424515</v>
      </c>
      <c r="CZ15" s="23">
        <v>296640.35878202599</v>
      </c>
      <c r="DA15" s="23">
        <v>288304.37961720198</v>
      </c>
      <c r="DB15" s="23">
        <v>3593.8589502172699</v>
      </c>
      <c r="DC15" s="23">
        <v>356874.05382588401</v>
      </c>
      <c r="DD15" s="23">
        <v>20666.831823455501</v>
      </c>
      <c r="DE15" s="23">
        <v>524820.00731066905</v>
      </c>
      <c r="DF15" s="23">
        <v>7000635.5484697204</v>
      </c>
      <c r="DG15" s="23">
        <v>22973627.625833999</v>
      </c>
      <c r="DH15" s="23">
        <v>100.83730174970999</v>
      </c>
      <c r="DI15" s="23">
        <v>1049183.0397511399</v>
      </c>
      <c r="DJ15" s="23">
        <v>1334358.8280286901</v>
      </c>
      <c r="DK15" s="23">
        <v>12.2779811820975</v>
      </c>
      <c r="DL15" s="23">
        <v>442556.832314817</v>
      </c>
      <c r="DM15" s="23">
        <v>1722.5326521094601</v>
      </c>
      <c r="DN15" s="23">
        <v>49751.504438649601</v>
      </c>
      <c r="DO15" s="23">
        <v>35101.024121959097</v>
      </c>
      <c r="DP15" s="23">
        <v>267728.00085969898</v>
      </c>
      <c r="DQ15" s="23">
        <v>11252427.7298465</v>
      </c>
      <c r="DR15" s="23">
        <f t="shared" si="1"/>
        <v>355456666.10188341</v>
      </c>
      <c r="DS15" s="19">
        <v>18322546.817806154</v>
      </c>
      <c r="DT15">
        <v>51931413.441738367</v>
      </c>
      <c r="DU15">
        <v>104019213.62739722</v>
      </c>
      <c r="DV15">
        <v>58760257.369709581</v>
      </c>
      <c r="DW15">
        <v>122423234.84523241</v>
      </c>
      <c r="DX15" s="23">
        <f t="shared" si="2"/>
        <v>355456666.10188371</v>
      </c>
      <c r="DY15" s="38">
        <f t="shared" si="0"/>
        <v>163046173</v>
      </c>
      <c r="DZ15" s="23">
        <f t="shared" si="3"/>
        <v>2180.0981866767502</v>
      </c>
    </row>
    <row r="16" spans="1:130" x14ac:dyDescent="0.25">
      <c r="A16" s="21" t="s">
        <v>143</v>
      </c>
      <c r="B16" s="23">
        <v>1135311.90991401</v>
      </c>
      <c r="C16" s="23">
        <v>454338.03391899902</v>
      </c>
      <c r="D16" s="23">
        <v>1235162.1135608801</v>
      </c>
      <c r="E16" s="23">
        <v>1027.2132252726501</v>
      </c>
      <c r="F16" s="23">
        <v>85162.319501613994</v>
      </c>
      <c r="G16" s="23">
        <v>909160.71624523902</v>
      </c>
      <c r="H16" s="23">
        <v>16779.2558080858</v>
      </c>
      <c r="I16" s="23">
        <v>3611.7030589230299</v>
      </c>
      <c r="J16" s="23">
        <v>8102.7876007288196</v>
      </c>
      <c r="K16" s="23">
        <v>4830.04793185159</v>
      </c>
      <c r="L16" s="23">
        <v>17795.2270267819</v>
      </c>
      <c r="M16" s="23">
        <v>5577.1783204077901</v>
      </c>
      <c r="N16" s="23">
        <v>6818.1630473222503</v>
      </c>
      <c r="O16" s="23">
        <v>14021.5105136782</v>
      </c>
      <c r="P16" s="23">
        <v>3787.9187512192898</v>
      </c>
      <c r="Q16" s="23">
        <v>75730.400870475598</v>
      </c>
      <c r="R16" s="23">
        <v>6089.8247626432503</v>
      </c>
      <c r="S16" s="23">
        <v>77132.540249590806</v>
      </c>
      <c r="T16" s="23">
        <v>2524409.1245587198</v>
      </c>
      <c r="U16" s="23">
        <v>21488.0023940967</v>
      </c>
      <c r="V16" s="23">
        <v>302044.504595362</v>
      </c>
      <c r="W16" s="23">
        <v>6310.05821778479</v>
      </c>
      <c r="X16" s="23">
        <v>2825324.2101664501</v>
      </c>
      <c r="Y16" s="23">
        <v>25680.408397830801</v>
      </c>
      <c r="Z16" s="23">
        <v>6858.4324182269602</v>
      </c>
      <c r="AA16" s="23">
        <v>882371.05968942295</v>
      </c>
      <c r="AB16" s="23">
        <v>3040.13453219133</v>
      </c>
      <c r="AC16" s="23">
        <v>1306.7113959194501</v>
      </c>
      <c r="AD16" s="23">
        <v>964704.440822843</v>
      </c>
      <c r="AE16" s="23">
        <v>109372.714499846</v>
      </c>
      <c r="AF16" s="23">
        <v>313334.19380588399</v>
      </c>
      <c r="AG16" s="23">
        <v>2437762.3400484901</v>
      </c>
      <c r="AH16" s="23">
        <v>878191.88132625597</v>
      </c>
      <c r="AI16" s="23">
        <v>805527.34137065301</v>
      </c>
      <c r="AJ16" s="23">
        <v>99.807880778249896</v>
      </c>
      <c r="AK16" s="23">
        <v>719046.08785042295</v>
      </c>
      <c r="AL16" s="23">
        <v>1022176.98324522</v>
      </c>
      <c r="AM16" s="23">
        <v>108993.58871507199</v>
      </c>
      <c r="AN16" s="23">
        <v>18090.727361875299</v>
      </c>
      <c r="AO16" s="23">
        <v>171190.38779059699</v>
      </c>
      <c r="AP16" s="23">
        <v>6232.22479641479</v>
      </c>
      <c r="AQ16" s="23">
        <v>17479.119360856399</v>
      </c>
      <c r="AR16" s="23">
        <v>772730.89446198801</v>
      </c>
      <c r="AS16" s="23">
        <v>137.41221922322299</v>
      </c>
      <c r="AT16" s="23">
        <v>42.406952429301903</v>
      </c>
      <c r="AU16" s="23">
        <v>4412045.2207782101</v>
      </c>
      <c r="AV16" s="23">
        <v>48309.862076581099</v>
      </c>
      <c r="AW16" s="23">
        <v>151138.67006927499</v>
      </c>
      <c r="AX16" s="23">
        <v>8614.6932734560596</v>
      </c>
      <c r="AY16" s="23">
        <v>10026.603072915301</v>
      </c>
      <c r="AZ16" s="23">
        <v>287186.70025610202</v>
      </c>
      <c r="BA16" s="23">
        <v>35934.6777316835</v>
      </c>
      <c r="BB16" s="23">
        <v>125622.485462304</v>
      </c>
      <c r="BC16" s="23">
        <v>59304.943720320698</v>
      </c>
      <c r="BD16" s="23">
        <v>15078.7060033215</v>
      </c>
      <c r="BE16" s="23">
        <v>20865.548734801301</v>
      </c>
      <c r="BF16" s="23">
        <v>2232.5167136877499</v>
      </c>
      <c r="BG16" s="23">
        <v>63510.845903873</v>
      </c>
      <c r="BH16" s="23">
        <v>632445.99862257496</v>
      </c>
      <c r="BI16" s="23">
        <v>5188.4102137067503</v>
      </c>
      <c r="BJ16" s="23">
        <v>8257.7739566231503</v>
      </c>
      <c r="BK16" s="23">
        <v>1654311.4489996701</v>
      </c>
      <c r="BL16" s="23">
        <v>2738895.3859224501</v>
      </c>
      <c r="BM16" s="23">
        <v>809480.99747533095</v>
      </c>
      <c r="BN16" s="23">
        <v>518.28134198950204</v>
      </c>
      <c r="BO16" s="23">
        <v>3790.0854311728299</v>
      </c>
      <c r="BP16" s="23">
        <v>181972.534639055</v>
      </c>
      <c r="BQ16" s="23">
        <v>339066.45134318998</v>
      </c>
      <c r="BR16" s="23">
        <v>2159806.5569013702</v>
      </c>
      <c r="BS16" s="23">
        <v>20011.290955328601</v>
      </c>
      <c r="BT16" s="23">
        <v>1587.9641325438899</v>
      </c>
      <c r="BU16" s="23">
        <v>1641767.17912082</v>
      </c>
      <c r="BV16" s="23">
        <v>2132.5931086680698</v>
      </c>
      <c r="BW16" s="23">
        <v>23921.064139778198</v>
      </c>
      <c r="BX16" s="23">
        <v>13529.42190338</v>
      </c>
      <c r="BY16" s="23">
        <v>80297.405789395707</v>
      </c>
      <c r="BZ16" s="23">
        <v>154486.554392875</v>
      </c>
      <c r="CA16" s="23">
        <v>3402.2407177749301</v>
      </c>
      <c r="CB16" s="23">
        <v>127061.944790094</v>
      </c>
      <c r="CC16" s="23">
        <v>443642.654875762</v>
      </c>
      <c r="CD16" s="23">
        <v>231319.14807996</v>
      </c>
      <c r="CE16" s="23">
        <v>777.88747827783698</v>
      </c>
      <c r="CF16" s="23">
        <v>1018808.7038814001</v>
      </c>
      <c r="CG16" s="23">
        <v>226579.76166662801</v>
      </c>
      <c r="CH16" s="23">
        <v>581698.11024863995</v>
      </c>
      <c r="CI16" s="23">
        <v>222505.55055354501</v>
      </c>
      <c r="CJ16" s="23">
        <v>542099.36016253498</v>
      </c>
      <c r="CK16" s="23">
        <v>169139.79484010799</v>
      </c>
      <c r="CL16" s="23">
        <v>890910.63646267704</v>
      </c>
      <c r="CM16" s="23">
        <v>6227182.4168969896</v>
      </c>
      <c r="CN16" s="23">
        <v>424331.09112986497</v>
      </c>
      <c r="CO16" s="23">
        <v>26701.715219079601</v>
      </c>
      <c r="CP16" s="23">
        <v>36964.933763875502</v>
      </c>
      <c r="CQ16" s="23">
        <v>132204.50520386899</v>
      </c>
      <c r="CR16" s="23">
        <v>6459.8883440683203</v>
      </c>
      <c r="CS16" s="23">
        <v>28121.945761789699</v>
      </c>
      <c r="CT16" s="23">
        <v>83261.4020702626</v>
      </c>
      <c r="CU16" s="23">
        <v>10970.699452376301</v>
      </c>
      <c r="CV16" s="23">
        <v>101273.586219291</v>
      </c>
      <c r="CW16" s="23">
        <v>947988.17191059899</v>
      </c>
      <c r="CX16" s="23">
        <v>62708.600108377002</v>
      </c>
      <c r="CY16" s="23">
        <v>857757.53786520101</v>
      </c>
      <c r="CZ16" s="23">
        <v>135410.03586811101</v>
      </c>
      <c r="DA16" s="23">
        <v>141027.97426731</v>
      </c>
      <c r="DB16" s="23">
        <v>664.166172906219</v>
      </c>
      <c r="DC16" s="23">
        <v>593334.90372482501</v>
      </c>
      <c r="DD16" s="23">
        <v>92813.038196239402</v>
      </c>
      <c r="DE16" s="23">
        <v>609764.27731197595</v>
      </c>
      <c r="DF16" s="23">
        <v>1261494.8849748401</v>
      </c>
      <c r="DG16" s="23">
        <v>707857.312699412</v>
      </c>
      <c r="DH16" s="23">
        <v>92.700052865531802</v>
      </c>
      <c r="DI16" s="23">
        <v>996397.161279049</v>
      </c>
      <c r="DJ16" s="23">
        <v>570453.85509468499</v>
      </c>
      <c r="DK16" s="23">
        <v>721.00613715903501</v>
      </c>
      <c r="DL16" s="23">
        <v>150218.61824568801</v>
      </c>
      <c r="DM16" s="23">
        <v>39777.136715805798</v>
      </c>
      <c r="DN16" s="23">
        <v>11655.4524437604</v>
      </c>
      <c r="DO16" s="23">
        <v>300954.80590864399</v>
      </c>
      <c r="DP16" s="23">
        <v>115433.33418949399</v>
      </c>
      <c r="DQ16" s="23">
        <v>5363582.9002124798</v>
      </c>
      <c r="DR16" s="23">
        <f t="shared" si="1"/>
        <v>59211248.78656733</v>
      </c>
      <c r="DS16" s="19">
        <v>7987968.1846693857</v>
      </c>
      <c r="DT16">
        <v>9503347.8951395489</v>
      </c>
      <c r="DU16">
        <v>14187108.706127198</v>
      </c>
      <c r="DV16">
        <v>7797121.0342050372</v>
      </c>
      <c r="DW16">
        <v>19735702.966426156</v>
      </c>
      <c r="DX16" s="23">
        <f t="shared" si="2"/>
        <v>59211248.786567323</v>
      </c>
      <c r="DY16" s="38">
        <f t="shared" si="0"/>
        <v>7000117</v>
      </c>
      <c r="DZ16" s="23">
        <f t="shared" si="3"/>
        <v>8458.6084470541446</v>
      </c>
    </row>
    <row r="17" spans="1:130" x14ac:dyDescent="0.25">
      <c r="A17" s="21" t="s">
        <v>269</v>
      </c>
      <c r="B17" s="23">
        <v>11044.0932565771</v>
      </c>
      <c r="C17" s="23">
        <v>284895.27299179498</v>
      </c>
      <c r="D17" s="23">
        <v>11144.351599420001</v>
      </c>
      <c r="E17" s="23">
        <v>22.7844246624202</v>
      </c>
      <c r="F17" s="23">
        <v>15619.307098542</v>
      </c>
      <c r="G17" s="23">
        <v>115690.22519053399</v>
      </c>
      <c r="H17" s="23">
        <v>7317.8629480132604</v>
      </c>
      <c r="I17" s="23">
        <v>17981.931774248798</v>
      </c>
      <c r="J17" s="23">
        <v>160277.31002999199</v>
      </c>
      <c r="K17" s="23">
        <v>1123.1708241645699</v>
      </c>
      <c r="L17" s="23">
        <v>11932.0375408935</v>
      </c>
      <c r="M17" s="23">
        <v>5573.0323842293301</v>
      </c>
      <c r="N17" s="23">
        <v>3807.3222316377401</v>
      </c>
      <c r="O17" s="23">
        <v>340026.84672639699</v>
      </c>
      <c r="P17" s="23">
        <v>1111.7066707599599</v>
      </c>
      <c r="Q17" s="23">
        <v>7047.5774630897504</v>
      </c>
      <c r="R17" s="23">
        <v>5996.5870509339902</v>
      </c>
      <c r="S17" s="23">
        <v>241960.43974630701</v>
      </c>
      <c r="T17" s="23">
        <v>2472058.08282843</v>
      </c>
      <c r="U17" s="23">
        <v>16013.2792702765</v>
      </c>
      <c r="V17" s="23">
        <v>851377.18995352299</v>
      </c>
      <c r="W17" s="23">
        <v>31.937325471562598</v>
      </c>
      <c r="X17" s="23">
        <v>3164246.5056678401</v>
      </c>
      <c r="Y17" s="23">
        <v>4974.8318440435496</v>
      </c>
      <c r="Z17" s="23">
        <v>536489.48038600897</v>
      </c>
      <c r="AA17" s="23">
        <v>833146.73098199803</v>
      </c>
      <c r="AB17" s="23">
        <v>240.578047932152</v>
      </c>
      <c r="AC17" s="23">
        <v>755.35690718493902</v>
      </c>
      <c r="AD17" s="23">
        <v>670288.93787374895</v>
      </c>
      <c r="AE17" s="23">
        <v>2660.6989630274302</v>
      </c>
      <c r="AF17" s="23">
        <v>8853.7848023387996</v>
      </c>
      <c r="AG17" s="23">
        <v>2165994.5908214799</v>
      </c>
      <c r="AH17" s="23">
        <v>775.802706268115</v>
      </c>
      <c r="AI17" s="23">
        <v>951228.53143974999</v>
      </c>
      <c r="AJ17" s="23">
        <v>91.086822580257902</v>
      </c>
      <c r="AK17" s="23">
        <v>88391.586322269897</v>
      </c>
      <c r="AL17" s="23">
        <v>2749646.55081804</v>
      </c>
      <c r="AM17" s="23">
        <v>42576.393527800399</v>
      </c>
      <c r="AN17" s="23">
        <v>1016.69364410867</v>
      </c>
      <c r="AO17" s="23">
        <v>73523.523396848803</v>
      </c>
      <c r="AP17" s="23">
        <v>7555.1909731054902</v>
      </c>
      <c r="AQ17" s="23">
        <v>111733.298305912</v>
      </c>
      <c r="AR17" s="23">
        <v>366845.062566988</v>
      </c>
      <c r="AS17" s="23">
        <v>13.698023921101599</v>
      </c>
      <c r="AT17" s="23">
        <v>131.20579959358099</v>
      </c>
      <c r="AU17" s="23">
        <v>2878546.5896471199</v>
      </c>
      <c r="AV17" s="23">
        <v>1386.64860659594</v>
      </c>
      <c r="AW17" s="23">
        <v>1121.2495042212399</v>
      </c>
      <c r="AX17" s="23">
        <v>4718.1940126684804</v>
      </c>
      <c r="AY17" s="23">
        <v>12890.043984727599</v>
      </c>
      <c r="AZ17" s="23">
        <v>268191.37794339203</v>
      </c>
      <c r="BA17" s="23">
        <v>3014.8169119427398</v>
      </c>
      <c r="BB17" s="23">
        <v>2005.7116993315101</v>
      </c>
      <c r="BC17" s="23">
        <v>1828.83779577823</v>
      </c>
      <c r="BD17" s="23">
        <v>2537.1151377051301</v>
      </c>
      <c r="BE17" s="23">
        <v>233257.03373378</v>
      </c>
      <c r="BF17" s="23">
        <v>387.77164855212499</v>
      </c>
      <c r="BG17" s="23">
        <v>428.97162809507802</v>
      </c>
      <c r="BH17" s="23">
        <v>192014.03418326</v>
      </c>
      <c r="BI17" s="23">
        <v>18335.602504213999</v>
      </c>
      <c r="BJ17" s="23">
        <v>4457.2198971834996</v>
      </c>
      <c r="BK17" s="23">
        <v>153590.77022798199</v>
      </c>
      <c r="BL17" s="23">
        <v>1453100.7651146101</v>
      </c>
      <c r="BM17" s="23">
        <v>4898.0011209186296</v>
      </c>
      <c r="BN17" s="23">
        <v>22204.4509380216</v>
      </c>
      <c r="BO17" s="23">
        <v>58.308879460368303</v>
      </c>
      <c r="BP17" s="23">
        <v>22864.9905995031</v>
      </c>
      <c r="BQ17" s="23">
        <v>1900.3443100828899</v>
      </c>
      <c r="BR17" s="23">
        <v>1273944.2536005201</v>
      </c>
      <c r="BS17" s="23">
        <v>1033.53763303849</v>
      </c>
      <c r="BT17" s="23">
        <v>2806.5734219629499</v>
      </c>
      <c r="BU17" s="23">
        <v>1573120.9835947901</v>
      </c>
      <c r="BV17" s="23">
        <v>26.440974098438399</v>
      </c>
      <c r="BW17" s="23">
        <v>620.847225680767</v>
      </c>
      <c r="BX17" s="23">
        <v>672.95214824304003</v>
      </c>
      <c r="BY17" s="23">
        <v>34653.8813031018</v>
      </c>
      <c r="BZ17" s="23">
        <v>407209.192308456</v>
      </c>
      <c r="CA17" s="23">
        <v>324.008528403063</v>
      </c>
      <c r="CB17" s="23">
        <v>8593.3407238625405</v>
      </c>
      <c r="CC17" s="23">
        <v>710378.03583137703</v>
      </c>
      <c r="CD17" s="23">
        <v>1092110.0205200601</v>
      </c>
      <c r="CE17" s="23">
        <v>55583.819154096003</v>
      </c>
      <c r="CF17" s="23">
        <v>206379.689987285</v>
      </c>
      <c r="CG17" s="23">
        <v>19943.571033020598</v>
      </c>
      <c r="CH17" s="23">
        <v>1611.6137134365399</v>
      </c>
      <c r="CI17" s="23">
        <v>12868.747348562099</v>
      </c>
      <c r="CJ17" s="23">
        <v>33331.531615679902</v>
      </c>
      <c r="CK17" s="23">
        <v>6558.3919327731801</v>
      </c>
      <c r="CL17" s="23">
        <v>163515.194083304</v>
      </c>
      <c r="CM17" s="23">
        <v>2330423.8089811099</v>
      </c>
      <c r="CN17" s="23">
        <v>102378.49417013599</v>
      </c>
      <c r="CO17" s="23">
        <v>26583.941749203899</v>
      </c>
      <c r="CP17" s="23">
        <v>302.10791661005902</v>
      </c>
      <c r="CQ17" s="23">
        <v>16882.412634378001</v>
      </c>
      <c r="CR17" s="23">
        <v>441.73001156080397</v>
      </c>
      <c r="CS17" s="23">
        <v>1982.1020380486</v>
      </c>
      <c r="CT17" s="23">
        <v>14586.2979454957</v>
      </c>
      <c r="CU17" s="23">
        <v>517.66221496650405</v>
      </c>
      <c r="CV17" s="23">
        <v>221.776532898493</v>
      </c>
      <c r="CW17" s="23">
        <v>228804.85821515301</v>
      </c>
      <c r="CX17" s="23">
        <v>920.28460005945306</v>
      </c>
      <c r="CY17" s="23">
        <v>74641.590416194595</v>
      </c>
      <c r="CZ17" s="23">
        <v>8511.8819740119106</v>
      </c>
      <c r="DA17" s="23">
        <v>37402.139482327198</v>
      </c>
      <c r="DB17" s="23">
        <v>107993.228416764</v>
      </c>
      <c r="DC17" s="23">
        <v>73565.284052771007</v>
      </c>
      <c r="DD17" s="23">
        <v>15273.5203560761</v>
      </c>
      <c r="DE17" s="23">
        <v>79230.789803929394</v>
      </c>
      <c r="DF17" s="23">
        <v>1102218.0891277699</v>
      </c>
      <c r="DG17" s="23">
        <v>128251.926682655</v>
      </c>
      <c r="DH17" s="23">
        <v>53.291583437312099</v>
      </c>
      <c r="DI17" s="23">
        <v>195326.45180066599</v>
      </c>
      <c r="DJ17" s="23">
        <v>2981.8133583613899</v>
      </c>
      <c r="DK17" s="23">
        <v>44.535562502233802</v>
      </c>
      <c r="DL17" s="23">
        <v>96352.765658711796</v>
      </c>
      <c r="DM17" s="23">
        <v>39941.705779522803</v>
      </c>
      <c r="DN17" s="23">
        <v>156.70882305212999</v>
      </c>
      <c r="DO17" s="23">
        <v>168.24531592810399</v>
      </c>
      <c r="DP17" s="23">
        <v>104775.71210884801</v>
      </c>
      <c r="DQ17" s="23">
        <v>1594007.41196045</v>
      </c>
      <c r="DR17" s="23">
        <f t="shared" si="1"/>
        <v>33637200.515957177</v>
      </c>
      <c r="DS17" s="19">
        <v>3346925.3858921267</v>
      </c>
      <c r="DT17">
        <v>5101546.5376209365</v>
      </c>
      <c r="DU17">
        <v>9531583.1917382609</v>
      </c>
      <c r="DV17">
        <v>3741898.8486418361</v>
      </c>
      <c r="DW17">
        <v>11915246.552064022</v>
      </c>
      <c r="DX17" s="23">
        <f t="shared" si="2"/>
        <v>33637200.515957184</v>
      </c>
      <c r="DY17" s="38">
        <f t="shared" si="0"/>
        <v>1641164</v>
      </c>
      <c r="DZ17" s="23">
        <f t="shared" si="3"/>
        <v>20495.941000385814</v>
      </c>
    </row>
    <row r="18" spans="1:130" x14ac:dyDescent="0.25">
      <c r="A18" s="21" t="s">
        <v>270</v>
      </c>
      <c r="B18" s="23">
        <v>5816.6122378565196</v>
      </c>
      <c r="C18" s="23">
        <v>7950.1485419963001</v>
      </c>
      <c r="D18" s="23">
        <v>290670.244188849</v>
      </c>
      <c r="E18" s="23">
        <v>43.1457386817669</v>
      </c>
      <c r="F18" s="23">
        <v>3343.5298613105101</v>
      </c>
      <c r="G18" s="23">
        <v>99993.830269572107</v>
      </c>
      <c r="H18" s="23">
        <v>840.15827534440803</v>
      </c>
      <c r="I18" s="23">
        <v>334.392516812986</v>
      </c>
      <c r="J18" s="23">
        <v>119.580950939331</v>
      </c>
      <c r="K18" s="23">
        <v>135.960469097828</v>
      </c>
      <c r="L18" s="23">
        <v>1797.54712277769</v>
      </c>
      <c r="M18" s="23">
        <v>239.30566366609901</v>
      </c>
      <c r="N18" s="23">
        <v>68.094595562323406</v>
      </c>
      <c r="O18" s="23">
        <v>179.669398653115</v>
      </c>
      <c r="P18" s="23">
        <v>1321.9837853495801</v>
      </c>
      <c r="Q18" s="23">
        <v>30.7733322163689</v>
      </c>
      <c r="R18" s="23">
        <v>18.072860342056401</v>
      </c>
      <c r="S18" s="23">
        <v>27378.648315145201</v>
      </c>
      <c r="T18" s="23">
        <v>605500.60305317503</v>
      </c>
      <c r="U18" s="23">
        <v>827.21130339084698</v>
      </c>
      <c r="V18" s="23">
        <v>23595.5978388236</v>
      </c>
      <c r="W18" s="23">
        <v>18.433971821010498</v>
      </c>
      <c r="X18" s="23">
        <v>1012464.10332468</v>
      </c>
      <c r="Y18" s="23">
        <v>450.79498943557098</v>
      </c>
      <c r="Z18" s="23">
        <v>44.878444426061797</v>
      </c>
      <c r="AA18" s="23">
        <v>60475.5437351336</v>
      </c>
      <c r="AB18" s="23">
        <v>402.02677649353899</v>
      </c>
      <c r="AC18" s="23">
        <v>145.02407382955801</v>
      </c>
      <c r="AD18" s="23">
        <v>76470.534380433397</v>
      </c>
      <c r="AE18" s="23">
        <v>386.16024060370302</v>
      </c>
      <c r="AF18" s="23">
        <v>1315.0787082224099</v>
      </c>
      <c r="AG18" s="23">
        <v>634278.690542561</v>
      </c>
      <c r="AH18" s="23">
        <v>2820.2483958182102</v>
      </c>
      <c r="AI18" s="23">
        <v>30754.5883600571</v>
      </c>
      <c r="AJ18" s="23">
        <v>146.098146470838</v>
      </c>
      <c r="AK18" s="23">
        <v>906.50310400458397</v>
      </c>
      <c r="AL18" s="23">
        <v>1503749.64402992</v>
      </c>
      <c r="AM18" s="23">
        <v>23007.330445569802</v>
      </c>
      <c r="AN18" s="23">
        <v>50.884141954652101</v>
      </c>
      <c r="AO18" s="23">
        <v>26644.297498616601</v>
      </c>
      <c r="AP18" s="23">
        <v>682.05909385545795</v>
      </c>
      <c r="AQ18" s="23">
        <v>3427.1356041092399</v>
      </c>
      <c r="AR18" s="23">
        <v>16777.103526103001</v>
      </c>
      <c r="AS18" s="23">
        <v>8.8171985634166603</v>
      </c>
      <c r="AT18" s="23">
        <v>181.64734313609699</v>
      </c>
      <c r="AU18" s="23">
        <v>1114778.00691236</v>
      </c>
      <c r="AV18" s="23">
        <v>17.199449796569301</v>
      </c>
      <c r="AW18" s="23">
        <v>98.661058109148996</v>
      </c>
      <c r="AX18" s="23">
        <v>514.91412629582999</v>
      </c>
      <c r="AY18" s="23">
        <v>25.753104096508899</v>
      </c>
      <c r="AZ18" s="23">
        <v>103524.802715504</v>
      </c>
      <c r="BA18" s="23">
        <v>3801.8473106357401</v>
      </c>
      <c r="BB18" s="23">
        <v>41.971229050517501</v>
      </c>
      <c r="BC18" s="23">
        <v>1740.55005298539</v>
      </c>
      <c r="BD18" s="23">
        <v>8075.4285860421796</v>
      </c>
      <c r="BE18" s="23">
        <v>4671.3873578318398</v>
      </c>
      <c r="BF18" s="23">
        <v>243.811505952755</v>
      </c>
      <c r="BG18" s="23">
        <v>178.091896885198</v>
      </c>
      <c r="BH18" s="23">
        <v>32404.901029324301</v>
      </c>
      <c r="BI18" s="23">
        <v>41.736485973717002</v>
      </c>
      <c r="BJ18" s="23">
        <v>798.57875843869897</v>
      </c>
      <c r="BK18" s="23">
        <v>108489.02837142099</v>
      </c>
      <c r="BL18" s="23">
        <v>490645.54412793898</v>
      </c>
      <c r="BM18" s="23">
        <v>5592.79929821114</v>
      </c>
      <c r="BN18" s="23">
        <v>170.329120275538</v>
      </c>
      <c r="BO18" s="23">
        <v>143.616538734172</v>
      </c>
      <c r="BP18" s="23">
        <v>1556.3601868636399</v>
      </c>
      <c r="BQ18" s="23">
        <v>25.0752765581144</v>
      </c>
      <c r="BR18" s="23">
        <v>147103.61995589401</v>
      </c>
      <c r="BS18" s="23">
        <v>74.417272960931598</v>
      </c>
      <c r="BT18" s="23">
        <v>124.575449243812</v>
      </c>
      <c r="BU18" s="23">
        <v>74896.432097711993</v>
      </c>
      <c r="BV18" s="23">
        <v>44.824524542945497</v>
      </c>
      <c r="BW18" s="23">
        <v>14.824299246799701</v>
      </c>
      <c r="BX18" s="23">
        <v>477.15856750648902</v>
      </c>
      <c r="BY18" s="23">
        <v>1787.0632422158601</v>
      </c>
      <c r="BZ18" s="23">
        <v>13230.141196813</v>
      </c>
      <c r="CA18" s="23">
        <v>154.038504796404</v>
      </c>
      <c r="CB18" s="23">
        <v>428.00872622897498</v>
      </c>
      <c r="CC18" s="23">
        <v>257118.188415699</v>
      </c>
      <c r="CD18" s="23">
        <v>843108.74799635704</v>
      </c>
      <c r="CE18" s="23">
        <v>17685.2459983029</v>
      </c>
      <c r="CF18" s="23">
        <v>29530.008788867901</v>
      </c>
      <c r="CG18" s="23">
        <v>3524.53795931489</v>
      </c>
      <c r="CH18" s="23">
        <v>60673.416655069799</v>
      </c>
      <c r="CI18" s="23">
        <v>1173.14335905145</v>
      </c>
      <c r="CJ18" s="23">
        <v>102327.097426387</v>
      </c>
      <c r="CK18" s="23">
        <v>9130.4254501882297</v>
      </c>
      <c r="CL18" s="23">
        <v>90689.642146978804</v>
      </c>
      <c r="CM18" s="23">
        <v>860040.70159247005</v>
      </c>
      <c r="CN18" s="23">
        <v>11927.0147561022</v>
      </c>
      <c r="CO18" s="23">
        <v>6591.9227653317803</v>
      </c>
      <c r="CP18" s="23">
        <v>66.016072762919094</v>
      </c>
      <c r="CQ18" s="23">
        <v>776.10244242275598</v>
      </c>
      <c r="CR18" s="23">
        <v>21.194919866586499</v>
      </c>
      <c r="CS18" s="23">
        <v>8.19416254036609</v>
      </c>
      <c r="CT18" s="23">
        <v>120.757291460605</v>
      </c>
      <c r="CU18" s="23">
        <v>33.492643751051297</v>
      </c>
      <c r="CV18" s="23">
        <v>101.13486016425399</v>
      </c>
      <c r="CW18" s="23">
        <v>210726.35689269099</v>
      </c>
      <c r="CX18" s="23">
        <v>1855.7525654908</v>
      </c>
      <c r="CY18" s="23">
        <v>864.37101430280995</v>
      </c>
      <c r="CZ18" s="23">
        <v>2311.1551195863599</v>
      </c>
      <c r="DA18" s="23">
        <v>11797.077916014599</v>
      </c>
      <c r="DB18" s="23">
        <v>2331.4563304244798</v>
      </c>
      <c r="DC18" s="23">
        <v>1134.9901307269199</v>
      </c>
      <c r="DD18" s="23">
        <v>787.514590397402</v>
      </c>
      <c r="DE18" s="23">
        <v>26063.173625448999</v>
      </c>
      <c r="DF18" s="23">
        <v>108709.16556505099</v>
      </c>
      <c r="DG18" s="23">
        <v>6654.56736988583</v>
      </c>
      <c r="DH18" s="23">
        <v>116.549391519411</v>
      </c>
      <c r="DI18" s="23">
        <v>1230.1437421711801</v>
      </c>
      <c r="DJ18" s="23">
        <v>1473.8496354378899</v>
      </c>
      <c r="DK18" s="23">
        <v>70.871608636234896</v>
      </c>
      <c r="DL18" s="23">
        <v>7647.8154434256103</v>
      </c>
      <c r="DM18" s="23">
        <v>7498.5019039704603</v>
      </c>
      <c r="DN18" s="23">
        <v>49.927333044971199</v>
      </c>
      <c r="DO18" s="23">
        <v>197.062845606818</v>
      </c>
      <c r="DP18" s="23">
        <v>8254.7452370169703</v>
      </c>
      <c r="DQ18" s="23">
        <v>2462996.56442597</v>
      </c>
      <c r="DR18" s="23">
        <f t="shared" si="1"/>
        <v>11739146.833121736</v>
      </c>
      <c r="DS18" s="19">
        <v>3544107.5373120429</v>
      </c>
      <c r="DT18">
        <v>432882.49715276662</v>
      </c>
      <c r="DU18">
        <v>2528115.6883791299</v>
      </c>
      <c r="DV18">
        <v>849482.86820092972</v>
      </c>
      <c r="DW18">
        <v>4384558.2420768682</v>
      </c>
      <c r="DX18" s="23">
        <f t="shared" si="2"/>
        <v>11739146.833121737</v>
      </c>
      <c r="DY18" s="38">
        <f t="shared" si="0"/>
        <v>389486</v>
      </c>
      <c r="DZ18" s="23">
        <f t="shared" si="3"/>
        <v>30140.099600811678</v>
      </c>
    </row>
    <row r="19" spans="1:130" x14ac:dyDescent="0.25">
      <c r="A19" s="21" t="s">
        <v>144</v>
      </c>
      <c r="B19" s="23">
        <v>5368.9306995344195</v>
      </c>
      <c r="C19" s="23">
        <v>31635.3530624704</v>
      </c>
      <c r="D19" s="23">
        <v>595914.96079943003</v>
      </c>
      <c r="E19" s="23">
        <v>22.339503456656999</v>
      </c>
      <c r="F19" s="23">
        <v>2004.61792835244</v>
      </c>
      <c r="G19" s="23">
        <v>244554.85315724</v>
      </c>
      <c r="H19" s="23">
        <v>1368.1193076602101</v>
      </c>
      <c r="I19" s="23">
        <v>2030.2488301557901</v>
      </c>
      <c r="J19" s="23">
        <v>29.282894038126301</v>
      </c>
      <c r="K19" s="23">
        <v>3516.5503846444799</v>
      </c>
      <c r="L19" s="23">
        <v>7435.11980255036</v>
      </c>
      <c r="M19" s="23">
        <v>913.86363830508799</v>
      </c>
      <c r="N19" s="23">
        <v>1024.64945601556</v>
      </c>
      <c r="O19" s="23">
        <v>1377.4329889071901</v>
      </c>
      <c r="P19" s="23">
        <v>882.46189118175505</v>
      </c>
      <c r="Q19" s="23">
        <v>2375.55176919933</v>
      </c>
      <c r="R19" s="23">
        <v>226.12225699618801</v>
      </c>
      <c r="S19" s="23">
        <v>73597.462185988406</v>
      </c>
      <c r="T19" s="23">
        <v>1159625.4527815899</v>
      </c>
      <c r="U19" s="23">
        <v>11075.3561259465</v>
      </c>
      <c r="V19" s="23">
        <v>121107.54277867101</v>
      </c>
      <c r="W19" s="23">
        <v>533.464672560233</v>
      </c>
      <c r="X19" s="23">
        <v>1348762.4354817199</v>
      </c>
      <c r="Y19" s="23">
        <v>6985.7974474152497</v>
      </c>
      <c r="Z19" s="23">
        <v>1206.9274745814801</v>
      </c>
      <c r="AA19" s="23">
        <v>301691.65821790003</v>
      </c>
      <c r="AB19" s="23">
        <v>54.696728732210097</v>
      </c>
      <c r="AC19" s="23">
        <v>2212.38199607353</v>
      </c>
      <c r="AD19" s="23">
        <v>270748.28114889801</v>
      </c>
      <c r="AE19" s="23">
        <v>5888.3961082687401</v>
      </c>
      <c r="AF19" s="23">
        <v>220848.35258366499</v>
      </c>
      <c r="AG19" s="23">
        <v>890396.90957207198</v>
      </c>
      <c r="AH19" s="23">
        <v>201791.719757479</v>
      </c>
      <c r="AI19" s="23">
        <v>316079.793552669</v>
      </c>
      <c r="AJ19" s="23">
        <v>684.44744890145103</v>
      </c>
      <c r="AK19" s="23">
        <v>128188.797687097</v>
      </c>
      <c r="AL19" s="23">
        <v>515189.953579586</v>
      </c>
      <c r="AM19" s="23">
        <v>21103.336238531701</v>
      </c>
      <c r="AN19" s="23">
        <v>72186.146292540798</v>
      </c>
      <c r="AO19" s="23">
        <v>124595.435979648</v>
      </c>
      <c r="AP19" s="23">
        <v>30200.443698129598</v>
      </c>
      <c r="AQ19" s="23">
        <v>1195.72379424057</v>
      </c>
      <c r="AR19" s="23">
        <v>258169.448022458</v>
      </c>
      <c r="AS19" s="23">
        <v>794.11813408635305</v>
      </c>
      <c r="AT19" s="23">
        <v>148.819132728516</v>
      </c>
      <c r="AU19" s="23">
        <v>1730328.1983137501</v>
      </c>
      <c r="AV19" s="23">
        <v>137273.855022526</v>
      </c>
      <c r="AW19" s="23">
        <v>228.900417069094</v>
      </c>
      <c r="AX19" s="23">
        <v>10.3458552471249</v>
      </c>
      <c r="AY19" s="23">
        <v>12358.8202422584</v>
      </c>
      <c r="AZ19" s="23">
        <v>158138.53371408099</v>
      </c>
      <c r="BA19" s="23">
        <v>15180.6171286686</v>
      </c>
      <c r="BB19" s="23">
        <v>21709.667757251998</v>
      </c>
      <c r="BC19" s="23">
        <v>40866.654464545201</v>
      </c>
      <c r="BD19" s="23">
        <v>2737.17116463308</v>
      </c>
      <c r="BE19" s="23">
        <v>9179.0931733630005</v>
      </c>
      <c r="BF19" s="23">
        <v>55.080781948004997</v>
      </c>
      <c r="BG19" s="23">
        <v>7856.4648142448204</v>
      </c>
      <c r="BH19" s="23">
        <v>379829.817986537</v>
      </c>
      <c r="BI19" s="23">
        <v>40851.651389777202</v>
      </c>
      <c r="BJ19" s="23">
        <v>28950.2168347728</v>
      </c>
      <c r="BK19" s="23">
        <v>547011.893317968</v>
      </c>
      <c r="BL19" s="23">
        <v>808543.92219926999</v>
      </c>
      <c r="BM19" s="23">
        <v>8847.7924814034905</v>
      </c>
      <c r="BN19" s="23">
        <v>161.472837889522</v>
      </c>
      <c r="BO19" s="23">
        <v>38.730282621597098</v>
      </c>
      <c r="BP19" s="23">
        <v>132707.61795280001</v>
      </c>
      <c r="BQ19" s="23">
        <v>9560.9475854341999</v>
      </c>
      <c r="BR19" s="23">
        <v>543689.89848582202</v>
      </c>
      <c r="BS19" s="23">
        <v>9083.4469939341307</v>
      </c>
      <c r="BT19" s="23">
        <v>49522.209735112403</v>
      </c>
      <c r="BU19" s="23">
        <v>901963.46274194506</v>
      </c>
      <c r="BV19" s="23">
        <v>9.8439179800864895</v>
      </c>
      <c r="BW19" s="23">
        <v>936.93322647353602</v>
      </c>
      <c r="BX19" s="23">
        <v>11159.398899707499</v>
      </c>
      <c r="BY19" s="23">
        <v>30325.636341204201</v>
      </c>
      <c r="BZ19" s="23">
        <v>100033.43300847799</v>
      </c>
      <c r="CA19" s="23">
        <v>130.133014497842</v>
      </c>
      <c r="CB19" s="23">
        <v>10733.162337555699</v>
      </c>
      <c r="CC19" s="23">
        <v>409051.58066015103</v>
      </c>
      <c r="CD19" s="23">
        <v>46237.3595417994</v>
      </c>
      <c r="CE19" s="23">
        <v>50.111812235153501</v>
      </c>
      <c r="CF19" s="23">
        <v>247637.44569514599</v>
      </c>
      <c r="CG19" s="23">
        <v>63756.213959403802</v>
      </c>
      <c r="CH19" s="23">
        <v>56522.541181594701</v>
      </c>
      <c r="CI19" s="23">
        <v>11331.312656804899</v>
      </c>
      <c r="CJ19" s="23">
        <v>52591.741377058097</v>
      </c>
      <c r="CK19" s="23">
        <v>108592.484295956</v>
      </c>
      <c r="CL19" s="23">
        <v>99076.163252759798</v>
      </c>
      <c r="CM19" s="23">
        <v>3070746.2197447498</v>
      </c>
      <c r="CN19" s="23">
        <v>27210.3026713244</v>
      </c>
      <c r="CO19" s="23">
        <v>58168.499418933097</v>
      </c>
      <c r="CP19" s="23">
        <v>11079.305725259899</v>
      </c>
      <c r="CQ19" s="23">
        <v>1501.324837249</v>
      </c>
      <c r="CR19" s="23">
        <v>19968.280372393099</v>
      </c>
      <c r="CS19" s="23">
        <v>46158.249454874102</v>
      </c>
      <c r="CT19" s="23">
        <v>62688.267524221497</v>
      </c>
      <c r="CU19" s="23">
        <v>1532.8321258690401</v>
      </c>
      <c r="CV19" s="23">
        <v>1224.2683324362599</v>
      </c>
      <c r="CW19" s="23">
        <v>1234379.4016597101</v>
      </c>
      <c r="CX19" s="23">
        <v>1139.5795040706801</v>
      </c>
      <c r="CY19" s="23">
        <v>73456.494239512394</v>
      </c>
      <c r="CZ19" s="23">
        <v>50338.851270219697</v>
      </c>
      <c r="DA19" s="23">
        <v>23205.160980164201</v>
      </c>
      <c r="DB19" s="23">
        <v>260.657017649529</v>
      </c>
      <c r="DC19" s="23">
        <v>35373.224415643803</v>
      </c>
      <c r="DD19" s="23">
        <v>9767.8660734149398</v>
      </c>
      <c r="DE19" s="23">
        <v>63825.480132135897</v>
      </c>
      <c r="DF19" s="23">
        <v>712002.277738565</v>
      </c>
      <c r="DG19" s="23">
        <v>306738.872175647</v>
      </c>
      <c r="DH19" s="23">
        <v>23.095159625988799</v>
      </c>
      <c r="DI19" s="23">
        <v>154444.74264625501</v>
      </c>
      <c r="DJ19" s="23">
        <v>1452.78460873881</v>
      </c>
      <c r="DK19" s="23">
        <v>16.371223986217601</v>
      </c>
      <c r="DL19" s="23">
        <v>48829.0848441056</v>
      </c>
      <c r="DM19" s="23">
        <v>19338.550583976699</v>
      </c>
      <c r="DN19" s="23">
        <v>18.798135706323801</v>
      </c>
      <c r="DO19" s="23">
        <v>27673.121034372602</v>
      </c>
      <c r="DP19" s="23">
        <v>12995.5399547211</v>
      </c>
      <c r="DQ19" s="23">
        <v>803649.35585813504</v>
      </c>
      <c r="DR19" s="23">
        <f t="shared" si="1"/>
        <v>20709812.595309667</v>
      </c>
      <c r="DS19" s="19">
        <v>2190909.4010111112</v>
      </c>
      <c r="DT19">
        <v>3343518.6759998812</v>
      </c>
      <c r="DU19">
        <v>6217844.1284555709</v>
      </c>
      <c r="DV19">
        <v>2758904.7193757179</v>
      </c>
      <c r="DW19">
        <v>6198635.6704673814</v>
      </c>
      <c r="DX19" s="23">
        <f t="shared" si="2"/>
        <v>20709812.595309664</v>
      </c>
      <c r="DY19" s="38">
        <f t="shared" si="0"/>
        <v>3300998</v>
      </c>
      <c r="DZ19" s="23">
        <f t="shared" si="3"/>
        <v>6273.8034362061608</v>
      </c>
    </row>
    <row r="20" spans="1:130" x14ac:dyDescent="0.25">
      <c r="A20" s="21" t="s">
        <v>145</v>
      </c>
      <c r="B20" s="23">
        <v>900707.92791113094</v>
      </c>
      <c r="C20" s="23">
        <v>597851.49081800901</v>
      </c>
      <c r="D20" s="23">
        <v>2770821.1448438698</v>
      </c>
      <c r="E20" s="23">
        <v>60.219599490588301</v>
      </c>
      <c r="F20" s="23">
        <v>28488.729644478601</v>
      </c>
      <c r="G20" s="23">
        <v>559648.15106280905</v>
      </c>
      <c r="H20" s="23">
        <v>4204.0955179869998</v>
      </c>
      <c r="I20" s="23">
        <v>14580.086095978801</v>
      </c>
      <c r="J20" s="23">
        <v>26584.1795803717</v>
      </c>
      <c r="K20" s="23">
        <v>47.271802533309099</v>
      </c>
      <c r="L20" s="23">
        <v>8477.3460782125494</v>
      </c>
      <c r="M20" s="23">
        <v>13029.804065090901</v>
      </c>
      <c r="N20" s="23">
        <v>11740.5314775227</v>
      </c>
      <c r="O20" s="23">
        <v>131975.755546445</v>
      </c>
      <c r="P20" s="23">
        <v>61.447258260199398</v>
      </c>
      <c r="Q20" s="23">
        <v>554.72116167444199</v>
      </c>
      <c r="R20" s="23">
        <v>4069.6593673006601</v>
      </c>
      <c r="S20" s="23">
        <v>536047.56817223597</v>
      </c>
      <c r="T20" s="23">
        <v>2934928.6144163702</v>
      </c>
      <c r="U20" s="23">
        <v>1321.2554503076201</v>
      </c>
      <c r="V20" s="23">
        <v>515739.04465521598</v>
      </c>
      <c r="W20" s="23">
        <v>3091.8632192597202</v>
      </c>
      <c r="X20" s="23">
        <v>3574767.84083687</v>
      </c>
      <c r="Y20" s="23">
        <v>721.11417007781802</v>
      </c>
      <c r="Z20" s="23">
        <v>837151.39718406706</v>
      </c>
      <c r="AA20" s="23">
        <v>246877.96139602599</v>
      </c>
      <c r="AB20" s="23">
        <v>70.385259253061406</v>
      </c>
      <c r="AC20" s="23">
        <v>200.99394466894299</v>
      </c>
      <c r="AD20" s="23">
        <v>1144200.59331965</v>
      </c>
      <c r="AE20" s="23">
        <v>66034.358409415901</v>
      </c>
      <c r="AF20" s="23">
        <v>50594.564665079401</v>
      </c>
      <c r="AG20" s="23">
        <v>3868002.4155791402</v>
      </c>
      <c r="AH20" s="23">
        <v>29467.520751719901</v>
      </c>
      <c r="AI20" s="23">
        <v>733081.78396225802</v>
      </c>
      <c r="AJ20" s="23">
        <v>196.46636783365699</v>
      </c>
      <c r="AK20" s="23">
        <v>257535.714719146</v>
      </c>
      <c r="AL20" s="23">
        <v>959391.40143995895</v>
      </c>
      <c r="AM20" s="23">
        <v>97123.022521824299</v>
      </c>
      <c r="AN20" s="23">
        <v>215479.287672342</v>
      </c>
      <c r="AO20" s="23">
        <v>5827.6077808629398</v>
      </c>
      <c r="AP20" s="23">
        <v>5845.6307036431499</v>
      </c>
      <c r="AQ20" s="23">
        <v>37.005588211792201</v>
      </c>
      <c r="AR20" s="23">
        <v>148122.737572171</v>
      </c>
      <c r="AS20" s="23">
        <v>1366.00217551224</v>
      </c>
      <c r="AT20" s="23">
        <v>112.789348644496</v>
      </c>
      <c r="AU20" s="23">
        <v>2806457.2014259901</v>
      </c>
      <c r="AV20" s="23">
        <v>176776.51542236601</v>
      </c>
      <c r="AW20" s="23">
        <v>271830.31743588601</v>
      </c>
      <c r="AX20" s="23">
        <v>46153.860264543298</v>
      </c>
      <c r="AY20" s="23">
        <v>335.606871807495</v>
      </c>
      <c r="AZ20" s="23">
        <v>196466.57242548201</v>
      </c>
      <c r="BA20" s="23">
        <v>12778.587405976599</v>
      </c>
      <c r="BB20" s="23">
        <v>198306.07484612701</v>
      </c>
      <c r="BC20" s="23">
        <v>7430.5096032147503</v>
      </c>
      <c r="BD20" s="23">
        <v>38872.504335104502</v>
      </c>
      <c r="BE20" s="23">
        <v>8424.2155503072809</v>
      </c>
      <c r="BF20" s="23">
        <v>767.96926893937598</v>
      </c>
      <c r="BG20" s="23">
        <v>11032.492706945601</v>
      </c>
      <c r="BH20" s="23">
        <v>1059905.2571596401</v>
      </c>
      <c r="BI20" s="23">
        <v>34449.7824763194</v>
      </c>
      <c r="BJ20" s="23">
        <v>796.12432454463703</v>
      </c>
      <c r="BK20" s="23">
        <v>1762521.0072657301</v>
      </c>
      <c r="BL20" s="23">
        <v>3508313.53273763</v>
      </c>
      <c r="BM20" s="23">
        <v>1894963.46835236</v>
      </c>
      <c r="BN20" s="23">
        <v>11.3699997045403</v>
      </c>
      <c r="BO20" s="23">
        <v>172.458949481004</v>
      </c>
      <c r="BP20" s="23">
        <v>563315.48598916503</v>
      </c>
      <c r="BQ20" s="23">
        <v>62.891291785703302</v>
      </c>
      <c r="BR20" s="23">
        <v>566337.61202951299</v>
      </c>
      <c r="BS20" s="23">
        <v>5372.7331853736396</v>
      </c>
      <c r="BT20" s="23">
        <v>38388.570104662103</v>
      </c>
      <c r="BU20" s="23">
        <v>440602.57720242097</v>
      </c>
      <c r="BV20" s="23">
        <v>39.225923552179097</v>
      </c>
      <c r="BW20" s="23">
        <v>47.880040580888199</v>
      </c>
      <c r="BX20" s="23">
        <v>12.100916575828901</v>
      </c>
      <c r="BY20" s="23">
        <v>140395.83709994101</v>
      </c>
      <c r="BZ20" s="23">
        <v>143589.42572863901</v>
      </c>
      <c r="CA20" s="23">
        <v>134.163889960239</v>
      </c>
      <c r="CB20" s="23">
        <v>42664.8877988889</v>
      </c>
      <c r="CC20" s="23">
        <v>1149726.50988454</v>
      </c>
      <c r="CD20" s="23">
        <v>69002.916971793005</v>
      </c>
      <c r="CE20" s="23">
        <v>2.0342382717923999</v>
      </c>
      <c r="CF20" s="23">
        <v>670037.96766728896</v>
      </c>
      <c r="CG20" s="23">
        <v>20328.951663582699</v>
      </c>
      <c r="CH20" s="23">
        <v>998085.40868251806</v>
      </c>
      <c r="CI20" s="23">
        <v>28992.632642223001</v>
      </c>
      <c r="CJ20" s="23">
        <v>506652.62638094299</v>
      </c>
      <c r="CK20" s="23">
        <v>130586.955921591</v>
      </c>
      <c r="CL20" s="23">
        <v>508736.02294342499</v>
      </c>
      <c r="CM20" s="23">
        <v>1732115.0642794201</v>
      </c>
      <c r="CN20" s="23">
        <v>887847.21846998495</v>
      </c>
      <c r="CO20" s="23">
        <v>5466.5690124964303</v>
      </c>
      <c r="CP20" s="23">
        <v>261802.22679687399</v>
      </c>
      <c r="CQ20" s="23">
        <v>451886.73694958701</v>
      </c>
      <c r="CR20" s="23">
        <v>22680.342703913298</v>
      </c>
      <c r="CS20" s="23">
        <v>561384.83976240398</v>
      </c>
      <c r="CT20" s="23">
        <v>310047.18329940399</v>
      </c>
      <c r="CU20" s="23">
        <v>10.3045284316268</v>
      </c>
      <c r="CV20" s="23">
        <v>1170820.0607304301</v>
      </c>
      <c r="CW20" s="23">
        <v>459627.405329142</v>
      </c>
      <c r="CX20" s="23">
        <v>52210.224586490403</v>
      </c>
      <c r="CY20" s="23">
        <v>313974.44966529502</v>
      </c>
      <c r="CZ20" s="23">
        <v>117102.96663138</v>
      </c>
      <c r="DA20" s="23">
        <v>2563.6961727779899</v>
      </c>
      <c r="DB20" s="23">
        <v>1245.79267880165</v>
      </c>
      <c r="DC20" s="23">
        <v>361487.63256377098</v>
      </c>
      <c r="DD20" s="23">
        <v>144.690218234122</v>
      </c>
      <c r="DE20" s="23">
        <v>199265.327307903</v>
      </c>
      <c r="DF20" s="23">
        <v>1467468.6664034899</v>
      </c>
      <c r="DG20" s="23">
        <v>846413.51211608096</v>
      </c>
      <c r="DH20" s="23">
        <v>15.735931216511</v>
      </c>
      <c r="DI20" s="23">
        <v>36735.987476557799</v>
      </c>
      <c r="DJ20" s="23">
        <v>1262408.4378565799</v>
      </c>
      <c r="DK20" s="23">
        <v>90.2776681627588</v>
      </c>
      <c r="DL20" s="23">
        <v>146804.88017797901</v>
      </c>
      <c r="DM20" s="23">
        <v>8964.0713725490805</v>
      </c>
      <c r="DN20" s="23">
        <v>2522.7932616328299</v>
      </c>
      <c r="DO20" s="23">
        <v>18697.8399490421</v>
      </c>
      <c r="DP20" s="23">
        <v>380956.33795953402</v>
      </c>
      <c r="DQ20" s="23">
        <v>8918432.3469262496</v>
      </c>
      <c r="DR20" s="23">
        <f t="shared" si="1"/>
        <v>59367313.968924083</v>
      </c>
      <c r="DS20" s="19">
        <v>10810777.380898347</v>
      </c>
      <c r="DT20">
        <v>4323088.1291287495</v>
      </c>
      <c r="DU20">
        <v>11444371.067490438</v>
      </c>
      <c r="DV20">
        <v>11455693.922645235</v>
      </c>
      <c r="DW20">
        <v>21333383.46876131</v>
      </c>
      <c r="DX20" s="23">
        <f t="shared" si="2"/>
        <v>59367313.968924075</v>
      </c>
      <c r="DY20" s="38">
        <f t="shared" si="0"/>
        <v>9452408.9999999981</v>
      </c>
      <c r="DZ20" s="23">
        <f t="shared" si="3"/>
        <v>6280.6543780452248</v>
      </c>
    </row>
    <row r="21" spans="1:130" x14ac:dyDescent="0.25">
      <c r="A21" s="21" t="s">
        <v>146</v>
      </c>
      <c r="B21" s="23">
        <v>17048.294950391701</v>
      </c>
      <c r="C21" s="23">
        <v>6157.5666471658296</v>
      </c>
      <c r="D21" s="23">
        <v>103888.061198011</v>
      </c>
      <c r="E21" s="23">
        <v>16.1736089925359</v>
      </c>
      <c r="F21" s="23">
        <v>8149.0175857813001</v>
      </c>
      <c r="G21" s="23">
        <v>18977.582349167798</v>
      </c>
      <c r="H21" s="23">
        <v>1235.3915139179401</v>
      </c>
      <c r="I21" s="23">
        <v>161.80334357114899</v>
      </c>
      <c r="J21" s="23">
        <v>13.254926286399201</v>
      </c>
      <c r="K21" s="23">
        <v>783.81241863853495</v>
      </c>
      <c r="L21" s="23">
        <v>3346.9948407550801</v>
      </c>
      <c r="M21" s="23">
        <v>226.29025561274901</v>
      </c>
      <c r="N21" s="23">
        <v>66.006849662936006</v>
      </c>
      <c r="O21" s="23">
        <v>127.404842560215</v>
      </c>
      <c r="P21" s="23">
        <v>3307.7355543138601</v>
      </c>
      <c r="Q21" s="23">
        <v>142.88408461922501</v>
      </c>
      <c r="R21" s="23">
        <v>53.308887584167998</v>
      </c>
      <c r="S21" s="23">
        <v>7461.0340323093696</v>
      </c>
      <c r="T21" s="23">
        <v>81943.562140744703</v>
      </c>
      <c r="U21" s="23">
        <v>86.749572722465899</v>
      </c>
      <c r="V21" s="23">
        <v>11094.396858149899</v>
      </c>
      <c r="W21" s="23">
        <v>73.194986074003296</v>
      </c>
      <c r="X21" s="23">
        <v>121015.98504681099</v>
      </c>
      <c r="Y21" s="23">
        <v>959.71268693043896</v>
      </c>
      <c r="Z21" s="23">
        <v>28.846699496427401</v>
      </c>
      <c r="AA21" s="23">
        <v>8553.5611684106098</v>
      </c>
      <c r="AB21" s="23">
        <v>90.563920351983597</v>
      </c>
      <c r="AC21" s="23">
        <v>36.748991869086801</v>
      </c>
      <c r="AD21" s="23">
        <v>36424.125065497399</v>
      </c>
      <c r="AE21" s="23">
        <v>11800.5732927523</v>
      </c>
      <c r="AF21" s="23">
        <v>3888.4072683609502</v>
      </c>
      <c r="AG21" s="23">
        <v>67800.917277161294</v>
      </c>
      <c r="AH21" s="23">
        <v>323.17333885475199</v>
      </c>
      <c r="AI21" s="23">
        <v>3298.3869617966998</v>
      </c>
      <c r="AJ21" s="23">
        <v>87.952897853919694</v>
      </c>
      <c r="AK21" s="23">
        <v>768.19593551925095</v>
      </c>
      <c r="AL21" s="23">
        <v>14997.9495221619</v>
      </c>
      <c r="AM21" s="23">
        <v>8945.6137455441094</v>
      </c>
      <c r="AN21" s="23">
        <v>19.4811400572369</v>
      </c>
      <c r="AO21" s="23">
        <v>13762.386146732601</v>
      </c>
      <c r="AP21" s="23">
        <v>124.20912436987101</v>
      </c>
      <c r="AQ21" s="23">
        <v>1265.9669346979199</v>
      </c>
      <c r="AR21" s="23">
        <v>5758.8893250575802</v>
      </c>
      <c r="AS21" s="23">
        <v>9.0920844865713999</v>
      </c>
      <c r="AT21" s="23">
        <v>58.366472464744298</v>
      </c>
      <c r="AU21" s="23">
        <v>232569.01476808701</v>
      </c>
      <c r="AV21" s="23">
        <v>16.3259556242263</v>
      </c>
      <c r="AW21" s="23">
        <v>708.71558771135903</v>
      </c>
      <c r="AX21" s="23">
        <v>389.003537173003</v>
      </c>
      <c r="AY21" s="23">
        <v>4.2762520856963002</v>
      </c>
      <c r="AZ21" s="23">
        <v>25662.590875415601</v>
      </c>
      <c r="BA21" s="23">
        <v>720.614575105776</v>
      </c>
      <c r="BB21" s="23">
        <v>9.5192498257466998</v>
      </c>
      <c r="BC21" s="23">
        <v>1372.52803732182</v>
      </c>
      <c r="BD21" s="23">
        <v>104.766989208076</v>
      </c>
      <c r="BE21" s="23">
        <v>1132.77785900247</v>
      </c>
      <c r="BF21" s="23">
        <v>1.11757769595239</v>
      </c>
      <c r="BG21" s="23">
        <v>63208.107749266099</v>
      </c>
      <c r="BH21" s="23">
        <v>29563.057701168</v>
      </c>
      <c r="BI21" s="23">
        <v>41.688484583786803</v>
      </c>
      <c r="BJ21" s="23">
        <v>34.895443426633001</v>
      </c>
      <c r="BK21" s="23">
        <v>57735.551279079402</v>
      </c>
      <c r="BL21" s="23">
        <v>52452.481115294599</v>
      </c>
      <c r="BM21" s="23">
        <v>2018.0280182039801</v>
      </c>
      <c r="BN21" s="23">
        <v>35.509068272946401</v>
      </c>
      <c r="BO21" s="23">
        <v>77.030239582053596</v>
      </c>
      <c r="BP21" s="23">
        <v>3935.4532064627201</v>
      </c>
      <c r="BQ21" s="23">
        <v>337.37696948154502</v>
      </c>
      <c r="BR21" s="23">
        <v>17896.180651942701</v>
      </c>
      <c r="BS21" s="23">
        <v>1328.9397104499001</v>
      </c>
      <c r="BT21" s="23">
        <v>30.353006264829599</v>
      </c>
      <c r="BU21" s="23">
        <v>14492.0433391318</v>
      </c>
      <c r="BV21" s="23">
        <v>55.546883405768199</v>
      </c>
      <c r="BW21" s="23">
        <v>1647.4568305036901</v>
      </c>
      <c r="BX21" s="23">
        <v>251.09909008500199</v>
      </c>
      <c r="BY21" s="23">
        <v>385.67880001114003</v>
      </c>
      <c r="BZ21" s="23">
        <v>1537.06979163199</v>
      </c>
      <c r="CA21" s="23">
        <v>113.040197695969</v>
      </c>
      <c r="CB21" s="23">
        <v>55.8703120887075</v>
      </c>
      <c r="CC21" s="23">
        <v>27061.352679743999</v>
      </c>
      <c r="CD21" s="23">
        <v>14280.006861062</v>
      </c>
      <c r="CE21" s="23">
        <v>8.2732219569903993</v>
      </c>
      <c r="CF21" s="23">
        <v>44912.976326838703</v>
      </c>
      <c r="CG21" s="23">
        <v>669.47527600224203</v>
      </c>
      <c r="CH21" s="23">
        <v>19382.987314011199</v>
      </c>
      <c r="CI21" s="23">
        <v>903.79009909299896</v>
      </c>
      <c r="CJ21" s="23">
        <v>22699.0124429547</v>
      </c>
      <c r="CK21" s="23">
        <v>1674.9832625593999</v>
      </c>
      <c r="CL21" s="23">
        <v>23794.2684836226</v>
      </c>
      <c r="CM21" s="23">
        <v>707829.57421282795</v>
      </c>
      <c r="CN21" s="23">
        <v>10417.793725888299</v>
      </c>
      <c r="CO21" s="23">
        <v>10465.183194679899</v>
      </c>
      <c r="CP21" s="23">
        <v>152.935383567055</v>
      </c>
      <c r="CQ21" s="23">
        <v>447.69738266884701</v>
      </c>
      <c r="CR21" s="23">
        <v>11.361924394354499</v>
      </c>
      <c r="CS21" s="23">
        <v>78.382820012461707</v>
      </c>
      <c r="CT21" s="23">
        <v>29.309248035115399</v>
      </c>
      <c r="CU21" s="23">
        <v>42.087778570027901</v>
      </c>
      <c r="CV21" s="23">
        <v>8.4000586494360991</v>
      </c>
      <c r="CW21" s="23">
        <v>3020.0623906413498</v>
      </c>
      <c r="CX21" s="23">
        <v>102.16239279437301</v>
      </c>
      <c r="CY21" s="23">
        <v>500.68194746872302</v>
      </c>
      <c r="CZ21" s="23">
        <v>581.81823718946305</v>
      </c>
      <c r="DA21" s="23">
        <v>9797.8887972360899</v>
      </c>
      <c r="DB21" s="23">
        <v>873.76882179953498</v>
      </c>
      <c r="DC21" s="23">
        <v>3309.0211165406999</v>
      </c>
      <c r="DD21" s="23">
        <v>30.039689358390099</v>
      </c>
      <c r="DE21" s="23">
        <v>3584.8365949464301</v>
      </c>
      <c r="DF21" s="23">
        <v>2530.5853102707902</v>
      </c>
      <c r="DG21" s="23">
        <v>22429.421741861701</v>
      </c>
      <c r="DH21" s="23">
        <v>15.649002188255</v>
      </c>
      <c r="DI21" s="23">
        <v>47610.252660432299</v>
      </c>
      <c r="DJ21" s="23">
        <v>406.87766914707902</v>
      </c>
      <c r="DK21" s="23">
        <v>101.73256756398899</v>
      </c>
      <c r="DL21" s="23">
        <v>6261.1365944281197</v>
      </c>
      <c r="DM21" s="23">
        <v>1709.06189112061</v>
      </c>
      <c r="DN21" s="23">
        <v>8.8030021861570003</v>
      </c>
      <c r="DO21" s="23">
        <v>43.145920623780903</v>
      </c>
      <c r="DP21" s="23">
        <v>10168.619901896</v>
      </c>
      <c r="DQ21" s="23">
        <v>34035.4774628698</v>
      </c>
      <c r="DR21" s="23">
        <f t="shared" si="1"/>
        <v>2106294.2310562627</v>
      </c>
      <c r="DS21" s="19">
        <v>58449.765913833544</v>
      </c>
      <c r="DT21">
        <v>120767.09035117787</v>
      </c>
      <c r="DU21">
        <v>937812.46245517</v>
      </c>
      <c r="DV21">
        <v>411677.12099284359</v>
      </c>
      <c r="DW21">
        <v>577587.79134323832</v>
      </c>
      <c r="DX21" s="23">
        <f t="shared" si="2"/>
        <v>2106294.2310562632</v>
      </c>
      <c r="DY21" s="38">
        <f t="shared" si="0"/>
        <v>390350.99999999994</v>
      </c>
      <c r="DZ21" s="23">
        <f t="shared" si="3"/>
        <v>5395.8981302885441</v>
      </c>
    </row>
    <row r="22" spans="1:130" x14ac:dyDescent="0.25">
      <c r="A22" s="21" t="s">
        <v>147</v>
      </c>
      <c r="B22" s="23">
        <v>148158.010759481</v>
      </c>
      <c r="C22" s="23">
        <v>8647.9092129455403</v>
      </c>
      <c r="D22" s="23">
        <v>287863.17316757602</v>
      </c>
      <c r="E22" s="23">
        <v>23.445568659506598</v>
      </c>
      <c r="F22" s="23">
        <v>150336.58289262201</v>
      </c>
      <c r="G22" s="23">
        <v>293449.66543424898</v>
      </c>
      <c r="H22" s="23">
        <v>72585.077638028597</v>
      </c>
      <c r="I22" s="23">
        <v>4743.7457231502303</v>
      </c>
      <c r="J22" s="23">
        <v>276.47333600002798</v>
      </c>
      <c r="K22" s="23">
        <v>1440.75976058527</v>
      </c>
      <c r="L22" s="23">
        <v>219272.65633294001</v>
      </c>
      <c r="M22" s="23">
        <v>1420.78794651719</v>
      </c>
      <c r="N22" s="23">
        <v>1054.32753153206</v>
      </c>
      <c r="O22" s="23">
        <v>2137.2406110320399</v>
      </c>
      <c r="P22" s="23">
        <v>4780.4251518782803</v>
      </c>
      <c r="Q22" s="23">
        <v>1148.8844017106701</v>
      </c>
      <c r="R22" s="23">
        <v>300.85779937054298</v>
      </c>
      <c r="S22" s="23">
        <v>747009.92226931395</v>
      </c>
      <c r="T22" s="23">
        <v>1370449.7118776301</v>
      </c>
      <c r="U22" s="23">
        <v>40171.892288744602</v>
      </c>
      <c r="V22" s="23">
        <v>274983.179555454</v>
      </c>
      <c r="W22" s="23">
        <v>2428.2641489386101</v>
      </c>
      <c r="X22" s="23">
        <v>2131613.05049395</v>
      </c>
      <c r="Y22" s="23">
        <v>2841.5483446912499</v>
      </c>
      <c r="Z22" s="23">
        <v>861.22641711362803</v>
      </c>
      <c r="AA22" s="23">
        <v>676988.02537665796</v>
      </c>
      <c r="AB22" s="23">
        <v>257.66169752520699</v>
      </c>
      <c r="AC22" s="23">
        <v>634.43483505065797</v>
      </c>
      <c r="AD22" s="23">
        <v>405423.56930261297</v>
      </c>
      <c r="AE22" s="23">
        <v>438.40687032998699</v>
      </c>
      <c r="AF22" s="23">
        <v>343871.15416153899</v>
      </c>
      <c r="AG22" s="23">
        <v>1438031.8925487499</v>
      </c>
      <c r="AH22" s="23">
        <v>559470.20721376804</v>
      </c>
      <c r="AI22" s="23">
        <v>553489.57945267495</v>
      </c>
      <c r="AJ22" s="23">
        <v>324.34063684247701</v>
      </c>
      <c r="AK22" s="23">
        <v>132656.79977157901</v>
      </c>
      <c r="AL22" s="23">
        <v>75524.799768478493</v>
      </c>
      <c r="AM22" s="23">
        <v>76821.574913309407</v>
      </c>
      <c r="AN22" s="23">
        <v>251375.736856684</v>
      </c>
      <c r="AO22" s="23">
        <v>35003.919209981999</v>
      </c>
      <c r="AP22" s="23">
        <v>36210.697589094903</v>
      </c>
      <c r="AQ22" s="23">
        <v>25204.050638653502</v>
      </c>
      <c r="AR22" s="23">
        <v>195450.363533597</v>
      </c>
      <c r="AS22" s="23">
        <v>20.343134611658002</v>
      </c>
      <c r="AT22" s="23">
        <v>142.49718030743799</v>
      </c>
      <c r="AU22" s="23">
        <v>6354790.6620166097</v>
      </c>
      <c r="AV22" s="23">
        <v>145090.05678923099</v>
      </c>
      <c r="AW22" s="23">
        <v>385448.94469435501</v>
      </c>
      <c r="AX22" s="23">
        <v>10557.9534154989</v>
      </c>
      <c r="AY22" s="23">
        <v>4940.4180581646797</v>
      </c>
      <c r="AZ22" s="23">
        <v>638307.47967044695</v>
      </c>
      <c r="BA22" s="23">
        <v>17782.9662017542</v>
      </c>
      <c r="BB22" s="23">
        <v>525339.098748444</v>
      </c>
      <c r="BC22" s="23">
        <v>33043.320248410302</v>
      </c>
      <c r="BD22" s="23">
        <v>172488.33295816099</v>
      </c>
      <c r="BE22" s="23">
        <v>105750.301336052</v>
      </c>
      <c r="BF22" s="23">
        <v>2550.1352424919801</v>
      </c>
      <c r="BG22" s="23">
        <v>6033.6570851220904</v>
      </c>
      <c r="BH22" s="23">
        <v>461032.54045068898</v>
      </c>
      <c r="BI22" s="23">
        <v>13808.406528507299</v>
      </c>
      <c r="BJ22" s="23">
        <v>56511.948307141603</v>
      </c>
      <c r="BK22" s="23">
        <v>3377480.93350574</v>
      </c>
      <c r="BL22" s="23">
        <v>468581.40441471001</v>
      </c>
      <c r="BM22" s="23">
        <v>113179.45775579</v>
      </c>
      <c r="BN22" s="23">
        <v>89.907676679558406</v>
      </c>
      <c r="BO22" s="23">
        <v>82.7503017407806</v>
      </c>
      <c r="BP22" s="23">
        <v>176466.935014124</v>
      </c>
      <c r="BQ22" s="23">
        <v>13841.928559313999</v>
      </c>
      <c r="BR22" s="23">
        <v>848864.05440855003</v>
      </c>
      <c r="BS22" s="23">
        <v>4533.3202427488804</v>
      </c>
      <c r="BT22" s="23">
        <v>1106.7294205149799</v>
      </c>
      <c r="BU22" s="23">
        <v>1100872.56168714</v>
      </c>
      <c r="BV22" s="23">
        <v>21.830517919915</v>
      </c>
      <c r="BW22" s="23">
        <v>10859.4481614615</v>
      </c>
      <c r="BX22" s="23">
        <v>71083.505668835904</v>
      </c>
      <c r="BY22" s="23">
        <v>17519.2999628084</v>
      </c>
      <c r="BZ22" s="23">
        <v>145867.43146400401</v>
      </c>
      <c r="CA22" s="23">
        <v>124.21628812008299</v>
      </c>
      <c r="CB22" s="23">
        <v>4227.4990572195502</v>
      </c>
      <c r="CC22" s="23">
        <v>1133051.4827006201</v>
      </c>
      <c r="CD22" s="23">
        <v>244196.15067474701</v>
      </c>
      <c r="CE22" s="23">
        <v>101.668304485788</v>
      </c>
      <c r="CF22" s="23">
        <v>234725.74923429501</v>
      </c>
      <c r="CG22" s="23">
        <v>78224.517434899899</v>
      </c>
      <c r="CH22" s="23">
        <v>115672.921988581</v>
      </c>
      <c r="CI22" s="23">
        <v>7763.8470854789202</v>
      </c>
      <c r="CJ22" s="23">
        <v>471201.242400599</v>
      </c>
      <c r="CK22" s="23">
        <v>179463.85229732099</v>
      </c>
      <c r="CL22" s="23">
        <v>6593.6517227961604</v>
      </c>
      <c r="CM22" s="23">
        <v>4586871.2593084397</v>
      </c>
      <c r="CN22" s="23">
        <v>52701.1183549544</v>
      </c>
      <c r="CO22" s="23">
        <v>309972.59358022298</v>
      </c>
      <c r="CP22" s="23">
        <v>818.01676555952599</v>
      </c>
      <c r="CQ22" s="23">
        <v>1595.4044132737799</v>
      </c>
      <c r="CR22" s="23">
        <v>40508.345558950801</v>
      </c>
      <c r="CS22" s="23">
        <v>124456.24347448999</v>
      </c>
      <c r="CT22" s="23">
        <v>58555.807323749003</v>
      </c>
      <c r="CU22" s="23">
        <v>1246.37645683452</v>
      </c>
      <c r="CV22" s="23">
        <v>784.34847727501301</v>
      </c>
      <c r="CW22" s="23">
        <v>560863.62816608394</v>
      </c>
      <c r="CX22" s="23">
        <v>91.772136855775202</v>
      </c>
      <c r="CY22" s="23">
        <v>636470.53929505998</v>
      </c>
      <c r="CZ22" s="23">
        <v>97548.134388636507</v>
      </c>
      <c r="DA22" s="23">
        <v>62863.038772868</v>
      </c>
      <c r="DB22" s="23">
        <v>35301.121854469602</v>
      </c>
      <c r="DC22" s="23">
        <v>58304.357808608998</v>
      </c>
      <c r="DD22" s="23">
        <v>49138.999838862997</v>
      </c>
      <c r="DE22" s="23">
        <v>352367.91436025198</v>
      </c>
      <c r="DF22" s="23">
        <v>1360381.45367086</v>
      </c>
      <c r="DG22" s="23">
        <v>553418.568711058</v>
      </c>
      <c r="DH22" s="23">
        <v>59.8120254018175</v>
      </c>
      <c r="DI22" s="23">
        <v>45109.912719965301</v>
      </c>
      <c r="DJ22" s="23">
        <v>517099.52295567997</v>
      </c>
      <c r="DK22" s="23">
        <v>47.3892332290105</v>
      </c>
      <c r="DL22" s="23">
        <v>84086.766190659793</v>
      </c>
      <c r="DM22" s="23">
        <v>7185.1583299209697</v>
      </c>
      <c r="DN22" s="23">
        <v>368.70273615868501</v>
      </c>
      <c r="DO22" s="23">
        <v>102144.642710021</v>
      </c>
      <c r="DP22" s="23">
        <v>15529.040271571601</v>
      </c>
      <c r="DQ22" s="23">
        <v>1379508.7282161801</v>
      </c>
      <c r="DR22" s="23">
        <f t="shared" si="1"/>
        <v>39430012.111164652</v>
      </c>
      <c r="DS22" s="19">
        <v>2831384.028282776</v>
      </c>
      <c r="DT22">
        <v>5161911.6364891408</v>
      </c>
      <c r="DU22">
        <v>9919730.4497922976</v>
      </c>
      <c r="DV22">
        <v>6240243.0570817189</v>
      </c>
      <c r="DW22">
        <v>15276742.939518705</v>
      </c>
      <c r="DX22" s="23">
        <f t="shared" si="2"/>
        <v>39430012.111164637</v>
      </c>
      <c r="DY22" s="38">
        <f t="shared" si="0"/>
        <v>11513101.999999998</v>
      </c>
      <c r="DZ22" s="23">
        <f t="shared" si="3"/>
        <v>3424.7948216879035</v>
      </c>
    </row>
    <row r="23" spans="1:130" x14ac:dyDescent="0.25">
      <c r="A23" s="21" t="s">
        <v>148</v>
      </c>
      <c r="B23" s="23">
        <v>8899517.5297656208</v>
      </c>
      <c r="C23" s="23">
        <v>5287749.5679760203</v>
      </c>
      <c r="D23" s="23">
        <v>7780010.1880615102</v>
      </c>
      <c r="E23" s="23">
        <v>392.85628084068099</v>
      </c>
      <c r="F23" s="23">
        <v>3926015.2272212598</v>
      </c>
      <c r="G23" s="23">
        <v>8421863.0592748709</v>
      </c>
      <c r="H23" s="23">
        <v>243642.69365876599</v>
      </c>
      <c r="I23" s="23">
        <v>239474.54657657299</v>
      </c>
      <c r="J23" s="23">
        <v>144316.97277158999</v>
      </c>
      <c r="K23" s="23">
        <v>565931.24862405204</v>
      </c>
      <c r="L23" s="23">
        <v>431809.70767592499</v>
      </c>
      <c r="M23" s="23">
        <v>229027.662536677</v>
      </c>
      <c r="N23" s="23">
        <v>209517.81654855001</v>
      </c>
      <c r="O23" s="23">
        <v>452925.75919804198</v>
      </c>
      <c r="P23" s="23">
        <v>122023.84518766501</v>
      </c>
      <c r="Q23" s="23">
        <v>134189.69871658899</v>
      </c>
      <c r="R23" s="23">
        <v>160245.61189075801</v>
      </c>
      <c r="S23" s="23">
        <v>21227212.609462898</v>
      </c>
      <c r="T23" s="23">
        <v>49202954.343658596</v>
      </c>
      <c r="U23" s="23">
        <v>63816.846483049398</v>
      </c>
      <c r="V23" s="23">
        <v>3838616.4287912501</v>
      </c>
      <c r="W23" s="23">
        <v>159000.39171851601</v>
      </c>
      <c r="X23" s="23">
        <v>67452638.065006003</v>
      </c>
      <c r="Y23" s="23">
        <v>2077.1321762512798</v>
      </c>
      <c r="Z23" s="23">
        <v>85445.015958738193</v>
      </c>
      <c r="AA23" s="23">
        <v>26022454.286120299</v>
      </c>
      <c r="AB23" s="23">
        <v>2121.3497554679502</v>
      </c>
      <c r="AC23" s="23">
        <v>237172.98092163799</v>
      </c>
      <c r="AD23" s="23">
        <v>22247703.0550959</v>
      </c>
      <c r="AE23" s="23">
        <v>4528080.3352447897</v>
      </c>
      <c r="AF23" s="23">
        <v>161623.528832121</v>
      </c>
      <c r="AG23" s="23">
        <v>107289894.66964699</v>
      </c>
      <c r="AH23" s="23">
        <v>15532935.5253888</v>
      </c>
      <c r="AI23" s="23">
        <v>12520466.9921575</v>
      </c>
      <c r="AJ23" s="23">
        <v>951.61902511492997</v>
      </c>
      <c r="AK23" s="23">
        <v>5648745.0842939997</v>
      </c>
      <c r="AL23" s="23">
        <v>95131848.116255596</v>
      </c>
      <c r="AM23" s="23">
        <v>2598093.8103636601</v>
      </c>
      <c r="AN23" s="23">
        <v>3886973.5716598402</v>
      </c>
      <c r="AO23" s="23">
        <v>696826.53943607304</v>
      </c>
      <c r="AP23" s="23">
        <v>84814.090142243993</v>
      </c>
      <c r="AQ23" s="23">
        <v>2231327.7554709399</v>
      </c>
      <c r="AR23" s="23">
        <v>18542799.995027401</v>
      </c>
      <c r="AS23" s="23">
        <v>231476.59679036101</v>
      </c>
      <c r="AT23" s="23">
        <v>172.10217651513801</v>
      </c>
      <c r="AU23" s="23">
        <v>210712332.12874001</v>
      </c>
      <c r="AV23" s="23">
        <v>745728.15849935904</v>
      </c>
      <c r="AW23" s="23">
        <v>1900924.59773675</v>
      </c>
      <c r="AX23" s="23">
        <v>8468.4487013381604</v>
      </c>
      <c r="AY23" s="23">
        <v>18019.4208427671</v>
      </c>
      <c r="AZ23" s="23">
        <v>5874630.0257815104</v>
      </c>
      <c r="BA23" s="23">
        <v>1378670.72703259</v>
      </c>
      <c r="BB23" s="23">
        <v>19601.100353764399</v>
      </c>
      <c r="BC23" s="23">
        <v>655745.75733889197</v>
      </c>
      <c r="BD23" s="23">
        <v>2056527.5249588301</v>
      </c>
      <c r="BE23" s="23">
        <v>5908669.5597095601</v>
      </c>
      <c r="BF23" s="23">
        <v>2633.9094795446799</v>
      </c>
      <c r="BG23" s="23">
        <v>63221.157636177901</v>
      </c>
      <c r="BH23" s="23">
        <v>14209890.643077601</v>
      </c>
      <c r="BI23" s="23">
        <v>301283.91963116801</v>
      </c>
      <c r="BJ23" s="23">
        <v>892772.29078889498</v>
      </c>
      <c r="BK23" s="23">
        <v>67200975.981194302</v>
      </c>
      <c r="BL23" s="23">
        <v>97330748.843341604</v>
      </c>
      <c r="BM23" s="23">
        <v>23589394.520465199</v>
      </c>
      <c r="BN23" s="23">
        <v>832298.60622079601</v>
      </c>
      <c r="BO23" s="23">
        <v>452.841434390838</v>
      </c>
      <c r="BP23" s="23">
        <v>15426851.698759399</v>
      </c>
      <c r="BQ23" s="23">
        <v>134126.40579110401</v>
      </c>
      <c r="BR23" s="23">
        <v>20061072.4547421</v>
      </c>
      <c r="BS23" s="23">
        <v>283336.29725602397</v>
      </c>
      <c r="BT23" s="23">
        <v>6631.6167768633604</v>
      </c>
      <c r="BU23" s="23">
        <v>44958403.437615298</v>
      </c>
      <c r="BV23" s="23">
        <v>257.345077349684</v>
      </c>
      <c r="BW23" s="23">
        <v>4748859.5480055697</v>
      </c>
      <c r="BX23" s="23">
        <v>18934859.516587999</v>
      </c>
      <c r="BY23" s="23">
        <v>1290855.8527339499</v>
      </c>
      <c r="BZ23" s="23">
        <v>1926919.03816175</v>
      </c>
      <c r="CA23" s="23">
        <v>1180.98087349752</v>
      </c>
      <c r="CB23" s="23">
        <v>4417.8910622573003</v>
      </c>
      <c r="CC23" s="23">
        <v>56816632.981632203</v>
      </c>
      <c r="CD23" s="23">
        <v>7353429.0015719701</v>
      </c>
      <c r="CE23" s="23">
        <v>5343421.7091126395</v>
      </c>
      <c r="CF23" s="23">
        <v>18175043.269995999</v>
      </c>
      <c r="CG23" s="23">
        <v>4337389.9837928098</v>
      </c>
      <c r="CH23" s="23">
        <v>5570193.5629371004</v>
      </c>
      <c r="CI23" s="23">
        <v>728843.56923251704</v>
      </c>
      <c r="CJ23" s="23">
        <v>15645251.1812515</v>
      </c>
      <c r="CK23" s="23">
        <v>3256418.7259914302</v>
      </c>
      <c r="CL23" s="23">
        <v>9420755.8593897298</v>
      </c>
      <c r="CM23" s="23">
        <v>157612364.28834701</v>
      </c>
      <c r="CN23" s="23">
        <v>2676059.6910770698</v>
      </c>
      <c r="CO23" s="23">
        <v>514176.57235162001</v>
      </c>
      <c r="CP23" s="23">
        <v>254441.215095636</v>
      </c>
      <c r="CQ23" s="23">
        <v>1499150.9453340699</v>
      </c>
      <c r="CR23" s="23">
        <v>15408.293813947401</v>
      </c>
      <c r="CS23" s="23">
        <v>8595220.3382216096</v>
      </c>
      <c r="CT23" s="23">
        <v>1058954.33459863</v>
      </c>
      <c r="CU23" s="23">
        <v>57146.538915200399</v>
      </c>
      <c r="CV23" s="23">
        <v>7038493.1467620097</v>
      </c>
      <c r="CW23" s="23">
        <v>42670249.376185603</v>
      </c>
      <c r="CX23" s="23">
        <v>793.93653703976395</v>
      </c>
      <c r="CY23" s="23">
        <v>24174013.886566401</v>
      </c>
      <c r="CZ23" s="23">
        <v>1653036.5995372499</v>
      </c>
      <c r="DA23" s="23">
        <v>643653.41536439594</v>
      </c>
      <c r="DB23" s="23">
        <v>237893.35510563801</v>
      </c>
      <c r="DC23" s="23">
        <v>9527326.3265822101</v>
      </c>
      <c r="DD23" s="23">
        <v>666369.68242474506</v>
      </c>
      <c r="DE23" s="23">
        <v>362248.49090432498</v>
      </c>
      <c r="DF23" s="23">
        <v>28687450.924385399</v>
      </c>
      <c r="DG23" s="23">
        <v>17056316.0662218</v>
      </c>
      <c r="DH23" s="23">
        <v>131.12876050009501</v>
      </c>
      <c r="DI23" s="23">
        <v>4066503.1213438399</v>
      </c>
      <c r="DJ23" s="23">
        <v>13223746.3670933</v>
      </c>
      <c r="DK23" s="23">
        <v>54768.8661097398</v>
      </c>
      <c r="DL23" s="23">
        <v>3351316.14975947</v>
      </c>
      <c r="DM23" s="23">
        <v>2165382.61582859</v>
      </c>
      <c r="DN23" s="23">
        <v>761065.08356484806</v>
      </c>
      <c r="DO23" s="23">
        <v>3914155.4611359299</v>
      </c>
      <c r="DP23" s="23">
        <v>2211359.8139467798</v>
      </c>
      <c r="DQ23" s="23">
        <v>165726648.59277201</v>
      </c>
      <c r="DR23" s="23">
        <f t="shared" si="1"/>
        <v>1665480883.5449877</v>
      </c>
      <c r="DS23" s="19">
        <v>252054663.07951871</v>
      </c>
      <c r="DT23">
        <v>169269841.88208383</v>
      </c>
      <c r="DU23">
        <v>322331682.51969558</v>
      </c>
      <c r="DV23">
        <v>172329922.42369065</v>
      </c>
      <c r="DW23">
        <v>749494773.6400001</v>
      </c>
      <c r="DX23" s="23">
        <f t="shared" si="2"/>
        <v>1665480883.5449891</v>
      </c>
      <c r="DY23" s="38">
        <f t="shared" si="0"/>
        <v>211049519.00000003</v>
      </c>
      <c r="DZ23" s="23">
        <f t="shared" si="3"/>
        <v>7891.4223137603494</v>
      </c>
    </row>
    <row r="24" spans="1:130" x14ac:dyDescent="0.25">
      <c r="A24" s="21" t="s">
        <v>271</v>
      </c>
      <c r="B24" s="23">
        <v>35043.850995467401</v>
      </c>
      <c r="C24" s="23">
        <v>83844.423618215107</v>
      </c>
      <c r="D24" s="23">
        <v>2673.4291094667501</v>
      </c>
      <c r="E24" s="23">
        <v>12.3732021562474</v>
      </c>
      <c r="F24" s="23">
        <v>12033.686969239199</v>
      </c>
      <c r="G24" s="23">
        <v>51725.723902179103</v>
      </c>
      <c r="H24" s="23">
        <v>15073.9493209427</v>
      </c>
      <c r="I24" s="23">
        <v>7131.2279949432505</v>
      </c>
      <c r="J24" s="23">
        <v>639.36050422388996</v>
      </c>
      <c r="K24" s="23">
        <v>298.06413359066897</v>
      </c>
      <c r="L24" s="23">
        <v>102377.57463669599</v>
      </c>
      <c r="M24" s="23">
        <v>1597.2477091965</v>
      </c>
      <c r="N24" s="23">
        <v>2207.5999365785301</v>
      </c>
      <c r="O24" s="23">
        <v>969.12662287747798</v>
      </c>
      <c r="P24" s="23">
        <v>327.49260924097899</v>
      </c>
      <c r="Q24" s="23">
        <v>539.82455714131402</v>
      </c>
      <c r="R24" s="23">
        <v>634.21167746336801</v>
      </c>
      <c r="S24" s="23">
        <v>49299.456607838503</v>
      </c>
      <c r="T24" s="23">
        <v>876177.46729984996</v>
      </c>
      <c r="U24" s="23">
        <v>38398.368891288199</v>
      </c>
      <c r="V24" s="23">
        <v>195580.99472951799</v>
      </c>
      <c r="W24" s="23">
        <v>91.642310649663003</v>
      </c>
      <c r="X24" s="23">
        <v>806980.42982394202</v>
      </c>
      <c r="Y24" s="23">
        <v>4372.8041516279</v>
      </c>
      <c r="Z24" s="23">
        <v>33529.296868346901</v>
      </c>
      <c r="AA24" s="23">
        <v>195802.31070637301</v>
      </c>
      <c r="AB24" s="23">
        <v>37.059234540595099</v>
      </c>
      <c r="AC24" s="23">
        <v>3459.7900371740998</v>
      </c>
      <c r="AD24" s="23">
        <v>301091.61754102702</v>
      </c>
      <c r="AE24" s="23">
        <v>11574.291150839101</v>
      </c>
      <c r="AF24" s="23">
        <v>7328.6622152453901</v>
      </c>
      <c r="AG24" s="23">
        <v>647395.81416664098</v>
      </c>
      <c r="AH24" s="23">
        <v>26495.732661515001</v>
      </c>
      <c r="AI24" s="23">
        <v>69244.804463383203</v>
      </c>
      <c r="AJ24" s="23">
        <v>674.47993547724104</v>
      </c>
      <c r="AK24" s="23">
        <v>36825.223409160601</v>
      </c>
      <c r="AL24" s="23">
        <v>428132.99641726201</v>
      </c>
      <c r="AM24" s="23">
        <v>5417.4568483037101</v>
      </c>
      <c r="AN24" s="23">
        <v>4002.0091840642999</v>
      </c>
      <c r="AO24" s="23">
        <v>3008.2769800433398</v>
      </c>
      <c r="AP24" s="23">
        <v>11169.5583689581</v>
      </c>
      <c r="AQ24" s="23">
        <v>2616.42066797905</v>
      </c>
      <c r="AR24" s="23">
        <v>146361.49635226099</v>
      </c>
      <c r="AS24" s="23">
        <v>8396.8490248730104</v>
      </c>
      <c r="AT24" s="23">
        <v>586.12680832191302</v>
      </c>
      <c r="AU24" s="23">
        <v>3028051.7897193399</v>
      </c>
      <c r="AV24" s="23">
        <v>214.06989656557801</v>
      </c>
      <c r="AW24" s="23">
        <v>828.85258291248294</v>
      </c>
      <c r="AX24" s="23">
        <v>879.03136277047395</v>
      </c>
      <c r="AY24" s="23">
        <v>1362.89134894015</v>
      </c>
      <c r="AZ24" s="23">
        <v>75531.800959082699</v>
      </c>
      <c r="BA24" s="23">
        <v>2203.9456513659002</v>
      </c>
      <c r="BB24" s="23">
        <v>854.35330272322096</v>
      </c>
      <c r="BC24" s="23">
        <v>823.73630742630803</v>
      </c>
      <c r="BD24" s="23">
        <v>1022.21989389834</v>
      </c>
      <c r="BE24" s="23">
        <v>65470.625256671497</v>
      </c>
      <c r="BF24" s="23">
        <v>87.110407806469496</v>
      </c>
      <c r="BG24" s="23">
        <v>174.600596662275</v>
      </c>
      <c r="BH24" s="23">
        <v>94368.018826170402</v>
      </c>
      <c r="BI24" s="23">
        <v>67.214504974911506</v>
      </c>
      <c r="BJ24" s="23">
        <v>29698.329765709601</v>
      </c>
      <c r="BK24" s="23">
        <v>352968.97374587401</v>
      </c>
      <c r="BL24" s="23">
        <v>300824.47572698101</v>
      </c>
      <c r="BM24" s="23">
        <v>100085.685467203</v>
      </c>
      <c r="BN24" s="23">
        <v>7.5907864494721</v>
      </c>
      <c r="BO24" s="23">
        <v>5.9265226742864998</v>
      </c>
      <c r="BP24" s="23">
        <v>20550.595818236601</v>
      </c>
      <c r="BQ24" s="23">
        <v>1224391.7006451599</v>
      </c>
      <c r="BR24" s="23">
        <v>276630.82997756498</v>
      </c>
      <c r="BS24" s="23">
        <v>34396.955407242102</v>
      </c>
      <c r="BT24" s="23">
        <v>212149.90148658099</v>
      </c>
      <c r="BU24" s="23">
        <v>268044.46425537101</v>
      </c>
      <c r="BV24" s="23">
        <v>40.462140489321598</v>
      </c>
      <c r="BW24" s="23">
        <v>3328.8401572723601</v>
      </c>
      <c r="BX24" s="23">
        <v>1441.17488943123</v>
      </c>
      <c r="BY24" s="23">
        <v>16574.717779612001</v>
      </c>
      <c r="BZ24" s="23">
        <v>38482.810385724501</v>
      </c>
      <c r="CA24" s="23">
        <v>12.9495083919654</v>
      </c>
      <c r="CB24" s="23">
        <v>6751.7831343532098</v>
      </c>
      <c r="CC24" s="23">
        <v>30363.605670419602</v>
      </c>
      <c r="CD24" s="23">
        <v>233583.95459314901</v>
      </c>
      <c r="CE24" s="23">
        <v>19149.432917718201</v>
      </c>
      <c r="CF24" s="23">
        <v>40650.960286564601</v>
      </c>
      <c r="CG24" s="23">
        <v>20175.634284588701</v>
      </c>
      <c r="CH24" s="23">
        <v>17970.451568135399</v>
      </c>
      <c r="CI24" s="23">
        <v>2333.9677464475199</v>
      </c>
      <c r="CJ24" s="23">
        <v>24815.748856588802</v>
      </c>
      <c r="CK24" s="23">
        <v>11094.450867392999</v>
      </c>
      <c r="CL24" s="23">
        <v>244463.862842826</v>
      </c>
      <c r="CM24" s="23">
        <v>311405.514075668</v>
      </c>
      <c r="CN24" s="23">
        <v>48656.582937356601</v>
      </c>
      <c r="CO24" s="23">
        <v>14514.355896855501</v>
      </c>
      <c r="CP24" s="23">
        <v>1575.4650934583899</v>
      </c>
      <c r="CQ24" s="23">
        <v>47024.491820889903</v>
      </c>
      <c r="CR24" s="23">
        <v>1565.4058463655699</v>
      </c>
      <c r="CS24" s="23">
        <v>13243.5644320055</v>
      </c>
      <c r="CT24" s="23">
        <v>4450.21054280312</v>
      </c>
      <c r="CU24" s="23">
        <v>249.82582533754501</v>
      </c>
      <c r="CV24" s="23">
        <v>2888.97950876513</v>
      </c>
      <c r="CW24" s="23">
        <v>178841.271120833</v>
      </c>
      <c r="CX24" s="23">
        <v>620.64430767314002</v>
      </c>
      <c r="CY24" s="23">
        <v>52006.138549711897</v>
      </c>
      <c r="CZ24" s="23">
        <v>21089.1206398141</v>
      </c>
      <c r="DA24" s="23">
        <v>12912.323286934799</v>
      </c>
      <c r="DB24" s="23">
        <v>38860.917624783702</v>
      </c>
      <c r="DC24" s="23">
        <v>48108.079251978597</v>
      </c>
      <c r="DD24" s="23">
        <v>22464.729143685199</v>
      </c>
      <c r="DE24" s="23">
        <v>19281.595743406899</v>
      </c>
      <c r="DF24" s="23">
        <v>103857.049898543</v>
      </c>
      <c r="DG24" s="23">
        <v>36859.295208901603</v>
      </c>
      <c r="DH24" s="23">
        <v>5.3468222261985199</v>
      </c>
      <c r="DI24" s="23">
        <v>7733.6858235816499</v>
      </c>
      <c r="DJ24" s="23">
        <v>59767.261427986901</v>
      </c>
      <c r="DK24" s="23">
        <v>41.522500956031898</v>
      </c>
      <c r="DL24" s="23">
        <v>47145.4083871283</v>
      </c>
      <c r="DM24" s="23">
        <v>8249.7806874246598</v>
      </c>
      <c r="DN24" s="23">
        <v>11605.1673455458</v>
      </c>
      <c r="DO24" s="23">
        <v>310.70568570280398</v>
      </c>
      <c r="DP24" s="23">
        <v>45454.818417971903</v>
      </c>
      <c r="DQ24" s="23">
        <v>831041.77929331397</v>
      </c>
      <c r="DR24" s="23">
        <f t="shared" si="1"/>
        <v>13025942.139355192</v>
      </c>
      <c r="DS24" s="19">
        <v>1445491.4919138311</v>
      </c>
      <c r="DT24">
        <v>2735035.26231247</v>
      </c>
      <c r="DU24">
        <v>2301698.4963543811</v>
      </c>
      <c r="DV24">
        <v>1063885.5319613025</v>
      </c>
      <c r="DW24">
        <v>5479831.3568132119</v>
      </c>
      <c r="DX24" s="23">
        <f t="shared" si="2"/>
        <v>13025942.139355196</v>
      </c>
      <c r="DY24" s="38">
        <f t="shared" si="0"/>
        <v>433296</v>
      </c>
      <c r="DZ24" s="23">
        <f t="shared" si="3"/>
        <v>30062.456471684935</v>
      </c>
    </row>
    <row r="25" spans="1:130" x14ac:dyDescent="0.25">
      <c r="A25" s="21" t="s">
        <v>149</v>
      </c>
      <c r="B25" s="23">
        <v>6213.8305058387596</v>
      </c>
      <c r="C25" s="23">
        <v>128729.01334883099</v>
      </c>
      <c r="D25" s="23">
        <v>1296.4932309686101</v>
      </c>
      <c r="E25" s="23">
        <v>42.330318170495097</v>
      </c>
      <c r="F25" s="23">
        <v>4010.4164817776</v>
      </c>
      <c r="G25" s="23">
        <v>3913.7730418155102</v>
      </c>
      <c r="H25" s="23">
        <v>399.96780018061497</v>
      </c>
      <c r="I25" s="23">
        <v>520.48080991776305</v>
      </c>
      <c r="J25" s="23">
        <v>323.05955647023598</v>
      </c>
      <c r="K25" s="23">
        <v>3.4418182895427898</v>
      </c>
      <c r="L25" s="23">
        <v>2031.0073523327401</v>
      </c>
      <c r="M25" s="23">
        <v>60.532924826294398</v>
      </c>
      <c r="N25" s="23">
        <v>22.209875317658</v>
      </c>
      <c r="O25" s="23">
        <v>1272.68907480741</v>
      </c>
      <c r="P25" s="23">
        <v>990.06677271088904</v>
      </c>
      <c r="Q25" s="23">
        <v>50.440847222948399</v>
      </c>
      <c r="R25" s="23">
        <v>9.2565230815734001</v>
      </c>
      <c r="S25" s="23">
        <v>25821.0571809373</v>
      </c>
      <c r="T25" s="23">
        <v>292623.03450499102</v>
      </c>
      <c r="U25" s="23">
        <v>535.149788726731</v>
      </c>
      <c r="V25" s="23">
        <v>22542.596446501298</v>
      </c>
      <c r="W25" s="23">
        <v>50.137463140511699</v>
      </c>
      <c r="X25" s="23">
        <v>381998.53134193399</v>
      </c>
      <c r="Y25" s="23">
        <v>18.809877795201199</v>
      </c>
      <c r="Z25" s="23">
        <v>497.81910155192497</v>
      </c>
      <c r="AA25" s="23">
        <v>9890.4103135477399</v>
      </c>
      <c r="AB25" s="23">
        <v>47.261605465067603</v>
      </c>
      <c r="AC25" s="23">
        <v>6716.8455930128302</v>
      </c>
      <c r="AD25" s="23">
        <v>99938.529392872399</v>
      </c>
      <c r="AE25" s="23">
        <v>32722.979181729399</v>
      </c>
      <c r="AF25" s="23">
        <v>8555.6873312551506</v>
      </c>
      <c r="AG25" s="23">
        <v>44369.1046571181</v>
      </c>
      <c r="AH25" s="23">
        <v>85344.750574505204</v>
      </c>
      <c r="AI25" s="23">
        <v>23257.657216840598</v>
      </c>
      <c r="AJ25" s="23">
        <v>11.155795899294199</v>
      </c>
      <c r="AK25" s="23">
        <v>4632.4486575744604</v>
      </c>
      <c r="AL25" s="23">
        <v>32718.6717931286</v>
      </c>
      <c r="AM25" s="23">
        <v>2349.1968374976</v>
      </c>
      <c r="AN25" s="23">
        <v>4534.2079215127897</v>
      </c>
      <c r="AO25" s="23">
        <v>1786.41261561172</v>
      </c>
      <c r="AP25" s="23">
        <v>1651.3931446814399</v>
      </c>
      <c r="AQ25" s="23">
        <v>326.75629152519099</v>
      </c>
      <c r="AR25" s="23">
        <v>12939.900087903299</v>
      </c>
      <c r="AS25" s="23">
        <v>11.229645233963399</v>
      </c>
      <c r="AT25" s="23">
        <v>55.099048127831701</v>
      </c>
      <c r="AU25" s="23">
        <v>373276.68198282301</v>
      </c>
      <c r="AV25" s="23">
        <v>1442.0260197489399</v>
      </c>
      <c r="AW25" s="23">
        <v>114.966891859402</v>
      </c>
      <c r="AX25" s="23">
        <v>36530.871266630602</v>
      </c>
      <c r="AY25" s="23">
        <v>49.199390835308698</v>
      </c>
      <c r="AZ25" s="23">
        <v>50750.124125602801</v>
      </c>
      <c r="BA25" s="23">
        <v>34.237543630115503</v>
      </c>
      <c r="BB25" s="23">
        <v>275.23099818577299</v>
      </c>
      <c r="BC25" s="23">
        <v>187.94290060666501</v>
      </c>
      <c r="BD25" s="23">
        <v>13536.2273476751</v>
      </c>
      <c r="BE25" s="23">
        <v>19892.309141614998</v>
      </c>
      <c r="BF25" s="23">
        <v>10.6340381930827</v>
      </c>
      <c r="BG25" s="23">
        <v>8.2035272323590007</v>
      </c>
      <c r="BH25" s="23">
        <v>144828.454324872</v>
      </c>
      <c r="BI25" s="23">
        <v>20.362098944608601</v>
      </c>
      <c r="BJ25" s="23">
        <v>26058.5972479999</v>
      </c>
      <c r="BK25" s="23">
        <v>187929.35340474299</v>
      </c>
      <c r="BL25" s="23">
        <v>28511.592617206301</v>
      </c>
      <c r="BM25" s="23">
        <v>5910.83577773672</v>
      </c>
      <c r="BN25" s="23">
        <v>15.020859780788999</v>
      </c>
      <c r="BO25" s="23">
        <v>31.502764665794899</v>
      </c>
      <c r="BP25" s="23">
        <v>7589.3026031228201</v>
      </c>
      <c r="BQ25" s="23">
        <v>29.733721122513899</v>
      </c>
      <c r="BR25" s="23">
        <v>42377.6268175933</v>
      </c>
      <c r="BS25" s="23">
        <v>70.217091564264393</v>
      </c>
      <c r="BT25" s="23">
        <v>15258.630818514601</v>
      </c>
      <c r="BU25" s="23">
        <v>41683.260892170198</v>
      </c>
      <c r="BV25" s="23">
        <v>24.572477172244</v>
      </c>
      <c r="BW25" s="23">
        <v>9.4191666223936696</v>
      </c>
      <c r="BX25" s="23">
        <v>128.67981940276701</v>
      </c>
      <c r="BY25" s="23">
        <v>602.96912175688101</v>
      </c>
      <c r="BZ25" s="23">
        <v>17504.3976139689</v>
      </c>
      <c r="CA25" s="23">
        <v>65.238898278978397</v>
      </c>
      <c r="CB25" s="23">
        <v>379.62552896887001</v>
      </c>
      <c r="CC25" s="23">
        <v>76010.7228385208</v>
      </c>
      <c r="CD25" s="23">
        <v>8306.5336892955002</v>
      </c>
      <c r="CE25" s="23">
        <v>1.6024812764928</v>
      </c>
      <c r="CF25" s="23">
        <v>5475.3297046207299</v>
      </c>
      <c r="CG25" s="23">
        <v>2181.2995031043802</v>
      </c>
      <c r="CH25" s="23">
        <v>4821.3259445103604</v>
      </c>
      <c r="CI25" s="23">
        <v>43451.874675284802</v>
      </c>
      <c r="CJ25" s="23">
        <v>2664.96523141033</v>
      </c>
      <c r="CK25" s="23">
        <v>3205.7834456539799</v>
      </c>
      <c r="CL25" s="23">
        <v>614.11914601649198</v>
      </c>
      <c r="CM25" s="23">
        <v>70962.378057200607</v>
      </c>
      <c r="CN25" s="23">
        <v>1519.6097168338099</v>
      </c>
      <c r="CO25" s="23">
        <v>1655.1380445427801</v>
      </c>
      <c r="CP25" s="23">
        <v>67.756581828634694</v>
      </c>
      <c r="CQ25" s="23">
        <v>6715.2374232599504</v>
      </c>
      <c r="CR25" s="23">
        <v>87.776336589560799</v>
      </c>
      <c r="CS25" s="23">
        <v>10735.8945013626</v>
      </c>
      <c r="CT25" s="23">
        <v>43.5320448253349</v>
      </c>
      <c r="CU25" s="23">
        <v>14.2752635171083</v>
      </c>
      <c r="CV25" s="23">
        <v>9.6695046079272995</v>
      </c>
      <c r="CW25" s="23">
        <v>85.704319001512502</v>
      </c>
      <c r="CX25" s="23">
        <v>230.713833169829</v>
      </c>
      <c r="CY25" s="23">
        <v>110160.64934192201</v>
      </c>
      <c r="CZ25" s="23">
        <v>2386.86650613858</v>
      </c>
      <c r="DA25" s="23">
        <v>1392.8853007171799</v>
      </c>
      <c r="DB25" s="23">
        <v>7861.1199443850501</v>
      </c>
      <c r="DC25" s="23">
        <v>25282.123747886799</v>
      </c>
      <c r="DD25" s="23">
        <v>38.743322526270198</v>
      </c>
      <c r="DE25" s="23">
        <v>7223.2396931313497</v>
      </c>
      <c r="DF25" s="23">
        <v>33390.263535556303</v>
      </c>
      <c r="DG25" s="23">
        <v>37057.522903214202</v>
      </c>
      <c r="DH25" s="23">
        <v>49.694881061859697</v>
      </c>
      <c r="DI25" s="23">
        <v>75.284568576843398</v>
      </c>
      <c r="DJ25" s="23">
        <v>295.43293228608502</v>
      </c>
      <c r="DK25" s="23">
        <v>14.798835624347101</v>
      </c>
      <c r="DL25" s="23">
        <v>11763.9835913307</v>
      </c>
      <c r="DM25" s="23">
        <v>885.27976558571095</v>
      </c>
      <c r="DN25" s="23">
        <v>0.87906242531739998</v>
      </c>
      <c r="DO25" s="23">
        <v>455.153021932473</v>
      </c>
      <c r="DP25" s="23">
        <v>3534.4860171250202</v>
      </c>
      <c r="DQ25" s="23">
        <v>72265.953392020107</v>
      </c>
      <c r="DR25" s="23">
        <f t="shared" si="1"/>
        <v>2813969.4951839051</v>
      </c>
      <c r="DS25" s="19">
        <v>326264.69399560662</v>
      </c>
      <c r="DT25">
        <v>197514.81638615031</v>
      </c>
      <c r="DU25">
        <v>917438.4044980217</v>
      </c>
      <c r="DV25">
        <v>496871.62723432394</v>
      </c>
      <c r="DW25">
        <v>875879.95306980342</v>
      </c>
      <c r="DX25" s="23">
        <f t="shared" si="2"/>
        <v>2813969.4951839061</v>
      </c>
      <c r="DY25" s="38">
        <f t="shared" si="0"/>
        <v>763093.99999999988</v>
      </c>
      <c r="DZ25" s="23">
        <f t="shared" si="3"/>
        <v>3687.5791123818385</v>
      </c>
    </row>
    <row r="26" spans="1:130" x14ac:dyDescent="0.25">
      <c r="A26" s="21" t="s">
        <v>150</v>
      </c>
      <c r="B26" s="23">
        <v>4238.5719320176904</v>
      </c>
      <c r="C26" s="23">
        <v>27786.9744828289</v>
      </c>
      <c r="D26" s="23">
        <v>278157.637900086</v>
      </c>
      <c r="E26" s="23">
        <v>10.4689962635561</v>
      </c>
      <c r="F26" s="23">
        <v>3661.5452911713901</v>
      </c>
      <c r="G26" s="23">
        <v>48808.236526665401</v>
      </c>
      <c r="H26" s="23">
        <v>2716.7989719305901</v>
      </c>
      <c r="I26" s="23">
        <v>275.24867731617098</v>
      </c>
      <c r="J26" s="23">
        <v>95.767236304179093</v>
      </c>
      <c r="K26" s="23">
        <v>644.77789077340196</v>
      </c>
      <c r="L26" s="23">
        <v>1281.6363356873901</v>
      </c>
      <c r="M26" s="23">
        <v>645.74841483047999</v>
      </c>
      <c r="N26" s="23">
        <v>9.4719885434393003</v>
      </c>
      <c r="O26" s="23">
        <v>102.050466076345</v>
      </c>
      <c r="P26" s="23">
        <v>5147.8148710262403</v>
      </c>
      <c r="Q26" s="23">
        <v>71.331026314979695</v>
      </c>
      <c r="R26" s="23">
        <v>180.84154547108801</v>
      </c>
      <c r="S26" s="23">
        <v>18493.545054612099</v>
      </c>
      <c r="T26" s="23">
        <v>1440347.9195415699</v>
      </c>
      <c r="U26" s="23">
        <v>10585.3005160258</v>
      </c>
      <c r="V26" s="23">
        <v>150615.68913115599</v>
      </c>
      <c r="W26" s="23">
        <v>82.268323657162696</v>
      </c>
      <c r="X26" s="23">
        <v>1511170.6456812001</v>
      </c>
      <c r="Y26" s="23">
        <v>3425.9994431319001</v>
      </c>
      <c r="Z26" s="23">
        <v>7216.1585651433797</v>
      </c>
      <c r="AA26" s="23">
        <v>328353.90896591003</v>
      </c>
      <c r="AB26" s="23">
        <v>205.56605782384699</v>
      </c>
      <c r="AC26" s="23">
        <v>2622.75847963774</v>
      </c>
      <c r="AD26" s="23">
        <v>230362.84770338301</v>
      </c>
      <c r="AE26" s="23">
        <v>1503.22587677613</v>
      </c>
      <c r="AF26" s="23">
        <v>10473.6725408845</v>
      </c>
      <c r="AG26" s="23">
        <v>405735.86244587298</v>
      </c>
      <c r="AH26" s="23">
        <v>9284.3032556268899</v>
      </c>
      <c r="AI26" s="23">
        <v>326958.37749560998</v>
      </c>
      <c r="AJ26" s="23">
        <v>147107.19869934701</v>
      </c>
      <c r="AK26" s="23">
        <v>141793.28987655099</v>
      </c>
      <c r="AL26" s="23">
        <v>778336.09948533995</v>
      </c>
      <c r="AM26" s="23">
        <v>3064.8865818712602</v>
      </c>
      <c r="AN26" s="23">
        <v>73.113252381804102</v>
      </c>
      <c r="AO26" s="23">
        <v>12036.177239733301</v>
      </c>
      <c r="AP26" s="23">
        <v>2219.8969783822999</v>
      </c>
      <c r="AQ26" s="23">
        <v>48541.138303616397</v>
      </c>
      <c r="AR26" s="23">
        <v>215483.638949049</v>
      </c>
      <c r="AS26" s="23">
        <v>4312.4403309136696</v>
      </c>
      <c r="AT26" s="23">
        <v>178.280448190491</v>
      </c>
      <c r="AU26" s="23">
        <v>4801892.9388538497</v>
      </c>
      <c r="AV26" s="23">
        <v>917.32776816774594</v>
      </c>
      <c r="AW26" s="23">
        <v>40795.050276691101</v>
      </c>
      <c r="AX26" s="23">
        <v>7974.3685916255499</v>
      </c>
      <c r="AY26" s="23">
        <v>22.264942691656898</v>
      </c>
      <c r="AZ26" s="23">
        <v>50697.846587763801</v>
      </c>
      <c r="BA26" s="23">
        <v>11628.4901790361</v>
      </c>
      <c r="BB26" s="23">
        <v>3033.6908767146901</v>
      </c>
      <c r="BC26" s="23">
        <v>33328.990780812099</v>
      </c>
      <c r="BD26" s="23">
        <v>10341.717793637699</v>
      </c>
      <c r="BE26" s="23">
        <v>9776.4103108740001</v>
      </c>
      <c r="BF26" s="23">
        <v>210.181336094183</v>
      </c>
      <c r="BG26" s="23">
        <v>1821.72160908148</v>
      </c>
      <c r="BH26" s="23">
        <v>73469.045929610395</v>
      </c>
      <c r="BI26" s="23">
        <v>226.46840112208901</v>
      </c>
      <c r="BJ26" s="23">
        <v>1718.7548294964199</v>
      </c>
      <c r="BK26" s="23">
        <v>190292.003107564</v>
      </c>
      <c r="BL26" s="23">
        <v>259321.811444908</v>
      </c>
      <c r="BM26" s="23">
        <v>5623.2675332610197</v>
      </c>
      <c r="BN26" s="23">
        <v>286.36687856863398</v>
      </c>
      <c r="BO26" s="23">
        <v>140.22653486377601</v>
      </c>
      <c r="BP26" s="23">
        <v>19601.932763742101</v>
      </c>
      <c r="BQ26" s="23">
        <v>3025.3685637184699</v>
      </c>
      <c r="BR26" s="23">
        <v>403392.93326396903</v>
      </c>
      <c r="BS26" s="23">
        <v>9748.9136448389199</v>
      </c>
      <c r="BT26" s="23">
        <v>7587.7907986812897</v>
      </c>
      <c r="BU26" s="23">
        <v>489579.43947612902</v>
      </c>
      <c r="BV26" s="23">
        <v>6488.4008109756396</v>
      </c>
      <c r="BW26" s="23">
        <v>569.14204189792497</v>
      </c>
      <c r="BX26" s="23">
        <v>3206.22323514343</v>
      </c>
      <c r="BY26" s="23">
        <v>9491.2110330960004</v>
      </c>
      <c r="BZ26" s="23">
        <v>49596.121590688301</v>
      </c>
      <c r="CA26" s="23">
        <v>3252.3705245892602</v>
      </c>
      <c r="CB26" s="23">
        <v>14341.366505002299</v>
      </c>
      <c r="CC26" s="23">
        <v>174081.89173559501</v>
      </c>
      <c r="CD26" s="23">
        <v>100407.54463925499</v>
      </c>
      <c r="CE26" s="23">
        <v>38289.059009533099</v>
      </c>
      <c r="CF26" s="23">
        <v>84766.589866136201</v>
      </c>
      <c r="CG26" s="23">
        <v>14711.567797989101</v>
      </c>
      <c r="CH26" s="23">
        <v>961.59432106420297</v>
      </c>
      <c r="CI26" s="23">
        <v>9394.9764410492608</v>
      </c>
      <c r="CJ26" s="23">
        <v>17088.1154832149</v>
      </c>
      <c r="CK26" s="23">
        <v>7541.2705681401303</v>
      </c>
      <c r="CL26" s="23">
        <v>3226.2679620762101</v>
      </c>
      <c r="CM26" s="23">
        <v>486094.97143212397</v>
      </c>
      <c r="CN26" s="23">
        <v>9149.56131401114</v>
      </c>
      <c r="CO26" s="23">
        <v>13411.117324795099</v>
      </c>
      <c r="CP26" s="23">
        <v>54.508250920480101</v>
      </c>
      <c r="CQ26" s="23">
        <v>676.69765921961698</v>
      </c>
      <c r="CR26" s="23">
        <v>8839.6529489153399</v>
      </c>
      <c r="CS26" s="23">
        <v>76.095899058579903</v>
      </c>
      <c r="CT26" s="23">
        <v>16757.511976393002</v>
      </c>
      <c r="CU26" s="23">
        <v>4.8564195355347</v>
      </c>
      <c r="CV26" s="23">
        <v>1426.51614900447</v>
      </c>
      <c r="CW26" s="23">
        <v>112048.088636478</v>
      </c>
      <c r="CX26" s="23">
        <v>6299.4288098099596</v>
      </c>
      <c r="CY26" s="23">
        <v>700.46088313362202</v>
      </c>
      <c r="CZ26" s="23">
        <v>17963.4003770981</v>
      </c>
      <c r="DA26" s="23">
        <v>17981.690255697398</v>
      </c>
      <c r="DB26" s="23">
        <v>161468.91086520601</v>
      </c>
      <c r="DC26" s="23">
        <v>2312.5980379290099</v>
      </c>
      <c r="DD26" s="23">
        <v>176.39766307012201</v>
      </c>
      <c r="DE26" s="23">
        <v>29549.130574721301</v>
      </c>
      <c r="DF26" s="23">
        <v>7894.2367671848797</v>
      </c>
      <c r="DG26" s="23">
        <v>98000.941400759693</v>
      </c>
      <c r="DH26" s="23">
        <v>9.6206644245043993</v>
      </c>
      <c r="DI26" s="23">
        <v>17385.7526106246</v>
      </c>
      <c r="DJ26" s="23">
        <v>614.49117183499095</v>
      </c>
      <c r="DK26" s="23">
        <v>14.120511262224399</v>
      </c>
      <c r="DL26" s="23">
        <v>20531.434556646698</v>
      </c>
      <c r="DM26" s="23">
        <v>8135.0874896672603</v>
      </c>
      <c r="DN26" s="23">
        <v>10.7209888123901</v>
      </c>
      <c r="DO26" s="23">
        <v>17.3571577997755</v>
      </c>
      <c r="DP26" s="23">
        <v>31157.247078061999</v>
      </c>
      <c r="DQ26" s="23">
        <v>3489858.1127060698</v>
      </c>
      <c r="DR26" s="23">
        <f t="shared" si="1"/>
        <v>17716908.886999935</v>
      </c>
      <c r="DS26" s="19">
        <v>3769766.938016518</v>
      </c>
      <c r="DT26">
        <v>1873918.0567823946</v>
      </c>
      <c r="DU26">
        <v>3823488.6836244543</v>
      </c>
      <c r="DV26">
        <v>1471091.1115545987</v>
      </c>
      <c r="DW26">
        <v>6778644.0970219672</v>
      </c>
      <c r="DX26" s="23">
        <f t="shared" si="2"/>
        <v>17716908.886999935</v>
      </c>
      <c r="DY26" s="38">
        <f t="shared" si="0"/>
        <v>2303703</v>
      </c>
      <c r="DZ26" s="23">
        <f t="shared" si="3"/>
        <v>7690.6219625533049</v>
      </c>
    </row>
    <row r="27" spans="1:130" x14ac:dyDescent="0.25">
      <c r="A27" s="21" t="s">
        <v>151</v>
      </c>
      <c r="B27" s="23">
        <v>2388.7008960012299</v>
      </c>
      <c r="C27" s="23">
        <v>5241.55740284684</v>
      </c>
      <c r="D27" s="23">
        <v>13468.772718242901</v>
      </c>
      <c r="E27" s="23">
        <v>19.6588443023611</v>
      </c>
      <c r="F27" s="23">
        <v>1499.59232142216</v>
      </c>
      <c r="G27" s="23">
        <v>28981.2551734136</v>
      </c>
      <c r="H27" s="23">
        <v>528.42075167368296</v>
      </c>
      <c r="I27" s="23">
        <v>52.336861322479301</v>
      </c>
      <c r="J27" s="23">
        <v>3.2737802521844701</v>
      </c>
      <c r="K27" s="23">
        <v>125.80253358311199</v>
      </c>
      <c r="L27" s="23">
        <v>1626.62527633527</v>
      </c>
      <c r="M27" s="23">
        <v>44.378788994852897</v>
      </c>
      <c r="N27" s="23">
        <v>12.4689113339026</v>
      </c>
      <c r="O27" s="23">
        <v>160.63946713062799</v>
      </c>
      <c r="P27" s="23">
        <v>873.99678727914102</v>
      </c>
      <c r="Q27" s="23">
        <v>9.8597379734915194</v>
      </c>
      <c r="R27" s="23">
        <v>8.5792657383000499</v>
      </c>
      <c r="S27" s="23">
        <v>25751.676889329599</v>
      </c>
      <c r="T27" s="23">
        <v>16770.642491436101</v>
      </c>
      <c r="U27" s="23">
        <v>2620.82398776731</v>
      </c>
      <c r="V27" s="23">
        <v>3535.3515955365901</v>
      </c>
      <c r="W27" s="23">
        <v>2.2979411955609099</v>
      </c>
      <c r="X27" s="23">
        <v>23562.318976602201</v>
      </c>
      <c r="Y27" s="23">
        <v>140.14610152828499</v>
      </c>
      <c r="Z27" s="23">
        <v>23.163294130180599</v>
      </c>
      <c r="AA27" s="23">
        <v>41244.417315040497</v>
      </c>
      <c r="AB27" s="23">
        <v>40.296930820088299</v>
      </c>
      <c r="AC27" s="23">
        <v>1486.41919242883</v>
      </c>
      <c r="AD27" s="23">
        <v>5699.1677164905896</v>
      </c>
      <c r="AE27" s="23">
        <v>77.743235850601195</v>
      </c>
      <c r="AF27" s="23">
        <v>2222.7911262716402</v>
      </c>
      <c r="AG27" s="23">
        <v>98060.850271216696</v>
      </c>
      <c r="AH27" s="23">
        <v>42.238104650460301</v>
      </c>
      <c r="AI27" s="23">
        <v>67104.339567305404</v>
      </c>
      <c r="AJ27" s="23">
        <v>34.105461314639001</v>
      </c>
      <c r="AK27" s="23">
        <v>30905.760926618801</v>
      </c>
      <c r="AL27" s="23">
        <v>81020.564714202003</v>
      </c>
      <c r="AM27" s="23">
        <v>7434.8250365089398</v>
      </c>
      <c r="AN27" s="23">
        <v>1446.3854377991699</v>
      </c>
      <c r="AO27" s="23">
        <v>1135.0223412677101</v>
      </c>
      <c r="AP27" s="23">
        <v>1333.0510504716999</v>
      </c>
      <c r="AQ27" s="23">
        <v>91779.394933738702</v>
      </c>
      <c r="AR27" s="23">
        <v>8099.2787798957397</v>
      </c>
      <c r="AS27" s="23">
        <v>4.5471214605974799</v>
      </c>
      <c r="AT27" s="23">
        <v>170.695643693942</v>
      </c>
      <c r="AU27" s="23">
        <v>161037.97227205001</v>
      </c>
      <c r="AV27" s="23">
        <v>7849.6679241873999</v>
      </c>
      <c r="AW27" s="23">
        <v>43.375118327481403</v>
      </c>
      <c r="AX27" s="23">
        <v>9661.9031106054299</v>
      </c>
      <c r="AY27" s="23">
        <v>3690.8477416594601</v>
      </c>
      <c r="AZ27" s="23">
        <v>7424.6435568010502</v>
      </c>
      <c r="BA27" s="23">
        <v>39.687297919503003</v>
      </c>
      <c r="BB27" s="23">
        <v>101.94776199045999</v>
      </c>
      <c r="BC27" s="23">
        <v>737.77587723152396</v>
      </c>
      <c r="BD27" s="23">
        <v>864.68125691490104</v>
      </c>
      <c r="BE27" s="23">
        <v>33570.079187910596</v>
      </c>
      <c r="BF27" s="23">
        <v>14.7692359351785</v>
      </c>
      <c r="BG27" s="23">
        <v>1850.2875733743299</v>
      </c>
      <c r="BH27" s="23">
        <v>3298.0405674020899</v>
      </c>
      <c r="BI27" s="23">
        <v>73.334949785099596</v>
      </c>
      <c r="BJ27" s="23">
        <v>26.567123579698499</v>
      </c>
      <c r="BK27" s="23">
        <v>71159.070902313397</v>
      </c>
      <c r="BL27" s="23">
        <v>105478.30136496401</v>
      </c>
      <c r="BM27" s="23">
        <v>2025.7096495406499</v>
      </c>
      <c r="BN27" s="23">
        <v>5.6042332042200798</v>
      </c>
      <c r="BO27" s="23">
        <v>36.893405935538098</v>
      </c>
      <c r="BP27" s="23">
        <v>21286.896337517799</v>
      </c>
      <c r="BQ27" s="23">
        <v>22.534888204168901</v>
      </c>
      <c r="BR27" s="23">
        <v>100105.22768131401</v>
      </c>
      <c r="BS27" s="23">
        <v>954.78955757317999</v>
      </c>
      <c r="BT27" s="23">
        <v>83.926637205969001</v>
      </c>
      <c r="BU27" s="23">
        <v>61981.053800784597</v>
      </c>
      <c r="BV27" s="23">
        <v>8.2761255395351796</v>
      </c>
      <c r="BW27" s="23">
        <v>166.567324570436</v>
      </c>
      <c r="BX27" s="23">
        <v>7354.37400334832</v>
      </c>
      <c r="BY27" s="23">
        <v>818.84022798033197</v>
      </c>
      <c r="BZ27" s="23">
        <v>22735.992934075999</v>
      </c>
      <c r="CA27" s="23">
        <v>30.723092934259899</v>
      </c>
      <c r="CB27" s="23">
        <v>237.23958755115399</v>
      </c>
      <c r="CC27" s="23">
        <v>97276.830695358498</v>
      </c>
      <c r="CD27" s="23">
        <v>47213.5176821762</v>
      </c>
      <c r="CE27" s="23">
        <v>3.7214138904065801</v>
      </c>
      <c r="CF27" s="23">
        <v>32673.246425428701</v>
      </c>
      <c r="CG27" s="23">
        <v>775.04814910470702</v>
      </c>
      <c r="CH27" s="23">
        <v>5807.39477565777</v>
      </c>
      <c r="CI27" s="23">
        <v>100.042530726823</v>
      </c>
      <c r="CJ27" s="23">
        <v>2342.0243080089099</v>
      </c>
      <c r="CK27" s="23">
        <v>1770.007651141</v>
      </c>
      <c r="CL27" s="23">
        <v>99227.623374870003</v>
      </c>
      <c r="CM27" s="23">
        <v>37422.897537100202</v>
      </c>
      <c r="CN27" s="23">
        <v>5457.4421672443596</v>
      </c>
      <c r="CO27" s="23">
        <v>1721.50527313577</v>
      </c>
      <c r="CP27" s="23">
        <v>26.322966411758799</v>
      </c>
      <c r="CQ27" s="23">
        <v>298.25515270119701</v>
      </c>
      <c r="CR27" s="23">
        <v>1872.4456888684499</v>
      </c>
      <c r="CS27" s="23">
        <v>51315.5445379761</v>
      </c>
      <c r="CT27" s="23">
        <v>435.22785945719397</v>
      </c>
      <c r="CU27" s="23">
        <v>394.03669900556298</v>
      </c>
      <c r="CV27" s="23">
        <v>5842.8436496390204</v>
      </c>
      <c r="CW27" s="23">
        <v>36731.967842007602</v>
      </c>
      <c r="CX27" s="23">
        <v>15.230355815991199</v>
      </c>
      <c r="CY27" s="23">
        <v>300.52155091163303</v>
      </c>
      <c r="CZ27" s="23">
        <v>930.85300834916495</v>
      </c>
      <c r="DA27" s="23">
        <v>2736.5139564820402</v>
      </c>
      <c r="DB27" s="23">
        <v>68214.080391419498</v>
      </c>
      <c r="DC27" s="23">
        <v>600.78746489505795</v>
      </c>
      <c r="DD27" s="23">
        <v>716.363264488445</v>
      </c>
      <c r="DE27" s="23">
        <v>803.76142547437405</v>
      </c>
      <c r="DF27" s="23">
        <v>22893.702206087899</v>
      </c>
      <c r="DG27" s="23">
        <v>293773.39885948203</v>
      </c>
      <c r="DH27" s="23">
        <v>38.1041471957545</v>
      </c>
      <c r="DI27" s="23">
        <v>21268.444026958499</v>
      </c>
      <c r="DJ27" s="23">
        <v>310.60385287671801</v>
      </c>
      <c r="DK27" s="23">
        <v>12.317607623981701</v>
      </c>
      <c r="DL27" s="23">
        <v>4762.6604850951999</v>
      </c>
      <c r="DM27" s="23">
        <v>490.16586789664802</v>
      </c>
      <c r="DN27" s="23">
        <v>41.728749941402697</v>
      </c>
      <c r="DO27" s="23">
        <v>2.6086106615750499</v>
      </c>
      <c r="DP27" s="23">
        <v>7403.9445356626002</v>
      </c>
      <c r="DQ27" s="23">
        <v>508063.173242683</v>
      </c>
      <c r="DR27" s="23">
        <f t="shared" si="1"/>
        <v>2553658.7480025622</v>
      </c>
      <c r="DS27" s="19">
        <v>597852.71428721689</v>
      </c>
      <c r="DT27">
        <v>598013.02656926285</v>
      </c>
      <c r="DU27">
        <v>152201.91936765326</v>
      </c>
      <c r="DV27">
        <v>415514.08972464263</v>
      </c>
      <c r="DW27">
        <v>790076.99805378681</v>
      </c>
      <c r="DX27" s="23">
        <f t="shared" si="2"/>
        <v>2553658.7480025627</v>
      </c>
      <c r="DY27" s="38">
        <f t="shared" si="0"/>
        <v>4745179</v>
      </c>
      <c r="DZ27" s="23">
        <f t="shared" si="3"/>
        <v>538.15857062558916</v>
      </c>
    </row>
    <row r="28" spans="1:130" x14ac:dyDescent="0.25">
      <c r="A28" s="21" t="s">
        <v>152</v>
      </c>
      <c r="B28" s="23">
        <v>8185074.8984694304</v>
      </c>
      <c r="C28" s="23">
        <v>5070395.7926222002</v>
      </c>
      <c r="D28" s="23">
        <v>13255357.7590397</v>
      </c>
      <c r="E28" s="23">
        <v>1613.8764375757701</v>
      </c>
      <c r="F28" s="23">
        <v>1272830.48654344</v>
      </c>
      <c r="G28" s="23">
        <v>18772088.788024198</v>
      </c>
      <c r="H28" s="23">
        <v>55228.819015490997</v>
      </c>
      <c r="I28" s="23">
        <v>46530.103729449198</v>
      </c>
      <c r="J28" s="23">
        <v>74405.742995739405</v>
      </c>
      <c r="K28" s="23">
        <v>79011.837101139696</v>
      </c>
      <c r="L28" s="23">
        <v>104173.06116086101</v>
      </c>
      <c r="M28" s="23">
        <v>84150.656443470696</v>
      </c>
      <c r="N28" s="23">
        <v>44551.779601079099</v>
      </c>
      <c r="O28" s="23">
        <v>159209.264105813</v>
      </c>
      <c r="P28" s="23">
        <v>59348.654686188398</v>
      </c>
      <c r="Q28" s="23">
        <v>72657.194769880705</v>
      </c>
      <c r="R28" s="23">
        <v>39608.682815929002</v>
      </c>
      <c r="S28" s="23">
        <v>5177263.1804804197</v>
      </c>
      <c r="T28" s="23">
        <v>95389587.358677402</v>
      </c>
      <c r="U28" s="23">
        <v>491634.76659720798</v>
      </c>
      <c r="V28" s="23">
        <v>2026731.5541802</v>
      </c>
      <c r="W28" s="23">
        <v>143441.03949856301</v>
      </c>
      <c r="X28" s="23">
        <v>134937743.45094699</v>
      </c>
      <c r="Y28" s="23">
        <v>420820.56806039298</v>
      </c>
      <c r="Z28" s="23">
        <v>614970.28765655705</v>
      </c>
      <c r="AA28" s="23">
        <v>18458795.472278502</v>
      </c>
      <c r="AB28" s="23">
        <v>995.65337935174796</v>
      </c>
      <c r="AC28" s="23">
        <v>400272.22113941598</v>
      </c>
      <c r="AD28" s="23">
        <v>12783165.069570299</v>
      </c>
      <c r="AE28" s="23">
        <v>6945280.9450731603</v>
      </c>
      <c r="AF28" s="23">
        <v>4192737.20311963</v>
      </c>
      <c r="AG28" s="23">
        <v>102383205.545408</v>
      </c>
      <c r="AH28" s="23">
        <v>7034346.6101548504</v>
      </c>
      <c r="AI28" s="23">
        <v>7153658.4104289096</v>
      </c>
      <c r="AJ28" s="23">
        <v>1470.3279309565401</v>
      </c>
      <c r="AK28" s="23">
        <v>4068952.5523582399</v>
      </c>
      <c r="AL28" s="23">
        <v>92829489.732925907</v>
      </c>
      <c r="AM28" s="23">
        <v>1930249.7752052001</v>
      </c>
      <c r="AN28" s="23">
        <v>195548.04784799999</v>
      </c>
      <c r="AO28" s="23">
        <v>1714336.00221016</v>
      </c>
      <c r="AP28" s="23">
        <v>17795.2573302046</v>
      </c>
      <c r="AQ28" s="23">
        <v>1955281.34424135</v>
      </c>
      <c r="AR28" s="23">
        <v>17205877.8264037</v>
      </c>
      <c r="AS28" s="23">
        <v>122726.169973002</v>
      </c>
      <c r="AT28" s="23">
        <v>1693.0481269266299</v>
      </c>
      <c r="AU28" s="23">
        <v>183089796.11530399</v>
      </c>
      <c r="AV28" s="23">
        <v>164534.67912438299</v>
      </c>
      <c r="AW28" s="23">
        <v>98376.963283551901</v>
      </c>
      <c r="AX28" s="23">
        <v>3557.8213189642802</v>
      </c>
      <c r="AY28" s="23">
        <v>714.38843061074897</v>
      </c>
      <c r="AZ28" s="23">
        <v>9873595.2003470808</v>
      </c>
      <c r="BA28" s="23">
        <v>161693.46742884899</v>
      </c>
      <c r="BB28" s="23">
        <v>214798.73265840299</v>
      </c>
      <c r="BC28" s="23">
        <v>331223.532021766</v>
      </c>
      <c r="BD28" s="23">
        <v>164390.696259005</v>
      </c>
      <c r="BE28" s="23">
        <v>1079338.59756465</v>
      </c>
      <c r="BF28" s="23">
        <v>190.193138898847</v>
      </c>
      <c r="BG28" s="23">
        <v>109484.91563231099</v>
      </c>
      <c r="BH28" s="23">
        <v>5905062.0453391299</v>
      </c>
      <c r="BI28" s="23">
        <v>39656.766295998699</v>
      </c>
      <c r="BJ28" s="23">
        <v>2605037.8088050298</v>
      </c>
      <c r="BK28" s="23">
        <v>64580151.6044802</v>
      </c>
      <c r="BL28" s="23">
        <v>150676014.7313</v>
      </c>
      <c r="BM28" s="23">
        <v>17195694.432192899</v>
      </c>
      <c r="BN28" s="23">
        <v>2133.4359331697301</v>
      </c>
      <c r="BO28" s="23">
        <v>50417.195663546197</v>
      </c>
      <c r="BP28" s="23">
        <v>612581.88078359305</v>
      </c>
      <c r="BQ28" s="23">
        <v>2796281.14627722</v>
      </c>
      <c r="BR28" s="23">
        <v>19046289.143266801</v>
      </c>
      <c r="BS28" s="23">
        <v>710053.97949988395</v>
      </c>
      <c r="BT28" s="23">
        <v>3237582.09003251</v>
      </c>
      <c r="BU28" s="23">
        <v>52733015.514359497</v>
      </c>
      <c r="BV28" s="23">
        <v>68701.478399505693</v>
      </c>
      <c r="BW28" s="23">
        <v>778651.12773125002</v>
      </c>
      <c r="BX28" s="23">
        <v>1833067.11679843</v>
      </c>
      <c r="BY28" s="23">
        <v>730511.78055216803</v>
      </c>
      <c r="BZ28" s="23">
        <v>1100027.1745498001</v>
      </c>
      <c r="CA28" s="23">
        <v>47301.499666188</v>
      </c>
      <c r="CB28" s="23">
        <v>925303.45601324295</v>
      </c>
      <c r="CC28" s="23">
        <v>26533931.4065428</v>
      </c>
      <c r="CD28" s="23">
        <v>11055964.7632911</v>
      </c>
      <c r="CE28" s="23">
        <v>4773.5966709678696</v>
      </c>
      <c r="CF28" s="23">
        <v>8801237.5030732304</v>
      </c>
      <c r="CG28" s="23">
        <v>2119686.4200839698</v>
      </c>
      <c r="CH28" s="23">
        <v>2047375.76884954</v>
      </c>
      <c r="CI28" s="23">
        <v>1691429.6518983999</v>
      </c>
      <c r="CJ28" s="23">
        <v>8301274.6383732101</v>
      </c>
      <c r="CK28" s="23">
        <v>2126512.9846633002</v>
      </c>
      <c r="CL28" s="23">
        <v>17541104.226214901</v>
      </c>
      <c r="CM28" s="23">
        <v>237677798.49905199</v>
      </c>
      <c r="CN28" s="23">
        <v>14171508.6113551</v>
      </c>
      <c r="CO28" s="23">
        <v>3005662.8963495502</v>
      </c>
      <c r="CP28" s="23">
        <v>133900.58899177899</v>
      </c>
      <c r="CQ28" s="23">
        <v>7387194.7400770001</v>
      </c>
      <c r="CR28" s="23">
        <v>15502.1887244684</v>
      </c>
      <c r="CS28" s="23">
        <v>483681.54931076599</v>
      </c>
      <c r="CT28" s="23">
        <v>8849.4531815911396</v>
      </c>
      <c r="CU28" s="23">
        <v>61.117295195126999</v>
      </c>
      <c r="CV28" s="23">
        <v>2313504.8359865001</v>
      </c>
      <c r="CW28" s="23">
        <v>11532536.1516289</v>
      </c>
      <c r="CX28" s="23">
        <v>1113704.85906937</v>
      </c>
      <c r="CY28" s="23">
        <v>5631489.9551497698</v>
      </c>
      <c r="CZ28" s="23">
        <v>1807261.6604454101</v>
      </c>
      <c r="DA28" s="23">
        <v>910392.63164504897</v>
      </c>
      <c r="DB28" s="23">
        <v>200780.32741483001</v>
      </c>
      <c r="DC28" s="23">
        <v>4919112.1349560898</v>
      </c>
      <c r="DD28" s="23">
        <v>164784.968039492</v>
      </c>
      <c r="DE28" s="23">
        <v>3491308.6411605598</v>
      </c>
      <c r="DF28" s="23">
        <v>26186986.395798199</v>
      </c>
      <c r="DG28" s="23">
        <v>15452346.7016192</v>
      </c>
      <c r="DH28" s="23">
        <v>44.749039004112298</v>
      </c>
      <c r="DI28" s="23">
        <v>2038703.99219125</v>
      </c>
      <c r="DJ28" s="23">
        <v>3989543.9648907501</v>
      </c>
      <c r="DK28" s="23">
        <v>1965.30218699635</v>
      </c>
      <c r="DL28" s="23">
        <v>484611.95509930502</v>
      </c>
      <c r="DM28" s="23">
        <v>1264154.6036799501</v>
      </c>
      <c r="DN28" s="23">
        <v>1392111.0791448699</v>
      </c>
      <c r="DO28" s="23">
        <v>616204.15886465495</v>
      </c>
      <c r="DP28" s="23">
        <v>1844542.58320203</v>
      </c>
      <c r="DQ28" s="23">
        <v>162002184.43705401</v>
      </c>
      <c r="DR28" s="23">
        <f t="shared" si="1"/>
        <v>1677405264.221483</v>
      </c>
      <c r="DS28" s="19">
        <v>202684539.43649393</v>
      </c>
      <c r="DT28">
        <v>169518027.52443743</v>
      </c>
      <c r="DU28">
        <v>498445237.3182832</v>
      </c>
      <c r="DV28">
        <v>82112632.739075452</v>
      </c>
      <c r="DW28">
        <v>724644827.20319235</v>
      </c>
      <c r="DX28" s="23">
        <f t="shared" si="2"/>
        <v>1677405264.2214823</v>
      </c>
      <c r="DY28" s="38">
        <f t="shared" si="0"/>
        <v>37411037.999999993</v>
      </c>
      <c r="DZ28" s="23">
        <f t="shared" si="3"/>
        <v>44837.175173313357</v>
      </c>
    </row>
    <row r="29" spans="1:130" x14ac:dyDescent="0.25">
      <c r="A29" s="21" t="s">
        <v>153</v>
      </c>
      <c r="B29" s="23">
        <v>5932332.5821372103</v>
      </c>
      <c r="C29" s="23">
        <v>2841698.89171447</v>
      </c>
      <c r="D29" s="23">
        <v>15130462.723111</v>
      </c>
      <c r="E29" s="23">
        <v>1615.9141004575999</v>
      </c>
      <c r="F29" s="23">
        <v>290839.38530625298</v>
      </c>
      <c r="G29" s="23">
        <v>7834372.8356170701</v>
      </c>
      <c r="H29" s="23">
        <v>12715.792612093799</v>
      </c>
      <c r="I29" s="23">
        <v>36688.803581054402</v>
      </c>
      <c r="J29" s="23">
        <v>132052.260071297</v>
      </c>
      <c r="K29" s="23">
        <v>12671.976729686001</v>
      </c>
      <c r="L29" s="23">
        <v>28645.168408345398</v>
      </c>
      <c r="M29" s="23">
        <v>11376.3053149594</v>
      </c>
      <c r="N29" s="23">
        <v>10220.4674608429</v>
      </c>
      <c r="O29" s="23">
        <v>26963.772462392</v>
      </c>
      <c r="P29" s="23">
        <v>14872.865867607101</v>
      </c>
      <c r="Q29" s="23">
        <v>46559.857980727997</v>
      </c>
      <c r="R29" s="23">
        <v>29664.597836708799</v>
      </c>
      <c r="S29" s="23">
        <v>1788236.3200553299</v>
      </c>
      <c r="T29" s="23">
        <v>23292560.085649099</v>
      </c>
      <c r="U29" s="23">
        <v>54670.524922513498</v>
      </c>
      <c r="V29" s="23">
        <v>1467317.24557419</v>
      </c>
      <c r="W29" s="23">
        <v>57518.735076597302</v>
      </c>
      <c r="X29" s="23">
        <v>35715887.542120703</v>
      </c>
      <c r="Y29" s="23">
        <v>64319.813286447003</v>
      </c>
      <c r="Z29" s="23">
        <v>52865.085601735402</v>
      </c>
      <c r="AA29" s="23">
        <v>13779617.3177763</v>
      </c>
      <c r="AB29" s="23">
        <v>5391.6813650041504</v>
      </c>
      <c r="AC29" s="23">
        <v>24831.752936701101</v>
      </c>
      <c r="AD29" s="23">
        <v>4907667.5760492999</v>
      </c>
      <c r="AE29" s="23">
        <v>341062.76137990598</v>
      </c>
      <c r="AF29" s="23">
        <v>1051735.1305674301</v>
      </c>
      <c r="AG29" s="23">
        <v>6525298.4738065898</v>
      </c>
      <c r="AH29" s="23">
        <v>5716132.8228582097</v>
      </c>
      <c r="AI29" s="23">
        <v>7654013.7594871204</v>
      </c>
      <c r="AJ29" s="23">
        <v>325.21387518379902</v>
      </c>
      <c r="AK29" s="23">
        <v>1378547.3667689201</v>
      </c>
      <c r="AL29" s="23">
        <v>29695465.561696101</v>
      </c>
      <c r="AM29" s="23">
        <v>1856829.08772756</v>
      </c>
      <c r="AN29" s="23">
        <v>63260.3551871608</v>
      </c>
      <c r="AO29" s="23">
        <v>29100.6002749211</v>
      </c>
      <c r="AP29" s="23">
        <v>143740.85998401599</v>
      </c>
      <c r="AQ29" s="23">
        <v>26332.6910085663</v>
      </c>
      <c r="AR29" s="23">
        <v>9063974.9550172295</v>
      </c>
      <c r="AS29" s="23">
        <v>42833.390168880302</v>
      </c>
      <c r="AT29" s="23">
        <v>353.00698489140399</v>
      </c>
      <c r="AU29" s="23">
        <v>79060488.314519003</v>
      </c>
      <c r="AV29" s="23">
        <v>117411.304923932</v>
      </c>
      <c r="AW29" s="23">
        <v>10786.8085936395</v>
      </c>
      <c r="AX29" s="23">
        <v>2245.1747571371202</v>
      </c>
      <c r="AY29" s="23">
        <v>83581.478919056899</v>
      </c>
      <c r="AZ29" s="23">
        <v>3663954.7508252701</v>
      </c>
      <c r="BA29" s="23">
        <v>531954.72248395695</v>
      </c>
      <c r="BB29" s="23">
        <v>12112.887396092799</v>
      </c>
      <c r="BC29" s="23">
        <v>14471.132381490001</v>
      </c>
      <c r="BD29" s="23">
        <v>34192.522000020901</v>
      </c>
      <c r="BE29" s="23">
        <v>168829.09831407201</v>
      </c>
      <c r="BF29" s="23">
        <v>2672.4685807055498</v>
      </c>
      <c r="BG29" s="23">
        <v>212355.33183005199</v>
      </c>
      <c r="BH29" s="23">
        <v>3057484.1460935599</v>
      </c>
      <c r="BI29" s="23">
        <v>36008.861702181297</v>
      </c>
      <c r="BJ29" s="23">
        <v>43938.969806356101</v>
      </c>
      <c r="BK29" s="23">
        <v>20773088.764357202</v>
      </c>
      <c r="BL29" s="23">
        <v>76558277.815947697</v>
      </c>
      <c r="BM29" s="23">
        <v>24787076.771010801</v>
      </c>
      <c r="BN29" s="23">
        <v>301.90862610477501</v>
      </c>
      <c r="BO29" s="23">
        <v>1814.0316806574599</v>
      </c>
      <c r="BP29" s="23">
        <v>1090470.27184532</v>
      </c>
      <c r="BQ29" s="23">
        <v>123047.48182211199</v>
      </c>
      <c r="BR29" s="23">
        <v>12090940.034096399</v>
      </c>
      <c r="BS29" s="23">
        <v>905768.94204656896</v>
      </c>
      <c r="BT29" s="23">
        <v>21431.438780019402</v>
      </c>
      <c r="BU29" s="23">
        <v>16325380.5916654</v>
      </c>
      <c r="BV29" s="23">
        <v>971.26237551791098</v>
      </c>
      <c r="BW29" s="23">
        <v>70040.977955226699</v>
      </c>
      <c r="BX29" s="23">
        <v>461002.94579707598</v>
      </c>
      <c r="BY29" s="23">
        <v>214767.90744084801</v>
      </c>
      <c r="BZ29" s="23">
        <v>1451439.8855638499</v>
      </c>
      <c r="CA29" s="23">
        <v>3178.5257804366802</v>
      </c>
      <c r="CB29" s="23">
        <v>183957.02295503701</v>
      </c>
      <c r="CC29" s="23">
        <v>10239666.023553999</v>
      </c>
      <c r="CD29" s="23">
        <v>2986366.65593583</v>
      </c>
      <c r="CE29" s="23">
        <v>10424.4868233328</v>
      </c>
      <c r="CF29" s="23">
        <v>7555773.2430647695</v>
      </c>
      <c r="CG29" s="23">
        <v>802240.58827550197</v>
      </c>
      <c r="CH29" s="23">
        <v>3222131.1422994002</v>
      </c>
      <c r="CI29" s="23">
        <v>400566.01662669901</v>
      </c>
      <c r="CJ29" s="23">
        <v>1713238.8816968501</v>
      </c>
      <c r="CK29" s="23">
        <v>264435.509965448</v>
      </c>
      <c r="CL29" s="23">
        <v>35440351.447058901</v>
      </c>
      <c r="CM29" s="23">
        <v>58253388.922853999</v>
      </c>
      <c r="CN29" s="23">
        <v>3504956.3166761999</v>
      </c>
      <c r="CO29" s="23">
        <v>456943.25323518302</v>
      </c>
      <c r="CP29" s="23">
        <v>826196.12405355799</v>
      </c>
      <c r="CQ29" s="23">
        <v>3288215.50709836</v>
      </c>
      <c r="CR29" s="23">
        <v>126577.69761957</v>
      </c>
      <c r="CS29" s="23">
        <v>29308.338651701401</v>
      </c>
      <c r="CT29" s="23">
        <v>4015.2513609591902</v>
      </c>
      <c r="CU29" s="23">
        <v>359.85490418113602</v>
      </c>
      <c r="CV29" s="23">
        <v>2525.0646864242699</v>
      </c>
      <c r="CW29" s="23">
        <v>7012910.96575204</v>
      </c>
      <c r="CX29" s="23">
        <v>567622.55617303494</v>
      </c>
      <c r="CY29" s="23">
        <v>3380488.09451363</v>
      </c>
      <c r="CZ29" s="23">
        <v>524084.60212712898</v>
      </c>
      <c r="DA29" s="23">
        <v>329731.88755744701</v>
      </c>
      <c r="DB29" s="23">
        <v>987.61863087906499</v>
      </c>
      <c r="DC29" s="23">
        <v>2322788.9203799702</v>
      </c>
      <c r="DD29" s="23">
        <v>325063.41604811198</v>
      </c>
      <c r="DE29" s="23">
        <v>113859.63113768899</v>
      </c>
      <c r="DF29" s="23">
        <v>8858970.4907416794</v>
      </c>
      <c r="DG29" s="23">
        <v>5251124.6957644504</v>
      </c>
      <c r="DH29" s="23">
        <v>184.839553109788</v>
      </c>
      <c r="DI29" s="23">
        <v>686224.24155381205</v>
      </c>
      <c r="DJ29" s="23">
        <v>2017502.0088981099</v>
      </c>
      <c r="DK29" s="23">
        <v>90.396417018227794</v>
      </c>
      <c r="DL29" s="23">
        <v>1289931.3576070501</v>
      </c>
      <c r="DM29" s="23">
        <v>835824.27862938098</v>
      </c>
      <c r="DN29" s="23">
        <v>1154154.6378806999</v>
      </c>
      <c r="DO29" s="23">
        <v>24762.090620823099</v>
      </c>
      <c r="DP29" s="23">
        <v>4256161.5518141296</v>
      </c>
      <c r="DQ29" s="23">
        <v>55465101.300658502</v>
      </c>
      <c r="DR29" s="23">
        <f t="shared" si="1"/>
        <v>642854338.3792913</v>
      </c>
      <c r="DS29" s="19">
        <v>74985205.902496159</v>
      </c>
      <c r="DT29">
        <v>73254033.800140157</v>
      </c>
      <c r="DU29">
        <v>134548844.55862808</v>
      </c>
      <c r="DV29">
        <v>43574954.83874324</v>
      </c>
      <c r="DW29">
        <v>316491299.27928346</v>
      </c>
      <c r="DX29" s="23">
        <f t="shared" si="2"/>
        <v>642854338.37929106</v>
      </c>
      <c r="DY29" s="38">
        <f t="shared" si="0"/>
        <v>8591360.9999999981</v>
      </c>
      <c r="DZ29" s="23">
        <f t="shared" si="3"/>
        <v>74825.669457876487</v>
      </c>
    </row>
    <row r="30" spans="1:130" x14ac:dyDescent="0.25">
      <c r="A30" s="21" t="s">
        <v>154</v>
      </c>
      <c r="B30" s="23">
        <v>940504.04797782202</v>
      </c>
      <c r="C30" s="23">
        <v>1782500.51381301</v>
      </c>
      <c r="D30" s="23">
        <v>4529603.0933835004</v>
      </c>
      <c r="E30" s="23">
        <v>1307.8534694151699</v>
      </c>
      <c r="F30" s="23">
        <v>93966.743737510493</v>
      </c>
      <c r="G30" s="23">
        <v>1448917.3071832201</v>
      </c>
      <c r="H30" s="23">
        <v>274587.70944061701</v>
      </c>
      <c r="I30" s="23">
        <v>11487.944813739099</v>
      </c>
      <c r="J30" s="23">
        <v>18283.809275302701</v>
      </c>
      <c r="K30" s="23">
        <v>44449.029616147403</v>
      </c>
      <c r="L30" s="23">
        <v>255117.88560450199</v>
      </c>
      <c r="M30" s="23">
        <v>11270.1801367643</v>
      </c>
      <c r="N30" s="23">
        <v>94089.699342149703</v>
      </c>
      <c r="O30" s="23">
        <v>42395.454242698703</v>
      </c>
      <c r="P30" s="23">
        <v>38714.602544077999</v>
      </c>
      <c r="Q30" s="23">
        <v>43131.873893063603</v>
      </c>
      <c r="R30" s="23">
        <v>21751.3447284668</v>
      </c>
      <c r="S30" s="23">
        <v>2354770.53953266</v>
      </c>
      <c r="T30" s="23">
        <v>12517946.537467699</v>
      </c>
      <c r="U30" s="23">
        <v>120335.63675103</v>
      </c>
      <c r="V30" s="23">
        <v>948408.798118826</v>
      </c>
      <c r="W30" s="23">
        <v>131159.57994016499</v>
      </c>
      <c r="X30" s="23">
        <v>17051486.491909798</v>
      </c>
      <c r="Y30" s="23">
        <v>36100.369634823597</v>
      </c>
      <c r="Z30" s="23">
        <v>53478.486261781298</v>
      </c>
      <c r="AA30" s="23">
        <v>3919049.6815486602</v>
      </c>
      <c r="AB30" s="23">
        <v>127502.379091846</v>
      </c>
      <c r="AC30" s="23">
        <v>382083.82224682701</v>
      </c>
      <c r="AD30" s="23">
        <v>3490048.6554450998</v>
      </c>
      <c r="AE30" s="23">
        <v>379345.00419225899</v>
      </c>
      <c r="AF30" s="23">
        <v>1314619.4331391901</v>
      </c>
      <c r="AG30" s="23">
        <v>17211405.656876899</v>
      </c>
      <c r="AH30" s="23">
        <v>2632966.19413517</v>
      </c>
      <c r="AI30" s="23">
        <v>1647313.1501675299</v>
      </c>
      <c r="AJ30" s="23">
        <v>251.18336630162801</v>
      </c>
      <c r="AK30" s="23">
        <v>2042914.5904838699</v>
      </c>
      <c r="AL30" s="23">
        <v>9679353.3427400794</v>
      </c>
      <c r="AM30" s="23">
        <v>164762.35492709701</v>
      </c>
      <c r="AN30" s="23">
        <v>19621.870777956901</v>
      </c>
      <c r="AO30" s="23">
        <v>136936.73660372401</v>
      </c>
      <c r="AP30" s="23">
        <v>262545.28788232402</v>
      </c>
      <c r="AQ30" s="23">
        <v>47432.014184972599</v>
      </c>
      <c r="AR30" s="23">
        <v>2067916.2657154601</v>
      </c>
      <c r="AS30" s="23">
        <v>21036.528114497301</v>
      </c>
      <c r="AT30" s="23">
        <v>7301.6532456106397</v>
      </c>
      <c r="AU30" s="23">
        <v>16974049.026722599</v>
      </c>
      <c r="AV30" s="23">
        <v>30589.951015768602</v>
      </c>
      <c r="AW30" s="23">
        <v>40481.7668165941</v>
      </c>
      <c r="AX30" s="23">
        <v>51039.380945753699</v>
      </c>
      <c r="AY30" s="23">
        <v>14870.544381141</v>
      </c>
      <c r="AZ30" s="23">
        <v>1417442.7358065499</v>
      </c>
      <c r="BA30" s="23">
        <v>118453.920491521</v>
      </c>
      <c r="BB30" s="23">
        <v>5367.85183383202</v>
      </c>
      <c r="BC30" s="23">
        <v>166603.577162998</v>
      </c>
      <c r="BD30" s="23">
        <v>247046.95071275099</v>
      </c>
      <c r="BE30" s="23">
        <v>176715.35584866299</v>
      </c>
      <c r="BF30" s="23">
        <v>4017.06755752459</v>
      </c>
      <c r="BG30" s="23">
        <v>46485.361959570902</v>
      </c>
      <c r="BH30" s="23">
        <v>2832871.6939246701</v>
      </c>
      <c r="BI30" s="23">
        <v>51971.764239666998</v>
      </c>
      <c r="BJ30" s="23">
        <v>325844.76526189502</v>
      </c>
      <c r="BK30" s="23">
        <v>10339490.529048299</v>
      </c>
      <c r="BL30" s="23">
        <v>17856789.790411402</v>
      </c>
      <c r="BM30" s="23">
        <v>3030516.4226199798</v>
      </c>
      <c r="BN30" s="23">
        <v>762.18779821319799</v>
      </c>
      <c r="BO30" s="23">
        <v>2263.1616248160199</v>
      </c>
      <c r="BP30" s="23">
        <v>948327.99131080497</v>
      </c>
      <c r="BQ30" s="23">
        <v>325867.65615487302</v>
      </c>
      <c r="BR30" s="23">
        <v>5151295.1515124897</v>
      </c>
      <c r="BS30" s="23">
        <v>204022.175762</v>
      </c>
      <c r="BT30" s="23">
        <v>103857.550387137</v>
      </c>
      <c r="BU30" s="23">
        <v>6746676.9721430903</v>
      </c>
      <c r="BV30" s="23">
        <v>812.08832780803095</v>
      </c>
      <c r="BW30" s="23">
        <v>674824.829388201</v>
      </c>
      <c r="BX30" s="23">
        <v>744959.634753366</v>
      </c>
      <c r="BY30" s="23">
        <v>292262.01520256</v>
      </c>
      <c r="BZ30" s="23">
        <v>222087.676508523</v>
      </c>
      <c r="CA30" s="23">
        <v>577834.26951023506</v>
      </c>
      <c r="CB30" s="23">
        <v>35575.016032626001</v>
      </c>
      <c r="CC30" s="23">
        <v>2148936.5398320402</v>
      </c>
      <c r="CD30" s="23">
        <v>1264152.4374187</v>
      </c>
      <c r="CE30" s="23">
        <v>24189.413842019301</v>
      </c>
      <c r="CF30" s="23">
        <v>1375736.77309297</v>
      </c>
      <c r="CG30" s="23">
        <v>679297.00205812103</v>
      </c>
      <c r="CH30" s="23">
        <v>1395637.9983234</v>
      </c>
      <c r="CI30" s="23">
        <v>63376.707263677003</v>
      </c>
      <c r="CJ30" s="23">
        <v>2205859.4896825901</v>
      </c>
      <c r="CK30" s="23">
        <v>314932.737154186</v>
      </c>
      <c r="CL30" s="23">
        <v>4762593.3193088202</v>
      </c>
      <c r="CM30" s="23">
        <v>21930709.558229901</v>
      </c>
      <c r="CN30" s="23">
        <v>1016155.6862119701</v>
      </c>
      <c r="CO30" s="23">
        <v>1445222.1161810299</v>
      </c>
      <c r="CP30" s="23">
        <v>8572.9246087151605</v>
      </c>
      <c r="CQ30" s="23">
        <v>1740016.1391726499</v>
      </c>
      <c r="CR30" s="23">
        <v>34657.5305945</v>
      </c>
      <c r="CS30" s="23">
        <v>148841.39563084301</v>
      </c>
      <c r="CT30" s="23">
        <v>7669.2092330167698</v>
      </c>
      <c r="CU30" s="23">
        <v>22484.7270261462</v>
      </c>
      <c r="CV30" s="23">
        <v>31587.7036090947</v>
      </c>
      <c r="CW30" s="23">
        <v>4042322.02923341</v>
      </c>
      <c r="CX30" s="23">
        <v>155.01347548563999</v>
      </c>
      <c r="CY30" s="23">
        <v>4026702.6788542699</v>
      </c>
      <c r="CZ30" s="23">
        <v>751869.20259421598</v>
      </c>
      <c r="DA30" s="23">
        <v>492049.789500402</v>
      </c>
      <c r="DB30" s="23">
        <v>2481.8324825720401</v>
      </c>
      <c r="DC30" s="23">
        <v>2842356.6959362701</v>
      </c>
      <c r="DD30" s="23">
        <v>30153.585053089901</v>
      </c>
      <c r="DE30" s="23">
        <v>684540.72379632597</v>
      </c>
      <c r="DF30" s="23">
        <v>4557942.4394192202</v>
      </c>
      <c r="DG30" s="23">
        <v>5374192.1432062704</v>
      </c>
      <c r="DH30" s="23">
        <v>1090.46898954058</v>
      </c>
      <c r="DI30" s="23">
        <v>1856892.9608414299</v>
      </c>
      <c r="DJ30" s="23">
        <v>3603196.1416564099</v>
      </c>
      <c r="DK30" s="23">
        <v>388.17373865378602</v>
      </c>
      <c r="DL30" s="23">
        <v>332269.25662234699</v>
      </c>
      <c r="DM30" s="23">
        <v>245290.13287801199</v>
      </c>
      <c r="DN30" s="23">
        <v>180458.23342278</v>
      </c>
      <c r="DO30" s="23">
        <v>1232302.7399114999</v>
      </c>
      <c r="DP30" s="23">
        <v>1330638.0837743999</v>
      </c>
      <c r="DQ30" s="23">
        <v>31144082.140207</v>
      </c>
      <c r="DR30" s="23">
        <f t="shared" si="1"/>
        <v>261534252.04494995</v>
      </c>
      <c r="DS30" s="19">
        <v>44023965.352541059</v>
      </c>
      <c r="DT30">
        <v>34738196.866887718</v>
      </c>
      <c r="DU30">
        <v>61082926.865774229</v>
      </c>
      <c r="DV30">
        <v>25918115.677707426</v>
      </c>
      <c r="DW30">
        <v>95771047.282039672</v>
      </c>
      <c r="DX30" s="23">
        <f t="shared" si="2"/>
        <v>261534252.0449501</v>
      </c>
      <c r="DY30" s="38">
        <f t="shared" si="0"/>
        <v>18952035</v>
      </c>
      <c r="DZ30" s="23">
        <f t="shared" si="3"/>
        <v>13799.797860490977</v>
      </c>
    </row>
    <row r="31" spans="1:130" x14ac:dyDescent="0.25">
      <c r="A31" s="21" t="s">
        <v>155</v>
      </c>
      <c r="B31" s="23">
        <v>184697942.85186499</v>
      </c>
      <c r="C31" s="23">
        <v>24959212.422476701</v>
      </c>
      <c r="D31" s="23">
        <v>66394221.433270201</v>
      </c>
      <c r="E31" s="23">
        <v>264730.877109038</v>
      </c>
      <c r="F31" s="23">
        <v>11386134.652788101</v>
      </c>
      <c r="G31" s="23">
        <v>128042137.24386799</v>
      </c>
      <c r="H31" s="23">
        <v>475076.74895631801</v>
      </c>
      <c r="I31" s="23">
        <v>439532.73464174801</v>
      </c>
      <c r="J31" s="23">
        <v>302056.97036881902</v>
      </c>
      <c r="K31" s="23">
        <v>301688.09103777999</v>
      </c>
      <c r="L31" s="23">
        <v>348821.981845723</v>
      </c>
      <c r="M31" s="23">
        <v>416978.96453636902</v>
      </c>
      <c r="N31" s="23">
        <v>378662.26418501802</v>
      </c>
      <c r="O31" s="23">
        <v>547337.58613021299</v>
      </c>
      <c r="P31" s="23">
        <v>320494.58276264899</v>
      </c>
      <c r="Q31" s="23">
        <v>1207119.05127108</v>
      </c>
      <c r="R31" s="23">
        <v>354929.48192099301</v>
      </c>
      <c r="S31" s="23">
        <v>16441557.541359801</v>
      </c>
      <c r="T31" s="23">
        <v>1703886830.9615099</v>
      </c>
      <c r="U31" s="23">
        <v>912937.24913362495</v>
      </c>
      <c r="V31" s="23">
        <v>29919887.9288502</v>
      </c>
      <c r="W31" s="23">
        <v>246713.41155960999</v>
      </c>
      <c r="X31" s="23">
        <v>1562437240.0289299</v>
      </c>
      <c r="Y31" s="23">
        <v>804712.96389809099</v>
      </c>
      <c r="Z31" s="23">
        <v>1112154.15638911</v>
      </c>
      <c r="AA31" s="23">
        <v>358800387.375453</v>
      </c>
      <c r="AB31" s="23">
        <v>202792.74645608701</v>
      </c>
      <c r="AC31" s="23">
        <v>4647428.1528957998</v>
      </c>
      <c r="AD31" s="23">
        <v>37457121.111845598</v>
      </c>
      <c r="AE31" s="23">
        <v>52552343.473736502</v>
      </c>
      <c r="AF31" s="23">
        <v>32123441.5866859</v>
      </c>
      <c r="AG31" s="23">
        <v>635480352.92612803</v>
      </c>
      <c r="AH31" s="23">
        <v>125563335.704647</v>
      </c>
      <c r="AI31" s="23">
        <v>221014301.003461</v>
      </c>
      <c r="AJ31" s="23">
        <v>291478.86785446701</v>
      </c>
      <c r="AK31" s="23">
        <v>29984690.1765569</v>
      </c>
      <c r="AL31" s="23">
        <v>589502191.26285398</v>
      </c>
      <c r="AM31" s="23">
        <v>73780725.135338202</v>
      </c>
      <c r="AN31" s="23">
        <v>76233916.223111704</v>
      </c>
      <c r="AO31" s="23">
        <v>8870405.7856546305</v>
      </c>
      <c r="AP31" s="23">
        <v>3770147.2077715499</v>
      </c>
      <c r="AQ31" s="23">
        <v>132809172.319637</v>
      </c>
      <c r="AR31" s="23">
        <v>88814587.590581805</v>
      </c>
      <c r="AS31" s="23">
        <v>127817.447003775</v>
      </c>
      <c r="AT31" s="23">
        <v>230107.409122062</v>
      </c>
      <c r="AU31" s="23">
        <v>903625295.86042094</v>
      </c>
      <c r="AV31" s="23">
        <v>28251765.200485598</v>
      </c>
      <c r="AW31" s="23">
        <v>16563318.310890401</v>
      </c>
      <c r="AX31" s="23">
        <v>10391536.661246501</v>
      </c>
      <c r="AY31" s="23">
        <v>5659379.8781279698</v>
      </c>
      <c r="AZ31" s="23">
        <v>53663718.121233001</v>
      </c>
      <c r="BA31" s="23">
        <v>11326761.8729316</v>
      </c>
      <c r="BB31" s="23">
        <v>11042466.129838699</v>
      </c>
      <c r="BC31" s="23">
        <v>1823987.28315412</v>
      </c>
      <c r="BD31" s="23">
        <v>64945815.852910399</v>
      </c>
      <c r="BE31" s="23">
        <v>16973685.346423801</v>
      </c>
      <c r="BF31" s="23">
        <v>6026426.7854113802</v>
      </c>
      <c r="BG31" s="23">
        <v>6817120.9629082801</v>
      </c>
      <c r="BH31" s="23">
        <v>96956330.608929902</v>
      </c>
      <c r="BI31" s="23">
        <v>23055361.846611701</v>
      </c>
      <c r="BJ31" s="23">
        <v>4670460.8673695698</v>
      </c>
      <c r="BK31" s="23">
        <v>340405214.480335</v>
      </c>
      <c r="BL31" s="23">
        <v>491875864.77553701</v>
      </c>
      <c r="BM31" s="23">
        <v>325646943.30261099</v>
      </c>
      <c r="BN31" s="23">
        <v>168153.42583851199</v>
      </c>
      <c r="BO31" s="23">
        <v>229312.81416566501</v>
      </c>
      <c r="BP31" s="23">
        <v>71839037.180011496</v>
      </c>
      <c r="BQ31" s="23">
        <v>192529.94120591099</v>
      </c>
      <c r="BR31" s="23">
        <v>674860461.52852201</v>
      </c>
      <c r="BS31" s="23">
        <v>13170438.6084613</v>
      </c>
      <c r="BT31" s="23">
        <v>82302.423397176404</v>
      </c>
      <c r="BU31" s="23">
        <v>727005049.92318797</v>
      </c>
      <c r="BV31" s="23">
        <v>123843.67757027999</v>
      </c>
      <c r="BW31" s="23">
        <v>221347.101818291</v>
      </c>
      <c r="BX31" s="23">
        <v>200394.21624109699</v>
      </c>
      <c r="BY31" s="23">
        <v>9587765.8662564792</v>
      </c>
      <c r="BZ31" s="23">
        <v>21927265.297534201</v>
      </c>
      <c r="CA31" s="23">
        <v>616978.83337284497</v>
      </c>
      <c r="CB31" s="23">
        <v>195705.72815891</v>
      </c>
      <c r="CC31" s="23">
        <v>231066889.44487</v>
      </c>
      <c r="CD31" s="23">
        <v>175121794.66772401</v>
      </c>
      <c r="CE31" s="23">
        <v>144833.95092365899</v>
      </c>
      <c r="CF31" s="23">
        <v>120318587.646585</v>
      </c>
      <c r="CG31" s="23">
        <v>10461062.1125909</v>
      </c>
      <c r="CH31" s="23">
        <v>134446377.095653</v>
      </c>
      <c r="CI31" s="23">
        <v>13547297.357530501</v>
      </c>
      <c r="CJ31" s="23">
        <v>46309579.042664498</v>
      </c>
      <c r="CK31" s="23">
        <v>7383191.5663984604</v>
      </c>
      <c r="CL31" s="23">
        <v>173334920.38157299</v>
      </c>
      <c r="CM31" s="23">
        <v>1445920939.40341</v>
      </c>
      <c r="CN31" s="23">
        <v>55977951.298193999</v>
      </c>
      <c r="CO31" s="23">
        <v>6299357.22099353</v>
      </c>
      <c r="CP31" s="23">
        <v>173429.18994613699</v>
      </c>
      <c r="CQ31" s="23">
        <v>24696546.361400601</v>
      </c>
      <c r="CR31" s="23">
        <v>92250179.062413707</v>
      </c>
      <c r="CS31" s="23">
        <v>1893820.9715694599</v>
      </c>
      <c r="CT31" s="23">
        <v>69692017.560971394</v>
      </c>
      <c r="CU31" s="23">
        <v>1444046.0573072301</v>
      </c>
      <c r="CV31" s="23">
        <v>146622595.44093701</v>
      </c>
      <c r="CW31" s="23">
        <v>58922003.829418302</v>
      </c>
      <c r="CX31" s="23">
        <v>262268.094636277</v>
      </c>
      <c r="CY31" s="23">
        <v>139162371.56830701</v>
      </c>
      <c r="CZ31" s="23">
        <v>3301939.4671091102</v>
      </c>
      <c r="DA31" s="23">
        <v>5660800.3563577002</v>
      </c>
      <c r="DB31" s="23">
        <v>4233990.1590065602</v>
      </c>
      <c r="DC31" s="23">
        <v>36977229.275712498</v>
      </c>
      <c r="DD31" s="23">
        <v>9034096.4561489597</v>
      </c>
      <c r="DE31" s="23">
        <v>2217471.3731204802</v>
      </c>
      <c r="DF31" s="23">
        <v>137216498.70176601</v>
      </c>
      <c r="DG31" s="23">
        <v>204654994.79326999</v>
      </c>
      <c r="DH31" s="23">
        <v>162240.922286202</v>
      </c>
      <c r="DI31" s="23">
        <v>72796930.560105205</v>
      </c>
      <c r="DJ31" s="23">
        <v>1798549.83921665</v>
      </c>
      <c r="DK31" s="23">
        <v>56040.770770496099</v>
      </c>
      <c r="DL31" s="23">
        <v>16752844.000537099</v>
      </c>
      <c r="DM31" s="23">
        <v>435971.839222793</v>
      </c>
      <c r="DN31" s="23">
        <v>10359778.0689246</v>
      </c>
      <c r="DO31" s="23">
        <v>39282962.647018403</v>
      </c>
      <c r="DP31" s="23">
        <v>24375449.668104298</v>
      </c>
      <c r="DQ31" s="23">
        <v>637498353.55218196</v>
      </c>
      <c r="DR31" s="23">
        <f t="shared" si="1"/>
        <v>14311266098.177456</v>
      </c>
      <c r="DS31" s="19">
        <v>1060505116.3524323</v>
      </c>
      <c r="DT31">
        <v>2377431548.2757788</v>
      </c>
      <c r="DU31">
        <v>5130405999.8527803</v>
      </c>
      <c r="DV31">
        <v>1420822515.5961721</v>
      </c>
      <c r="DW31">
        <v>4322100918.1002913</v>
      </c>
      <c r="DX31" s="23">
        <f t="shared" si="2"/>
        <v>14311266098.177456</v>
      </c>
      <c r="DY31" s="38">
        <f t="shared" si="0"/>
        <v>1433783692</v>
      </c>
      <c r="DZ31" s="23">
        <f t="shared" si="3"/>
        <v>9981.4680401438527</v>
      </c>
    </row>
    <row r="32" spans="1:130" x14ac:dyDescent="0.25">
      <c r="A32" s="21" t="s">
        <v>156</v>
      </c>
      <c r="B32" s="23">
        <v>203049.159691193</v>
      </c>
      <c r="C32" s="23">
        <v>126716.96378101999</v>
      </c>
      <c r="D32" s="23">
        <v>363072.10354943998</v>
      </c>
      <c r="E32" s="23">
        <v>414.99527890034301</v>
      </c>
      <c r="F32" s="23">
        <v>2251.9261539714398</v>
      </c>
      <c r="G32" s="23">
        <v>735079.41898931097</v>
      </c>
      <c r="H32" s="23">
        <v>4024.91751610047</v>
      </c>
      <c r="I32" s="23">
        <v>2621.4610425965002</v>
      </c>
      <c r="J32" s="23">
        <v>403.85447290142702</v>
      </c>
      <c r="K32" s="23">
        <v>2224.4245554911099</v>
      </c>
      <c r="L32" s="23">
        <v>11288.514136528</v>
      </c>
      <c r="M32" s="23">
        <v>1929.7038449909601</v>
      </c>
      <c r="N32" s="23">
        <v>543.06355581596597</v>
      </c>
      <c r="O32" s="23">
        <v>5770.4233266677602</v>
      </c>
      <c r="P32" s="23">
        <v>1264.83287053189</v>
      </c>
      <c r="Q32" s="23">
        <v>3900.6827517965698</v>
      </c>
      <c r="R32" s="23">
        <v>714.82288332897394</v>
      </c>
      <c r="S32" s="23">
        <v>87806.371352447299</v>
      </c>
      <c r="T32" s="23">
        <v>1706303.01696646</v>
      </c>
      <c r="U32" s="23">
        <v>144139.66176808099</v>
      </c>
      <c r="V32" s="23">
        <v>104245.777362407</v>
      </c>
      <c r="W32" s="23">
        <v>962.535543182384</v>
      </c>
      <c r="X32" s="23">
        <v>1978670.0862161899</v>
      </c>
      <c r="Y32" s="23">
        <v>612853.24846057</v>
      </c>
      <c r="Z32" s="23">
        <v>5058.7146598644904</v>
      </c>
      <c r="AA32" s="23">
        <v>1268573.3035166501</v>
      </c>
      <c r="AB32" s="23">
        <v>1297.41369089925</v>
      </c>
      <c r="AC32" s="23">
        <v>29624.053514757001</v>
      </c>
      <c r="AD32" s="23">
        <v>83486.943902687504</v>
      </c>
      <c r="AE32" s="23">
        <v>160171.32363364901</v>
      </c>
      <c r="AF32" s="23">
        <v>597298.22471393505</v>
      </c>
      <c r="AG32" s="23">
        <v>4259171.9535512002</v>
      </c>
      <c r="AH32" s="23">
        <v>268009.52848742</v>
      </c>
      <c r="AI32" s="23">
        <v>886996.80494659604</v>
      </c>
      <c r="AJ32" s="23">
        <v>766.67837173070097</v>
      </c>
      <c r="AK32" s="23">
        <v>518502.019044663</v>
      </c>
      <c r="AL32" s="23">
        <v>351074.947929402</v>
      </c>
      <c r="AM32" s="23">
        <v>588386.34032501699</v>
      </c>
      <c r="AN32" s="23">
        <v>360288.52194416203</v>
      </c>
      <c r="AO32" s="23">
        <v>102082.897492581</v>
      </c>
      <c r="AP32" s="23">
        <v>363675.75845704298</v>
      </c>
      <c r="AQ32" s="23">
        <v>126993.679129884</v>
      </c>
      <c r="AR32" s="23">
        <v>178574.329959403</v>
      </c>
      <c r="AS32" s="23">
        <v>26.0655420314677</v>
      </c>
      <c r="AT32" s="23">
        <v>1046.96696253193</v>
      </c>
      <c r="AU32" s="23">
        <v>3174629.43204193</v>
      </c>
      <c r="AV32" s="23">
        <v>201307.43289083199</v>
      </c>
      <c r="AW32" s="23">
        <v>118626.843090102</v>
      </c>
      <c r="AX32" s="23">
        <v>1963346.9949867399</v>
      </c>
      <c r="AY32" s="23">
        <v>1815.0606107922699</v>
      </c>
      <c r="AZ32" s="23">
        <v>83960.480100516696</v>
      </c>
      <c r="BA32" s="23">
        <v>565.57529460136698</v>
      </c>
      <c r="BB32" s="23">
        <v>617024.30194096803</v>
      </c>
      <c r="BC32" s="23">
        <v>31293.878772571101</v>
      </c>
      <c r="BD32" s="23">
        <v>765355.30820430303</v>
      </c>
      <c r="BE32" s="23">
        <v>73060.911626743095</v>
      </c>
      <c r="BF32" s="23">
        <v>1815.1004272699099</v>
      </c>
      <c r="BG32" s="23">
        <v>120868.70123561499</v>
      </c>
      <c r="BH32" s="23">
        <v>477925.12236505799</v>
      </c>
      <c r="BI32" s="23">
        <v>110443.961897799</v>
      </c>
      <c r="BJ32" s="23">
        <v>547043.04183221399</v>
      </c>
      <c r="BK32" s="23">
        <v>1072726.4362140601</v>
      </c>
      <c r="BL32" s="23">
        <v>3087819.0030962098</v>
      </c>
      <c r="BM32" s="23">
        <v>209340.338461818</v>
      </c>
      <c r="BN32" s="23">
        <v>189.03599646051899</v>
      </c>
      <c r="BO32" s="23">
        <v>408.27836826449902</v>
      </c>
      <c r="BP32" s="23">
        <v>548883.09552407695</v>
      </c>
      <c r="BQ32" s="23">
        <v>47022.001764842498</v>
      </c>
      <c r="BR32" s="23">
        <v>4287318.7147586904</v>
      </c>
      <c r="BS32" s="23">
        <v>71151.142007096802</v>
      </c>
      <c r="BT32" s="23">
        <v>5702.4759355798496</v>
      </c>
      <c r="BU32" s="23">
        <v>2049659.74066011</v>
      </c>
      <c r="BV32" s="23">
        <v>785.93813331107697</v>
      </c>
      <c r="BW32" s="23">
        <v>270922.89892518101</v>
      </c>
      <c r="BX32" s="23">
        <v>497944.884506231</v>
      </c>
      <c r="BY32" s="23">
        <v>5938.0962304580498</v>
      </c>
      <c r="BZ32" s="23">
        <v>163130.03481461201</v>
      </c>
      <c r="CA32" s="23">
        <v>23961.944004378001</v>
      </c>
      <c r="CB32" s="23">
        <v>62471.093965018998</v>
      </c>
      <c r="CC32" s="23">
        <v>1068724.4869237801</v>
      </c>
      <c r="CD32" s="23">
        <v>681107.01509390306</v>
      </c>
      <c r="CE32" s="23">
        <v>1290.6972750039099</v>
      </c>
      <c r="CF32" s="23">
        <v>968598.226910759</v>
      </c>
      <c r="CG32" s="23">
        <v>109934.52142716</v>
      </c>
      <c r="CH32" s="23">
        <v>59162.001749051997</v>
      </c>
      <c r="CI32" s="23">
        <v>10713.449276520199</v>
      </c>
      <c r="CJ32" s="23">
        <v>100026.72259856699</v>
      </c>
      <c r="CK32" s="23">
        <v>287956.02572048898</v>
      </c>
      <c r="CL32" s="23">
        <v>17768.0344482193</v>
      </c>
      <c r="CM32" s="23">
        <v>2106977.6765932902</v>
      </c>
      <c r="CN32" s="23">
        <v>168257.62550246299</v>
      </c>
      <c r="CO32" s="23">
        <v>216420.99429830001</v>
      </c>
      <c r="CP32" s="23">
        <v>4114.6714353301204</v>
      </c>
      <c r="CQ32" s="23">
        <v>2822.9264691210601</v>
      </c>
      <c r="CR32" s="23">
        <v>135216.69158623001</v>
      </c>
      <c r="CS32" s="23">
        <v>1135733.9559215601</v>
      </c>
      <c r="CT32" s="23">
        <v>194250.80600254299</v>
      </c>
      <c r="CU32" s="23">
        <v>21051.571295584799</v>
      </c>
      <c r="CV32" s="23">
        <v>65702.897340672003</v>
      </c>
      <c r="CW32" s="23">
        <v>1837542.6594123601</v>
      </c>
      <c r="CX32" s="23">
        <v>5060.2027919552002</v>
      </c>
      <c r="CY32" s="23">
        <v>435944.81645318202</v>
      </c>
      <c r="CZ32" s="23">
        <v>195633.12803712601</v>
      </c>
      <c r="DA32" s="23">
        <v>267079.76553864102</v>
      </c>
      <c r="DB32" s="23">
        <v>959752.36599979899</v>
      </c>
      <c r="DC32" s="23">
        <v>300748.58503695502</v>
      </c>
      <c r="DD32" s="23">
        <v>68531.301406967003</v>
      </c>
      <c r="DE32" s="23">
        <v>62522.276774741797</v>
      </c>
      <c r="DF32" s="23">
        <v>4669347.0996308401</v>
      </c>
      <c r="DG32" s="23">
        <v>1933992.7908987801</v>
      </c>
      <c r="DH32" s="23">
        <v>487.51867919989598</v>
      </c>
      <c r="DI32" s="23">
        <v>237753.460826967</v>
      </c>
      <c r="DJ32" s="23">
        <v>40267.414865886698</v>
      </c>
      <c r="DK32" s="23">
        <v>610.43736944832301</v>
      </c>
      <c r="DL32" s="23">
        <v>191301.85619778099</v>
      </c>
      <c r="DM32" s="23">
        <v>5845.2857906066001</v>
      </c>
      <c r="DN32" s="23">
        <v>582.94295410923303</v>
      </c>
      <c r="DO32" s="23">
        <v>76092.402772631598</v>
      </c>
      <c r="DP32" s="23">
        <v>24546.349390594201</v>
      </c>
      <c r="DQ32" s="23">
        <v>2186097.0295020398</v>
      </c>
      <c r="DR32" s="23">
        <f t="shared" si="1"/>
        <v>57801386.424729638</v>
      </c>
      <c r="DS32" s="19">
        <v>5271522.1079866299</v>
      </c>
      <c r="DT32">
        <v>12902650.002460591</v>
      </c>
      <c r="DU32">
        <v>9091386.7794032656</v>
      </c>
      <c r="DV32">
        <v>10583012.052126123</v>
      </c>
      <c r="DW32">
        <v>19952815.482753035</v>
      </c>
      <c r="DX32" s="23">
        <f t="shared" si="2"/>
        <v>57801386.424729645</v>
      </c>
      <c r="DY32" s="38">
        <f t="shared" si="0"/>
        <v>25716554</v>
      </c>
      <c r="DZ32" s="23">
        <f t="shared" si="3"/>
        <v>2247.6334280529827</v>
      </c>
    </row>
    <row r="33" spans="1:130" x14ac:dyDescent="0.25">
      <c r="A33" s="21" t="s">
        <v>157</v>
      </c>
      <c r="B33" s="23">
        <v>72918.025322794201</v>
      </c>
      <c r="C33" s="23">
        <v>188219.37162860401</v>
      </c>
      <c r="D33" s="23">
        <v>869807.01677454403</v>
      </c>
      <c r="E33" s="23">
        <v>201.84131817948901</v>
      </c>
      <c r="F33" s="23">
        <v>14094.8534271879</v>
      </c>
      <c r="G33" s="23">
        <v>251864.66138494801</v>
      </c>
      <c r="H33" s="23">
        <v>494.11939852186401</v>
      </c>
      <c r="I33" s="23">
        <v>1145.4746581688901</v>
      </c>
      <c r="J33" s="23">
        <v>183.06872765684599</v>
      </c>
      <c r="K33" s="23">
        <v>658.17198266339699</v>
      </c>
      <c r="L33" s="23">
        <v>2392.7144645681601</v>
      </c>
      <c r="M33" s="23">
        <v>1291.86445449913</v>
      </c>
      <c r="N33" s="23">
        <v>753.55307403622999</v>
      </c>
      <c r="O33" s="23">
        <v>1760.7579820948999</v>
      </c>
      <c r="P33" s="23">
        <v>999.58203537043596</v>
      </c>
      <c r="Q33" s="23">
        <v>4120.4984951323504</v>
      </c>
      <c r="R33" s="23">
        <v>2222.88318225079</v>
      </c>
      <c r="S33" s="23">
        <v>42608.351865405697</v>
      </c>
      <c r="T33" s="23">
        <v>2186519.6062104502</v>
      </c>
      <c r="U33" s="23">
        <v>8993.9077953193591</v>
      </c>
      <c r="V33" s="23">
        <v>142822.667608563</v>
      </c>
      <c r="W33" s="23">
        <v>93.182618991616195</v>
      </c>
      <c r="X33" s="23">
        <v>2800193.3527092501</v>
      </c>
      <c r="Y33" s="23">
        <v>1109.4177847968899</v>
      </c>
      <c r="Z33" s="23">
        <v>3145.0823331667102</v>
      </c>
      <c r="AA33" s="23">
        <v>367059.65091580799</v>
      </c>
      <c r="AB33" s="23">
        <v>6444.41056617716</v>
      </c>
      <c r="AC33" s="23">
        <v>73691.894919643106</v>
      </c>
      <c r="AD33" s="23">
        <v>73628.791995262</v>
      </c>
      <c r="AE33" s="23">
        <v>152093.939738435</v>
      </c>
      <c r="AF33" s="23">
        <v>608616.81072476204</v>
      </c>
      <c r="AG33" s="23">
        <v>1636262.70211442</v>
      </c>
      <c r="AH33" s="23">
        <v>259970.30967475899</v>
      </c>
      <c r="AI33" s="23">
        <v>415559.01332740497</v>
      </c>
      <c r="AJ33" s="23">
        <v>916.59936199043295</v>
      </c>
      <c r="AK33" s="23">
        <v>106712.485350223</v>
      </c>
      <c r="AL33" s="23">
        <v>251415.00868099101</v>
      </c>
      <c r="AM33" s="23">
        <v>92610.011174215397</v>
      </c>
      <c r="AN33" s="23">
        <v>370179.26390499697</v>
      </c>
      <c r="AO33" s="23">
        <v>19545.892397686399</v>
      </c>
      <c r="AP33" s="23">
        <v>590.11359370282798</v>
      </c>
      <c r="AQ33" s="23">
        <v>21485.612823895801</v>
      </c>
      <c r="AR33" s="23">
        <v>231689.46371757999</v>
      </c>
      <c r="AS33" s="23">
        <v>9.0456472486797992</v>
      </c>
      <c r="AT33" s="23">
        <v>353.40802355318198</v>
      </c>
      <c r="AU33" s="23">
        <v>3067597.6283189198</v>
      </c>
      <c r="AV33" s="23">
        <v>69254.298340005407</v>
      </c>
      <c r="AW33" s="23">
        <v>644122.18945959501</v>
      </c>
      <c r="AX33" s="23">
        <v>752528.95564497705</v>
      </c>
      <c r="AY33" s="23">
        <v>483.57560050894602</v>
      </c>
      <c r="AZ33" s="23">
        <v>173756.893943348</v>
      </c>
      <c r="BA33" s="23">
        <v>14.8858356486717</v>
      </c>
      <c r="BB33" s="23">
        <v>1063047.0544801501</v>
      </c>
      <c r="BC33" s="23">
        <v>47409.986064494202</v>
      </c>
      <c r="BD33" s="23">
        <v>113800.71644641001</v>
      </c>
      <c r="BE33" s="23">
        <v>328204.42523818201</v>
      </c>
      <c r="BF33" s="23">
        <v>4340.4703691840004</v>
      </c>
      <c r="BG33" s="23">
        <v>59481.2292944484</v>
      </c>
      <c r="BH33" s="23">
        <v>859774.96806432703</v>
      </c>
      <c r="BI33" s="23">
        <v>207643.57647587801</v>
      </c>
      <c r="BJ33" s="23">
        <v>3700.6823844849</v>
      </c>
      <c r="BK33" s="23">
        <v>2778661.3152854498</v>
      </c>
      <c r="BL33" s="23">
        <v>1411367.0914079801</v>
      </c>
      <c r="BM33" s="23">
        <v>173530.42345259301</v>
      </c>
      <c r="BN33" s="23">
        <v>3992.75213449374</v>
      </c>
      <c r="BO33" s="23">
        <v>490.510606798487</v>
      </c>
      <c r="BP33" s="23">
        <v>146617.099762834</v>
      </c>
      <c r="BQ33" s="23">
        <v>51.246898387072598</v>
      </c>
      <c r="BR33" s="23">
        <v>1239534.6419089399</v>
      </c>
      <c r="BS33" s="23">
        <v>3146.6020080704898</v>
      </c>
      <c r="BT33" s="23">
        <v>472.32973390876998</v>
      </c>
      <c r="BU33" s="23">
        <v>397053.50512992602</v>
      </c>
      <c r="BV33" s="23">
        <v>231.103082160469</v>
      </c>
      <c r="BW33" s="23">
        <v>1646.30598023532</v>
      </c>
      <c r="BX33" s="23">
        <v>3257.22701122013</v>
      </c>
      <c r="BY33" s="23">
        <v>169858.87241176001</v>
      </c>
      <c r="BZ33" s="23">
        <v>64909.9485722393</v>
      </c>
      <c r="CA33" s="23">
        <v>1227.9427140708999</v>
      </c>
      <c r="CB33" s="23">
        <v>500.909952857755</v>
      </c>
      <c r="CC33" s="23">
        <v>888810.97118628304</v>
      </c>
      <c r="CD33" s="23">
        <v>746935.74518738897</v>
      </c>
      <c r="CE33" s="23">
        <v>10.166384504167</v>
      </c>
      <c r="CF33" s="23">
        <v>346701.80696081801</v>
      </c>
      <c r="CG33" s="23">
        <v>5893.8306948425097</v>
      </c>
      <c r="CH33" s="23">
        <v>27550.619487717198</v>
      </c>
      <c r="CI33" s="23">
        <v>11851.8968880251</v>
      </c>
      <c r="CJ33" s="23">
        <v>24090.429764258999</v>
      </c>
      <c r="CK33" s="23">
        <v>273230.18620127102</v>
      </c>
      <c r="CL33" s="23">
        <v>24416.638338117598</v>
      </c>
      <c r="CM33" s="23">
        <v>2044872.8726977401</v>
      </c>
      <c r="CN33" s="23">
        <v>90982.3627118203</v>
      </c>
      <c r="CO33" s="23">
        <v>11400.653495250301</v>
      </c>
      <c r="CP33" s="23">
        <v>448.127707497161</v>
      </c>
      <c r="CQ33" s="23">
        <v>14816.3767538786</v>
      </c>
      <c r="CR33" s="23">
        <v>95.851368021926106</v>
      </c>
      <c r="CS33" s="23">
        <v>232362.990182857</v>
      </c>
      <c r="CT33" s="23">
        <v>63823.028292881601</v>
      </c>
      <c r="CU33" s="23">
        <v>22.616480331806599</v>
      </c>
      <c r="CV33" s="23">
        <v>100.711902856805</v>
      </c>
      <c r="CW33" s="23">
        <v>1101374.1459551</v>
      </c>
      <c r="CX33" s="23">
        <v>941.06786732517401</v>
      </c>
      <c r="CY33" s="23">
        <v>1005425.79147827</v>
      </c>
      <c r="CZ33" s="23">
        <v>4482.1095605744804</v>
      </c>
      <c r="DA33" s="23">
        <v>3162.85459221168</v>
      </c>
      <c r="DB33" s="23">
        <v>169951.41051018401</v>
      </c>
      <c r="DC33" s="23">
        <v>64953.012842838703</v>
      </c>
      <c r="DD33" s="23">
        <v>152.40697968262</v>
      </c>
      <c r="DE33" s="23">
        <v>21806.356728379</v>
      </c>
      <c r="DF33" s="23">
        <v>3182109.8017380401</v>
      </c>
      <c r="DG33" s="23">
        <v>1449216.4647864499</v>
      </c>
      <c r="DH33" s="23">
        <v>968.41880887354205</v>
      </c>
      <c r="DI33" s="23">
        <v>176785.404813762</v>
      </c>
      <c r="DJ33" s="23">
        <v>315486.17179171997</v>
      </c>
      <c r="DK33" s="23">
        <v>569.69672236928795</v>
      </c>
      <c r="DL33" s="23">
        <v>70640.9257817217</v>
      </c>
      <c r="DM33" s="23">
        <v>124.786970883894</v>
      </c>
      <c r="DN33" s="23">
        <v>9400.3928424934693</v>
      </c>
      <c r="DO33" s="23">
        <v>88012.5962081412</v>
      </c>
      <c r="DP33" s="23">
        <v>38738.218117112701</v>
      </c>
      <c r="DQ33" s="23">
        <v>860710.59485260397</v>
      </c>
      <c r="DR33" s="23">
        <f t="shared" si="1"/>
        <v>38452590.332539484</v>
      </c>
      <c r="DS33" s="19">
        <v>3917492.1922403499</v>
      </c>
      <c r="DT33">
        <v>5035108.7541975714</v>
      </c>
      <c r="DU33">
        <v>8195854.4979881877</v>
      </c>
      <c r="DV33">
        <v>6888480.3489105916</v>
      </c>
      <c r="DW33">
        <v>14415654.539202804</v>
      </c>
      <c r="DX33" s="23">
        <f t="shared" si="2"/>
        <v>38452590.332539506</v>
      </c>
      <c r="DY33" s="38">
        <f t="shared" si="0"/>
        <v>25876387</v>
      </c>
      <c r="DZ33" s="23">
        <f t="shared" si="3"/>
        <v>1486.0107917129044</v>
      </c>
    </row>
    <row r="34" spans="1:130" x14ac:dyDescent="0.25">
      <c r="A34" s="21" t="s">
        <v>158</v>
      </c>
      <c r="B34" s="23">
        <v>89138.190908004399</v>
      </c>
      <c r="C34" s="23">
        <v>67838.2031790365</v>
      </c>
      <c r="D34" s="23">
        <v>984850.41765307402</v>
      </c>
      <c r="E34" s="23">
        <v>34.757105998190497</v>
      </c>
      <c r="F34" s="23">
        <v>12616.6684335273</v>
      </c>
      <c r="G34" s="23">
        <v>122066.177951145</v>
      </c>
      <c r="H34" s="23">
        <v>1536.9331180050201</v>
      </c>
      <c r="I34" s="23">
        <v>638.32905135918702</v>
      </c>
      <c r="J34" s="23">
        <v>238.24352634117</v>
      </c>
      <c r="K34" s="23">
        <v>222.01473893452399</v>
      </c>
      <c r="L34" s="23">
        <v>2889.9680267271601</v>
      </c>
      <c r="M34" s="23">
        <v>7465.09975595164</v>
      </c>
      <c r="N34" s="23">
        <v>465.70809483485198</v>
      </c>
      <c r="O34" s="23">
        <v>571.70686839547</v>
      </c>
      <c r="P34" s="23">
        <v>3261.6702587119298</v>
      </c>
      <c r="Q34" s="23">
        <v>143.72985462233001</v>
      </c>
      <c r="R34" s="23">
        <v>510.59672258058498</v>
      </c>
      <c r="S34" s="23">
        <v>9854.9454814841592</v>
      </c>
      <c r="T34" s="23">
        <v>1527424.93105811</v>
      </c>
      <c r="U34" s="23">
        <v>431292.86365493899</v>
      </c>
      <c r="V34" s="23">
        <v>151856.81350854499</v>
      </c>
      <c r="W34" s="23">
        <v>20064.640051972001</v>
      </c>
      <c r="X34" s="23">
        <v>1183331.65377219</v>
      </c>
      <c r="Y34" s="23">
        <v>20463.609883616598</v>
      </c>
      <c r="Z34" s="23">
        <v>530.02953234879806</v>
      </c>
      <c r="AA34" s="23">
        <v>325084.39966403297</v>
      </c>
      <c r="AB34" s="23">
        <v>252.325923111782</v>
      </c>
      <c r="AC34" s="23">
        <v>55928.105355377302</v>
      </c>
      <c r="AD34" s="23">
        <v>9148.6394918554597</v>
      </c>
      <c r="AE34" s="23">
        <v>1138260.6019767399</v>
      </c>
      <c r="AF34" s="23">
        <v>353421.26588411903</v>
      </c>
      <c r="AG34" s="23">
        <v>1603146.75924513</v>
      </c>
      <c r="AH34" s="23">
        <v>47929.981982997298</v>
      </c>
      <c r="AI34" s="23">
        <v>473257.72373421601</v>
      </c>
      <c r="AJ34" s="23">
        <v>96.577024053249204</v>
      </c>
      <c r="AK34" s="23">
        <v>37938.298136123798</v>
      </c>
      <c r="AL34" s="23">
        <v>17107.508016501899</v>
      </c>
      <c r="AM34" s="23">
        <v>135107.83726954501</v>
      </c>
      <c r="AN34" s="23">
        <v>421809.91161626601</v>
      </c>
      <c r="AO34" s="23">
        <v>2663.26725427461</v>
      </c>
      <c r="AP34" s="23">
        <v>8563632.7851147503</v>
      </c>
      <c r="AQ34" s="23">
        <v>28912.947287174298</v>
      </c>
      <c r="AR34" s="23">
        <v>127166.12931502701</v>
      </c>
      <c r="AS34" s="23">
        <v>12.7870228567898</v>
      </c>
      <c r="AT34" s="23">
        <v>145.162730485319</v>
      </c>
      <c r="AU34" s="23">
        <v>1770654.52202772</v>
      </c>
      <c r="AV34" s="23">
        <v>154940.635054215</v>
      </c>
      <c r="AW34" s="23">
        <v>107540.33816886701</v>
      </c>
      <c r="AX34" s="23">
        <v>6189.1324393210398</v>
      </c>
      <c r="AY34" s="23">
        <v>973.14392904947204</v>
      </c>
      <c r="AZ34" s="23">
        <v>280684.18250711198</v>
      </c>
      <c r="BA34" s="23">
        <v>10.0886500271478</v>
      </c>
      <c r="BB34" s="23">
        <v>31400.311147865701</v>
      </c>
      <c r="BC34" s="23">
        <v>37059.550509282897</v>
      </c>
      <c r="BD34" s="23">
        <v>30253.0591924822</v>
      </c>
      <c r="BE34" s="23">
        <v>644960.11082699895</v>
      </c>
      <c r="BF34" s="23">
        <v>793.35048056817402</v>
      </c>
      <c r="BG34" s="23">
        <v>23908.064425223401</v>
      </c>
      <c r="BH34" s="23">
        <v>475448.54768829298</v>
      </c>
      <c r="BI34" s="23">
        <v>195086.61389224499</v>
      </c>
      <c r="BJ34" s="23">
        <v>6439.33948971275</v>
      </c>
      <c r="BK34" s="23">
        <v>351991.02890002902</v>
      </c>
      <c r="BL34" s="23">
        <v>1793224.07566313</v>
      </c>
      <c r="BM34" s="23">
        <v>226656.58343875999</v>
      </c>
      <c r="BN34" s="23">
        <v>64.5712661331969</v>
      </c>
      <c r="BO34" s="23">
        <v>67.526287950950802</v>
      </c>
      <c r="BP34" s="23">
        <v>455071.587703545</v>
      </c>
      <c r="BQ34" s="23">
        <v>30.745689579155499</v>
      </c>
      <c r="BR34" s="23">
        <v>4236457.6383606903</v>
      </c>
      <c r="BS34" s="23">
        <v>28535.095818969901</v>
      </c>
      <c r="BT34" s="23">
        <v>1252.86621339721</v>
      </c>
      <c r="BU34" s="23">
        <v>1741968.26684399</v>
      </c>
      <c r="BV34" s="23">
        <v>20.353931594391401</v>
      </c>
      <c r="BW34" s="23">
        <v>79911.649702147697</v>
      </c>
      <c r="BX34" s="23">
        <v>50050.209239965901</v>
      </c>
      <c r="BY34" s="23">
        <v>148390.08000364201</v>
      </c>
      <c r="BZ34" s="23">
        <v>73760.785299855299</v>
      </c>
      <c r="CA34" s="23">
        <v>74.760304981813405</v>
      </c>
      <c r="CB34" s="23">
        <v>28512.783295950801</v>
      </c>
      <c r="CC34" s="23">
        <v>475701.12418838602</v>
      </c>
      <c r="CD34" s="23">
        <v>2151037.1533828201</v>
      </c>
      <c r="CE34" s="23">
        <v>477.75564080212001</v>
      </c>
      <c r="CF34" s="23">
        <v>270628.81198450801</v>
      </c>
      <c r="CG34" s="23">
        <v>114327.04016220001</v>
      </c>
      <c r="CH34" s="23">
        <v>13537.2364195586</v>
      </c>
      <c r="CI34" s="23">
        <v>4653.5949591921799</v>
      </c>
      <c r="CJ34" s="23">
        <v>20369.0317412691</v>
      </c>
      <c r="CK34" s="23">
        <v>141256.451521398</v>
      </c>
      <c r="CL34" s="23">
        <v>59925.768622682997</v>
      </c>
      <c r="CM34" s="23">
        <v>599405.055096564</v>
      </c>
      <c r="CN34" s="23">
        <v>4958259.2144596297</v>
      </c>
      <c r="CO34" s="23">
        <v>364611.441804006</v>
      </c>
      <c r="CP34" s="23">
        <v>1689.1093101429101</v>
      </c>
      <c r="CQ34" s="23">
        <v>4978.0436528958498</v>
      </c>
      <c r="CR34" s="23">
        <v>14580.231144654301</v>
      </c>
      <c r="CS34" s="23">
        <v>19391.314009228001</v>
      </c>
      <c r="CT34" s="23">
        <v>14685.124619010399</v>
      </c>
      <c r="CU34" s="23">
        <v>1750.59775111161</v>
      </c>
      <c r="CV34" s="23">
        <v>159.580406995262</v>
      </c>
      <c r="CW34" s="23">
        <v>628386.735231122</v>
      </c>
      <c r="CX34" s="23">
        <v>2849.6502621716199</v>
      </c>
      <c r="CY34" s="23">
        <v>99350.682554606494</v>
      </c>
      <c r="CZ34" s="23">
        <v>122666.51830038401</v>
      </c>
      <c r="DA34" s="23">
        <v>2439546.3814572599</v>
      </c>
      <c r="DB34" s="23">
        <v>489741.07392446301</v>
      </c>
      <c r="DC34" s="23">
        <v>10591.728913123199</v>
      </c>
      <c r="DD34" s="23">
        <v>14056.0865812388</v>
      </c>
      <c r="DE34" s="23">
        <v>6372.9100933282198</v>
      </c>
      <c r="DF34" s="23">
        <v>323678.48104049399</v>
      </c>
      <c r="DG34" s="23">
        <v>2380771.7805663599</v>
      </c>
      <c r="DH34" s="23">
        <v>74.774619807884406</v>
      </c>
      <c r="DI34" s="23">
        <v>178870.690623645</v>
      </c>
      <c r="DJ34" s="23">
        <v>85817.229722874399</v>
      </c>
      <c r="DK34" s="23">
        <v>34.486025877253098</v>
      </c>
      <c r="DL34" s="23">
        <v>40267.626998688502</v>
      </c>
      <c r="DM34" s="23">
        <v>88691.467471155804</v>
      </c>
      <c r="DN34" s="23">
        <v>710.37620152347404</v>
      </c>
      <c r="DO34" s="23">
        <v>136932.445672578</v>
      </c>
      <c r="DP34" s="23">
        <v>42673.886475717198</v>
      </c>
      <c r="DQ34" s="23">
        <v>153968.51948871501</v>
      </c>
      <c r="DR34" s="23">
        <f t="shared" si="1"/>
        <v>47440189.727730572</v>
      </c>
      <c r="DS34" s="19">
        <v>3106037.0931299976</v>
      </c>
      <c r="DT34">
        <v>10630609.500441235</v>
      </c>
      <c r="DU34">
        <v>16519034.08280932</v>
      </c>
      <c r="DV34">
        <v>4895672.2068795152</v>
      </c>
      <c r="DW34">
        <v>12288836.844470512</v>
      </c>
      <c r="DX34" s="23">
        <f t="shared" si="2"/>
        <v>47440189.727730587</v>
      </c>
      <c r="DY34" s="38">
        <f t="shared" ref="DY34:DY65" si="4">VLOOKUP(A34,pop,2,0)</f>
        <v>86790567.999999985</v>
      </c>
      <c r="DZ34" s="23">
        <f t="shared" si="3"/>
        <v>546.60536070844239</v>
      </c>
    </row>
    <row r="35" spans="1:130" x14ac:dyDescent="0.25">
      <c r="A35" s="21" t="s">
        <v>159</v>
      </c>
      <c r="B35" s="23">
        <v>5470.5438218465397</v>
      </c>
      <c r="C35" s="23">
        <v>29247.969869392899</v>
      </c>
      <c r="D35" s="23">
        <v>51369.616414272103</v>
      </c>
      <c r="E35" s="23">
        <v>416.662100689613</v>
      </c>
      <c r="F35" s="23">
        <v>1143.81738071789</v>
      </c>
      <c r="G35" s="23">
        <v>107982.30222244</v>
      </c>
      <c r="H35" s="23">
        <v>1779.5625394505901</v>
      </c>
      <c r="I35" s="23">
        <v>1328.7380875419699</v>
      </c>
      <c r="J35" s="23">
        <v>29.665701597956101</v>
      </c>
      <c r="K35" s="23">
        <v>804.38529810653904</v>
      </c>
      <c r="L35" s="23">
        <v>3845.9941096226398</v>
      </c>
      <c r="M35" s="23">
        <v>2814.3661086904299</v>
      </c>
      <c r="N35" s="23">
        <v>709.23181839332995</v>
      </c>
      <c r="O35" s="23">
        <v>654.92989929112298</v>
      </c>
      <c r="P35" s="23">
        <v>264.26018189163199</v>
      </c>
      <c r="Q35" s="23">
        <v>298.93780321575798</v>
      </c>
      <c r="R35" s="23">
        <v>2543.7893767577498</v>
      </c>
      <c r="S35" s="23">
        <v>26627.4084331304</v>
      </c>
      <c r="T35" s="23">
        <v>505191.43422673998</v>
      </c>
      <c r="U35" s="23">
        <v>11506.013471417</v>
      </c>
      <c r="V35" s="23">
        <v>41682.3428659317</v>
      </c>
      <c r="W35" s="23">
        <v>2496.6005459921998</v>
      </c>
      <c r="X35" s="23">
        <v>561915.18549738196</v>
      </c>
      <c r="Y35" s="23">
        <v>410.603795708848</v>
      </c>
      <c r="Z35" s="23">
        <v>1900.8418021279199</v>
      </c>
      <c r="AA35" s="23">
        <v>121022.878659628</v>
      </c>
      <c r="AB35" s="23">
        <v>33.464576078887603</v>
      </c>
      <c r="AC35" s="23">
        <v>831.72369930488799</v>
      </c>
      <c r="AD35" s="23">
        <v>19565.1184323747</v>
      </c>
      <c r="AE35" s="23">
        <v>2556.2376541420299</v>
      </c>
      <c r="AF35" s="23">
        <v>61353.209679815198</v>
      </c>
      <c r="AG35" s="23">
        <v>727765.96061914205</v>
      </c>
      <c r="AH35" s="23">
        <v>15610.4556662617</v>
      </c>
      <c r="AI35" s="23">
        <v>140473.302370085</v>
      </c>
      <c r="AJ35" s="23">
        <v>34.6026101710315</v>
      </c>
      <c r="AK35" s="23">
        <v>54384.415872942001</v>
      </c>
      <c r="AL35" s="23">
        <v>23756.169166456701</v>
      </c>
      <c r="AM35" s="23">
        <v>104115.138861944</v>
      </c>
      <c r="AN35" s="23">
        <v>137781.411540389</v>
      </c>
      <c r="AO35" s="23">
        <v>12387.4454945201</v>
      </c>
      <c r="AP35" s="23">
        <v>77919.382344219703</v>
      </c>
      <c r="AQ35" s="23">
        <v>5403.3101843349996</v>
      </c>
      <c r="AR35" s="23">
        <v>61216.310229137802</v>
      </c>
      <c r="AS35" s="23">
        <v>33.258799615077599</v>
      </c>
      <c r="AT35" s="23">
        <v>28.579606965773198</v>
      </c>
      <c r="AU35" s="23">
        <v>870399.512499184</v>
      </c>
      <c r="AV35" s="23">
        <v>7611.1634006096101</v>
      </c>
      <c r="AW35" s="23">
        <v>116.126806337297</v>
      </c>
      <c r="AX35" s="23">
        <v>30.5141555172365</v>
      </c>
      <c r="AY35" s="23">
        <v>172.06331364726</v>
      </c>
      <c r="AZ35" s="23">
        <v>30551.857047322199</v>
      </c>
      <c r="BA35" s="23">
        <v>54.958967690322602</v>
      </c>
      <c r="BB35" s="23">
        <v>53.177724125328801</v>
      </c>
      <c r="BC35" s="23">
        <v>1351.5872910538501</v>
      </c>
      <c r="BD35" s="23">
        <v>16292.6482272745</v>
      </c>
      <c r="BE35" s="23">
        <v>105404.86880717899</v>
      </c>
      <c r="BF35" s="23">
        <v>15.53787040267</v>
      </c>
      <c r="BG35" s="23">
        <v>15173.802398018801</v>
      </c>
      <c r="BH35" s="23">
        <v>125568.697845606</v>
      </c>
      <c r="BI35" s="23">
        <v>14392.4298146986</v>
      </c>
      <c r="BJ35" s="23">
        <v>948.76919024397</v>
      </c>
      <c r="BK35" s="23">
        <v>166679.231604723</v>
      </c>
      <c r="BL35" s="23">
        <v>640923.45699971402</v>
      </c>
      <c r="BM35" s="23">
        <v>22252.778666379701</v>
      </c>
      <c r="BN35" s="23">
        <v>31.966706538451</v>
      </c>
      <c r="BO35" s="23">
        <v>20.210411991075102</v>
      </c>
      <c r="BP35" s="23">
        <v>35686.8059931268</v>
      </c>
      <c r="BQ35" s="23">
        <v>664.74858834211898</v>
      </c>
      <c r="BR35" s="23">
        <v>338518.693003939</v>
      </c>
      <c r="BS35" s="23">
        <v>435.74458468537898</v>
      </c>
      <c r="BT35" s="23">
        <v>162.16958100341799</v>
      </c>
      <c r="BU35" s="23">
        <v>190936.401340916</v>
      </c>
      <c r="BV35" s="23">
        <v>15.945470566737001</v>
      </c>
      <c r="BW35" s="23">
        <v>1190.8526411375001</v>
      </c>
      <c r="BX35" s="23">
        <v>11850.630587146599</v>
      </c>
      <c r="BY35" s="23">
        <v>25628.198910362698</v>
      </c>
      <c r="BZ35" s="23">
        <v>65419.138405042097</v>
      </c>
      <c r="CA35" s="23">
        <v>92.919424505906804</v>
      </c>
      <c r="CB35" s="23">
        <v>10372.7669902864</v>
      </c>
      <c r="CC35" s="23">
        <v>360920.05371493398</v>
      </c>
      <c r="CD35" s="23">
        <v>1374352.3536618401</v>
      </c>
      <c r="CE35" s="23">
        <v>14.994194872677999</v>
      </c>
      <c r="CF35" s="23">
        <v>56652.787131512399</v>
      </c>
      <c r="CG35" s="23">
        <v>4781.9227638686598</v>
      </c>
      <c r="CH35" s="23">
        <v>12223.0071514109</v>
      </c>
      <c r="CI35" s="23">
        <v>2639.1342315692</v>
      </c>
      <c r="CJ35" s="23">
        <v>25299.2015333614</v>
      </c>
      <c r="CK35" s="23">
        <v>12060.838395439099</v>
      </c>
      <c r="CL35" s="23">
        <v>18035.331404555702</v>
      </c>
      <c r="CM35" s="23">
        <v>491825.15367090597</v>
      </c>
      <c r="CN35" s="23">
        <v>13829.346279678301</v>
      </c>
      <c r="CO35" s="23">
        <v>29311.928855564402</v>
      </c>
      <c r="CP35" s="23">
        <v>65.135446270794503</v>
      </c>
      <c r="CQ35" s="23">
        <v>5137.9210913221696</v>
      </c>
      <c r="CR35" s="23">
        <v>1288.5976220136599</v>
      </c>
      <c r="CS35" s="23">
        <v>1336483.52337634</v>
      </c>
      <c r="CT35" s="23">
        <v>11230.3846352415</v>
      </c>
      <c r="CU35" s="23">
        <v>973.26052165287797</v>
      </c>
      <c r="CV35" s="23">
        <v>28.251701226575001</v>
      </c>
      <c r="CW35" s="23">
        <v>41281.814702575597</v>
      </c>
      <c r="CX35" s="23">
        <v>1001.72616965463</v>
      </c>
      <c r="CY35" s="23">
        <v>63675.729876539597</v>
      </c>
      <c r="CZ35" s="23">
        <v>4542.8287861297003</v>
      </c>
      <c r="DA35" s="23">
        <v>39927.525602099799</v>
      </c>
      <c r="DB35" s="23">
        <v>53530.942640949499</v>
      </c>
      <c r="DC35" s="23">
        <v>10276.5340415051</v>
      </c>
      <c r="DD35" s="23">
        <v>14910.45423954</v>
      </c>
      <c r="DE35" s="23">
        <v>15295.7500064578</v>
      </c>
      <c r="DF35" s="23">
        <v>207434.564344899</v>
      </c>
      <c r="DG35" s="23">
        <v>225501.01393951301</v>
      </c>
      <c r="DH35" s="23">
        <v>58.410670295843801</v>
      </c>
      <c r="DI35" s="23">
        <v>40114.291336685397</v>
      </c>
      <c r="DJ35" s="23">
        <v>1449.2151139069299</v>
      </c>
      <c r="DK35" s="23">
        <v>26.168238406958501</v>
      </c>
      <c r="DL35" s="23">
        <v>30904.950275405401</v>
      </c>
      <c r="DM35" s="23">
        <v>18376.4337237732</v>
      </c>
      <c r="DN35" s="23">
        <v>3248.1830590427899</v>
      </c>
      <c r="DO35" s="23">
        <v>19952.125472137101</v>
      </c>
      <c r="DP35" s="23">
        <v>18911.987738673099</v>
      </c>
      <c r="DQ35" s="23">
        <v>48457.438178712</v>
      </c>
      <c r="DR35" s="23">
        <f t="shared" si="1"/>
        <v>10243759.170249676</v>
      </c>
      <c r="DS35" s="19">
        <v>1562168.221575255</v>
      </c>
      <c r="DT35">
        <v>1295047.037906989</v>
      </c>
      <c r="DU35">
        <v>1851732.5146511265</v>
      </c>
      <c r="DV35">
        <v>2355707.2226032401</v>
      </c>
      <c r="DW35">
        <v>3179104.1735130674</v>
      </c>
      <c r="DX35" s="23">
        <f t="shared" si="2"/>
        <v>10243759.170249678</v>
      </c>
      <c r="DY35" s="38">
        <f t="shared" si="4"/>
        <v>5380504.0000000009</v>
      </c>
      <c r="DZ35" s="23">
        <f t="shared" si="3"/>
        <v>1903.8661006942243</v>
      </c>
    </row>
    <row r="36" spans="1:130" x14ac:dyDescent="0.25">
      <c r="A36" s="21" t="s">
        <v>160</v>
      </c>
      <c r="B36" s="23">
        <v>972179.69951099495</v>
      </c>
      <c r="C36" s="23">
        <v>1003485.40398251</v>
      </c>
      <c r="D36" s="23">
        <v>3660511.6323369299</v>
      </c>
      <c r="E36" s="23">
        <v>78.6987141732765</v>
      </c>
      <c r="F36" s="23">
        <v>223034.14843822899</v>
      </c>
      <c r="G36" s="23">
        <v>4333917.8893824201</v>
      </c>
      <c r="H36" s="23">
        <v>5637.4423739917902</v>
      </c>
      <c r="I36" s="23">
        <v>3726.0740387087199</v>
      </c>
      <c r="J36" s="23">
        <v>2900.0996608680798</v>
      </c>
      <c r="K36" s="23">
        <v>16345.1750999748</v>
      </c>
      <c r="L36" s="23">
        <v>20342.174787097902</v>
      </c>
      <c r="M36" s="23">
        <v>7474.1643547803997</v>
      </c>
      <c r="N36" s="23">
        <v>5348.72720311788</v>
      </c>
      <c r="O36" s="23">
        <v>8796.6691853494503</v>
      </c>
      <c r="P36" s="23">
        <v>15968.726222453701</v>
      </c>
      <c r="Q36" s="23">
        <v>22494.777836507801</v>
      </c>
      <c r="R36" s="23">
        <v>6683.2963323714903</v>
      </c>
      <c r="S36" s="23">
        <v>3713294.3277844898</v>
      </c>
      <c r="T36" s="23">
        <v>10913769.8820416</v>
      </c>
      <c r="U36" s="23">
        <v>28290.687172066398</v>
      </c>
      <c r="V36" s="23">
        <v>698387.34238579602</v>
      </c>
      <c r="W36" s="23">
        <v>48702.121972851499</v>
      </c>
      <c r="X36" s="23">
        <v>30136051.557987802</v>
      </c>
      <c r="Y36" s="23">
        <v>50221.466842710899</v>
      </c>
      <c r="Z36" s="23">
        <v>303677.52610903099</v>
      </c>
      <c r="AA36" s="23">
        <v>4721880.1991730398</v>
      </c>
      <c r="AB36" s="23">
        <v>30.185158846468902</v>
      </c>
      <c r="AC36" s="23">
        <v>60562.247184149899</v>
      </c>
      <c r="AD36" s="23">
        <v>6179570.6306532295</v>
      </c>
      <c r="AE36" s="23">
        <v>261118.19488334199</v>
      </c>
      <c r="AF36" s="23">
        <v>3251811.06621905</v>
      </c>
      <c r="AG36" s="23">
        <v>15120464.253602</v>
      </c>
      <c r="AH36" s="23">
        <v>3007169.5225606798</v>
      </c>
      <c r="AI36" s="23">
        <v>904856.64592275</v>
      </c>
      <c r="AJ36" s="23">
        <v>131.322264955534</v>
      </c>
      <c r="AK36" s="23">
        <v>946079.54591170605</v>
      </c>
      <c r="AL36" s="23">
        <v>12772527.2902861</v>
      </c>
      <c r="AM36" s="23">
        <v>173086.68108695</v>
      </c>
      <c r="AN36" s="23">
        <v>330270.98337288102</v>
      </c>
      <c r="AO36" s="23">
        <v>156764.32170679799</v>
      </c>
      <c r="AP36" s="23">
        <v>406810.06467640499</v>
      </c>
      <c r="AQ36" s="23">
        <v>7311.4755358271204</v>
      </c>
      <c r="AR36" s="23">
        <v>2806549.6277395999</v>
      </c>
      <c r="AS36" s="23">
        <v>7268.3414053346496</v>
      </c>
      <c r="AT36" s="23">
        <v>20.4755678972755</v>
      </c>
      <c r="AU36" s="23">
        <v>34678488.569234699</v>
      </c>
      <c r="AV36" s="23">
        <v>1178986.5040159801</v>
      </c>
      <c r="AW36" s="23">
        <v>173398.86712426299</v>
      </c>
      <c r="AX36" s="23">
        <v>385811.76496386999</v>
      </c>
      <c r="AY36" s="23">
        <v>33304.607621000599</v>
      </c>
      <c r="AZ36" s="23">
        <v>4705386.6580670802</v>
      </c>
      <c r="BA36" s="23">
        <v>115303.810670276</v>
      </c>
      <c r="BB36" s="23">
        <v>111174.405063422</v>
      </c>
      <c r="BC36" s="23">
        <v>1135945.5315286999</v>
      </c>
      <c r="BD36" s="23">
        <v>1838438.8569577399</v>
      </c>
      <c r="BE36" s="23">
        <v>1332438.1280140299</v>
      </c>
      <c r="BF36" s="23">
        <v>153064.81229953299</v>
      </c>
      <c r="BG36" s="23">
        <v>18273.327823655502</v>
      </c>
      <c r="BH36" s="23">
        <v>3778050.2823060602</v>
      </c>
      <c r="BI36" s="23">
        <v>308408.95898230898</v>
      </c>
      <c r="BJ36" s="23">
        <v>101243.644520459</v>
      </c>
      <c r="BK36" s="23">
        <v>22962312.164831799</v>
      </c>
      <c r="BL36" s="23">
        <v>18065156.137316499</v>
      </c>
      <c r="BM36" s="23">
        <v>2714349.7146778102</v>
      </c>
      <c r="BN36" s="23">
        <v>24.1057696737487</v>
      </c>
      <c r="BO36" s="23">
        <v>147.60836554923</v>
      </c>
      <c r="BP36" s="23">
        <v>1565236.3392530701</v>
      </c>
      <c r="BQ36" s="23">
        <v>32783.0754693329</v>
      </c>
      <c r="BR36" s="23">
        <v>3127650.1985165598</v>
      </c>
      <c r="BS36" s="23">
        <v>150508.86703038</v>
      </c>
      <c r="BT36" s="23">
        <v>189063.68767296799</v>
      </c>
      <c r="BU36" s="23">
        <v>3833049.36325046</v>
      </c>
      <c r="BV36" s="23">
        <v>18.950029650856202</v>
      </c>
      <c r="BW36" s="23">
        <v>538457.90321059804</v>
      </c>
      <c r="BX36" s="23">
        <v>913000.25945003796</v>
      </c>
      <c r="BY36" s="23">
        <v>239850.77738008901</v>
      </c>
      <c r="BZ36" s="23">
        <v>320725.42183244898</v>
      </c>
      <c r="CA36" s="23">
        <v>639.01313001505196</v>
      </c>
      <c r="CB36" s="23">
        <v>50892.089229030003</v>
      </c>
      <c r="CC36" s="23">
        <v>3973829.8350959602</v>
      </c>
      <c r="CD36" s="23">
        <v>1531964.2588885101</v>
      </c>
      <c r="CE36" s="23">
        <v>34474.599856954002</v>
      </c>
      <c r="CF36" s="23">
        <v>3180505.86502086</v>
      </c>
      <c r="CG36" s="23">
        <v>779722.78637578397</v>
      </c>
      <c r="CH36" s="23">
        <v>1099938.16999827</v>
      </c>
      <c r="CI36" s="23">
        <v>116232.065552895</v>
      </c>
      <c r="CJ36" s="23">
        <v>3691963.45256668</v>
      </c>
      <c r="CK36" s="23">
        <v>1663068.61381241</v>
      </c>
      <c r="CL36" s="23">
        <v>1183425.7599905699</v>
      </c>
      <c r="CM36" s="23">
        <v>26882234.879995499</v>
      </c>
      <c r="CN36" s="23">
        <v>473117.25402016402</v>
      </c>
      <c r="CO36" s="23">
        <v>671805.81848755095</v>
      </c>
      <c r="CP36" s="23">
        <v>13710.2130387528</v>
      </c>
      <c r="CQ36" s="23">
        <v>661486.39994247002</v>
      </c>
      <c r="CR36" s="23">
        <v>1540.4358033884801</v>
      </c>
      <c r="CS36" s="23">
        <v>571857.72924570204</v>
      </c>
      <c r="CT36" s="23">
        <v>1250532.10966454</v>
      </c>
      <c r="CU36" s="23">
        <v>467.80491389357798</v>
      </c>
      <c r="CV36" s="23">
        <v>8780.2854798099706</v>
      </c>
      <c r="CW36" s="23">
        <v>4188163.9760601101</v>
      </c>
      <c r="CX36" s="23">
        <v>827898.181021392</v>
      </c>
      <c r="CY36" s="23">
        <v>4776695.9608648401</v>
      </c>
      <c r="CZ36" s="23">
        <v>389315.7153714</v>
      </c>
      <c r="DA36" s="23">
        <v>74504.0171726595</v>
      </c>
      <c r="DB36" s="23">
        <v>186755.48187784001</v>
      </c>
      <c r="DC36" s="23">
        <v>1011706.18373062</v>
      </c>
      <c r="DD36" s="23">
        <v>76594.454478494707</v>
      </c>
      <c r="DE36" s="23">
        <v>405667.873402962</v>
      </c>
      <c r="DF36" s="23">
        <v>7428777.1073886696</v>
      </c>
      <c r="DG36" s="23">
        <v>6364531.8943472896</v>
      </c>
      <c r="DH36" s="23">
        <v>49.985085423900898</v>
      </c>
      <c r="DI36" s="23">
        <v>409926.47696527699</v>
      </c>
      <c r="DJ36" s="23">
        <v>2933750.7613867801</v>
      </c>
      <c r="DK36" s="23">
        <v>4.6376672730317798</v>
      </c>
      <c r="DL36" s="23">
        <v>941210.23551480402</v>
      </c>
      <c r="DM36" s="23">
        <v>114549.886856849</v>
      </c>
      <c r="DN36" s="23">
        <v>416669.69425381097</v>
      </c>
      <c r="DO36" s="23">
        <v>1739388.17802536</v>
      </c>
      <c r="DP36" s="23">
        <v>829987.75465243799</v>
      </c>
      <c r="DQ36" s="23">
        <v>25470045.8615808</v>
      </c>
      <c r="DR36" s="23">
        <f t="shared" si="1"/>
        <v>318444039.84773308</v>
      </c>
      <c r="DS36" s="19">
        <v>37666316.461176194</v>
      </c>
      <c r="DT36">
        <v>34864649.924641512</v>
      </c>
      <c r="DU36">
        <v>76024677.405715883</v>
      </c>
      <c r="DV36">
        <v>40779845.461011514</v>
      </c>
      <c r="DW36">
        <v>129108550.59518808</v>
      </c>
      <c r="DX36" s="23">
        <f t="shared" si="2"/>
        <v>318444039.8477332</v>
      </c>
      <c r="DY36" s="38">
        <f t="shared" si="4"/>
        <v>50339443</v>
      </c>
      <c r="DZ36" s="23">
        <f t="shared" si="3"/>
        <v>6325.9349104783141</v>
      </c>
    </row>
    <row r="37" spans="1:130" x14ac:dyDescent="0.25">
      <c r="A37" s="21" t="s">
        <v>161</v>
      </c>
      <c r="B37" s="23">
        <v>499648.77550428198</v>
      </c>
      <c r="C37" s="23">
        <v>348036.86170439899</v>
      </c>
      <c r="D37" s="23">
        <v>1149986.7875896599</v>
      </c>
      <c r="E37" s="23">
        <v>53.755931381652999</v>
      </c>
      <c r="F37" s="23">
        <v>58985.083321485698</v>
      </c>
      <c r="G37" s="23">
        <v>242569.33789374901</v>
      </c>
      <c r="H37" s="23">
        <v>10327.883040447499</v>
      </c>
      <c r="I37" s="23">
        <v>7293.6660855831296</v>
      </c>
      <c r="J37" s="23">
        <v>2466.7495513560498</v>
      </c>
      <c r="K37" s="23">
        <v>4922.9114667855902</v>
      </c>
      <c r="L37" s="23">
        <v>32412.397170212302</v>
      </c>
      <c r="M37" s="23">
        <v>2345.83204589453</v>
      </c>
      <c r="N37" s="23">
        <v>5060.2615433752799</v>
      </c>
      <c r="O37" s="23">
        <v>17598.300748031899</v>
      </c>
      <c r="P37" s="23">
        <v>6641.0927830394003</v>
      </c>
      <c r="Q37" s="23">
        <v>3441.0231430539602</v>
      </c>
      <c r="R37" s="23">
        <v>4531.64050690166</v>
      </c>
      <c r="S37" s="23">
        <v>247940.11208397301</v>
      </c>
      <c r="T37" s="23">
        <v>2733295.7539593098</v>
      </c>
      <c r="U37" s="23">
        <v>17060.767671002701</v>
      </c>
      <c r="V37" s="23">
        <v>142625.954352439</v>
      </c>
      <c r="W37" s="23">
        <v>16110.1165548155</v>
      </c>
      <c r="X37" s="23">
        <v>3486807.91889374</v>
      </c>
      <c r="Y37" s="23">
        <v>16332.838609976499</v>
      </c>
      <c r="Z37" s="23">
        <v>54843.1314726333</v>
      </c>
      <c r="AA37" s="23">
        <v>701433.75024334004</v>
      </c>
      <c r="AB37" s="23">
        <v>111.190023142483</v>
      </c>
      <c r="AC37" s="23">
        <v>7944.47216996322</v>
      </c>
      <c r="AD37" s="23">
        <v>1275920.37501311</v>
      </c>
      <c r="AE37" s="23">
        <v>350644.67470083601</v>
      </c>
      <c r="AF37" s="23">
        <v>392506.47946395102</v>
      </c>
      <c r="AG37" s="23">
        <v>5229917.7711011805</v>
      </c>
      <c r="AH37" s="23">
        <v>8726.3657348051293</v>
      </c>
      <c r="AI37" s="23">
        <v>273781.22541959601</v>
      </c>
      <c r="AJ37" s="23">
        <v>108.179195515735</v>
      </c>
      <c r="AK37" s="23">
        <v>176752.15258762799</v>
      </c>
      <c r="AL37" s="23">
        <v>2217609.8597348002</v>
      </c>
      <c r="AM37" s="23">
        <v>225134.86954401899</v>
      </c>
      <c r="AN37" s="23">
        <v>2313.6077023991102</v>
      </c>
      <c r="AO37" s="23">
        <v>35238.303904932603</v>
      </c>
      <c r="AP37" s="23">
        <v>7330.5943034406901</v>
      </c>
      <c r="AQ37" s="23">
        <v>202117.12442517601</v>
      </c>
      <c r="AR37" s="23">
        <v>445729.70385632501</v>
      </c>
      <c r="AS37" s="23">
        <v>53.817578083359699</v>
      </c>
      <c r="AT37" s="23">
        <v>8.8692768847968093</v>
      </c>
      <c r="AU37" s="23">
        <v>2745222.5609061499</v>
      </c>
      <c r="AV37" s="23">
        <v>1671.80478003642</v>
      </c>
      <c r="AW37" s="23">
        <v>228.976400018736</v>
      </c>
      <c r="AX37" s="23">
        <v>33897.7163259433</v>
      </c>
      <c r="AY37" s="23">
        <v>6938.4004473930099</v>
      </c>
      <c r="AZ37" s="23">
        <v>224032.01528190801</v>
      </c>
      <c r="BA37" s="23">
        <v>32198.726408654202</v>
      </c>
      <c r="BB37" s="23">
        <v>6834.0663021831097</v>
      </c>
      <c r="BC37" s="23">
        <v>26146.906212947299</v>
      </c>
      <c r="BD37" s="23">
        <v>288389.64523624699</v>
      </c>
      <c r="BE37" s="23">
        <v>25270.334168449801</v>
      </c>
      <c r="BF37" s="23">
        <v>297.62326931040599</v>
      </c>
      <c r="BG37" s="23">
        <v>5338.39390900126</v>
      </c>
      <c r="BH37" s="23">
        <v>567406.85740399698</v>
      </c>
      <c r="BI37" s="23">
        <v>14914.4753849525</v>
      </c>
      <c r="BJ37" s="23">
        <v>3065.0669562808098</v>
      </c>
      <c r="BK37" s="23">
        <v>2496145.1584460801</v>
      </c>
      <c r="BL37" s="23">
        <v>6412307.4192417599</v>
      </c>
      <c r="BM37" s="23">
        <v>157492.90252668099</v>
      </c>
      <c r="BN37" s="23">
        <v>41.536085919213797</v>
      </c>
      <c r="BO37" s="23">
        <v>46.791770172152098</v>
      </c>
      <c r="BP37" s="23">
        <v>18484.824579954799</v>
      </c>
      <c r="BQ37" s="23">
        <v>11736.6975988224</v>
      </c>
      <c r="BR37" s="23">
        <v>417239.32291349402</v>
      </c>
      <c r="BS37" s="23">
        <v>61684.034589133596</v>
      </c>
      <c r="BT37" s="23">
        <v>334.07821951526302</v>
      </c>
      <c r="BU37" s="23">
        <v>1174019.27532097</v>
      </c>
      <c r="BV37" s="23">
        <v>22.654255717324101</v>
      </c>
      <c r="BW37" s="23">
        <v>61104.845602239002</v>
      </c>
      <c r="BX37" s="23">
        <v>278771.97799143603</v>
      </c>
      <c r="BY37" s="23">
        <v>58593.269418431497</v>
      </c>
      <c r="BZ37" s="23">
        <v>45318.020815909404</v>
      </c>
      <c r="CA37" s="23">
        <v>251.72113807721999</v>
      </c>
      <c r="CB37" s="23">
        <v>6392.0203878984403</v>
      </c>
      <c r="CC37" s="23">
        <v>1317000.92874886</v>
      </c>
      <c r="CD37" s="23">
        <v>111383.049620381</v>
      </c>
      <c r="CE37" s="23">
        <v>266.41973042471398</v>
      </c>
      <c r="CF37" s="23">
        <v>528865.49866489705</v>
      </c>
      <c r="CG37" s="23">
        <v>221738.41589343999</v>
      </c>
      <c r="CH37" s="23">
        <v>129176.359971653</v>
      </c>
      <c r="CI37" s="23">
        <v>190598.80979012401</v>
      </c>
      <c r="CJ37" s="23">
        <v>532306.94676112698</v>
      </c>
      <c r="CK37" s="23">
        <v>216633.275958793</v>
      </c>
      <c r="CL37" s="23">
        <v>655632.25788224395</v>
      </c>
      <c r="CM37" s="23">
        <v>6759504.8057180597</v>
      </c>
      <c r="CN37" s="23">
        <v>245339.74774361699</v>
      </c>
      <c r="CO37" s="23">
        <v>157930.49648070699</v>
      </c>
      <c r="CP37" s="23">
        <v>4642.9783675652898</v>
      </c>
      <c r="CQ37" s="23">
        <v>381017.83203668799</v>
      </c>
      <c r="CR37" s="23">
        <v>891.16149951058298</v>
      </c>
      <c r="CS37" s="23">
        <v>8825.1559990514106</v>
      </c>
      <c r="CT37" s="23">
        <v>10956.8521579793</v>
      </c>
      <c r="CU37" s="23">
        <v>297.43720478892999</v>
      </c>
      <c r="CV37" s="23">
        <v>4417.69140014001</v>
      </c>
      <c r="CW37" s="23">
        <v>1090268.0321271</v>
      </c>
      <c r="CX37" s="23">
        <v>712582.10522075498</v>
      </c>
      <c r="CY37" s="23">
        <v>480031.91300206899</v>
      </c>
      <c r="CZ37" s="23">
        <v>86667.406036985194</v>
      </c>
      <c r="DA37" s="23">
        <v>36374.943055891599</v>
      </c>
      <c r="DB37" s="23">
        <v>51862.485382103703</v>
      </c>
      <c r="DC37" s="23">
        <v>551327.66762479697</v>
      </c>
      <c r="DD37" s="23">
        <v>17028.210120482901</v>
      </c>
      <c r="DE37" s="23">
        <v>46321.391922609997</v>
      </c>
      <c r="DF37" s="23">
        <v>1187868.1206329199</v>
      </c>
      <c r="DG37" s="23">
        <v>853827.71579843306</v>
      </c>
      <c r="DH37" s="23">
        <v>18.5765599910528</v>
      </c>
      <c r="DI37" s="23">
        <v>27248.423371905399</v>
      </c>
      <c r="DJ37" s="23">
        <v>332778.24434784002</v>
      </c>
      <c r="DK37" s="23">
        <v>6.8953735360714496</v>
      </c>
      <c r="DL37" s="23">
        <v>230508.76414430499</v>
      </c>
      <c r="DM37" s="23">
        <v>181142.25763711301</v>
      </c>
      <c r="DN37" s="23">
        <v>96841.573991051497</v>
      </c>
      <c r="DO37" s="23">
        <v>52678.929603778102</v>
      </c>
      <c r="DP37" s="23">
        <v>222995.134492832</v>
      </c>
      <c r="DQ37" s="23">
        <v>5594235.8415700197</v>
      </c>
      <c r="DR37" s="23">
        <f t="shared" si="1"/>
        <v>59176603.213548899</v>
      </c>
      <c r="DS37" s="19">
        <v>8005239.9497910812</v>
      </c>
      <c r="DT37">
        <v>5950776.5255489033</v>
      </c>
      <c r="DU37">
        <v>14085243.126789061</v>
      </c>
      <c r="DV37">
        <v>6149073.7094945833</v>
      </c>
      <c r="DW37">
        <v>24986269.901925281</v>
      </c>
      <c r="DX37" s="23">
        <f t="shared" si="2"/>
        <v>59176603.213548914</v>
      </c>
      <c r="DY37" s="38">
        <f t="shared" si="4"/>
        <v>5047561</v>
      </c>
      <c r="DZ37" s="23">
        <f t="shared" si="3"/>
        <v>11723.801498099559</v>
      </c>
    </row>
    <row r="38" spans="1:130" x14ac:dyDescent="0.25">
      <c r="A38" s="21" t="s">
        <v>272</v>
      </c>
      <c r="B38" s="23">
        <v>4787.9628832114204</v>
      </c>
      <c r="C38" s="23">
        <v>35121.651294008399</v>
      </c>
      <c r="D38" s="23">
        <v>1308357.8022522801</v>
      </c>
      <c r="E38" s="23">
        <v>91.887005102911104</v>
      </c>
      <c r="F38" s="23">
        <v>31535.7207529759</v>
      </c>
      <c r="G38" s="23">
        <v>1460492.91601294</v>
      </c>
      <c r="H38" s="23">
        <v>3850.1426885716501</v>
      </c>
      <c r="I38" s="23">
        <v>3327.6723942970302</v>
      </c>
      <c r="J38" s="23">
        <v>512.167008345505</v>
      </c>
      <c r="K38" s="23">
        <v>10523.4693109368</v>
      </c>
      <c r="L38" s="23">
        <v>5262.6939590991897</v>
      </c>
      <c r="M38" s="23">
        <v>2893.66523846574</v>
      </c>
      <c r="N38" s="23">
        <v>205.82271268833799</v>
      </c>
      <c r="O38" s="23">
        <v>1804.78319194354</v>
      </c>
      <c r="P38" s="23">
        <v>914.70553305162798</v>
      </c>
      <c r="Q38" s="23">
        <v>38.587618765488997</v>
      </c>
      <c r="R38" s="23">
        <v>370.73280314846102</v>
      </c>
      <c r="S38" s="23">
        <v>492415.99857447</v>
      </c>
      <c r="T38" s="23">
        <v>4778483.7250266699</v>
      </c>
      <c r="U38" s="23">
        <v>1546.81467550361</v>
      </c>
      <c r="V38" s="23">
        <v>169455.368869764</v>
      </c>
      <c r="W38" s="23">
        <v>2233.6366687059299</v>
      </c>
      <c r="X38" s="23">
        <v>4880510.0229540505</v>
      </c>
      <c r="Y38" s="23">
        <v>7127.5770622891296</v>
      </c>
      <c r="Z38" s="23">
        <v>268417.9481181</v>
      </c>
      <c r="AA38" s="23">
        <v>225399.344031285</v>
      </c>
      <c r="AB38" s="23">
        <v>189.87614456477601</v>
      </c>
      <c r="AC38" s="23">
        <v>401.73304749342901</v>
      </c>
      <c r="AD38" s="23">
        <v>1377246.4637080501</v>
      </c>
      <c r="AE38" s="23">
        <v>1624.74001951526</v>
      </c>
      <c r="AF38" s="23">
        <v>62075.306371462102</v>
      </c>
      <c r="AG38" s="23">
        <v>13260694.529664701</v>
      </c>
      <c r="AH38" s="23">
        <v>2097.9228660445101</v>
      </c>
      <c r="AI38" s="23">
        <v>442600.344915753</v>
      </c>
      <c r="AJ38" s="23">
        <v>107.181234238396</v>
      </c>
      <c r="AK38" s="23">
        <v>375736.83249160001</v>
      </c>
      <c r="AL38" s="23">
        <v>1145195.9980617601</v>
      </c>
      <c r="AM38" s="23">
        <v>110392.782576898</v>
      </c>
      <c r="AN38" s="23">
        <v>43716.186686626199</v>
      </c>
      <c r="AO38" s="23">
        <v>461.58786572860703</v>
      </c>
      <c r="AP38" s="23">
        <v>310535.65630830498</v>
      </c>
      <c r="AQ38" s="23">
        <v>24564.490571062601</v>
      </c>
      <c r="AR38" s="23">
        <v>207439.96325439299</v>
      </c>
      <c r="AS38" s="23">
        <v>9.6872767835687092</v>
      </c>
      <c r="AT38" s="23">
        <v>150.322586982334</v>
      </c>
      <c r="AU38" s="23">
        <v>9692212.0052909702</v>
      </c>
      <c r="AV38" s="23">
        <v>75769.311117397097</v>
      </c>
      <c r="AW38" s="23">
        <v>82.797803831965496</v>
      </c>
      <c r="AX38" s="23">
        <v>34848.738044473597</v>
      </c>
      <c r="AY38" s="23">
        <v>4736.4410165285299</v>
      </c>
      <c r="AZ38" s="23">
        <v>300456.70032002602</v>
      </c>
      <c r="BA38" s="23">
        <v>6759.7127350463898</v>
      </c>
      <c r="BB38" s="23">
        <v>1300.1743223214501</v>
      </c>
      <c r="BC38" s="23">
        <v>57407.753732245299</v>
      </c>
      <c r="BD38" s="23">
        <v>511274.31453531201</v>
      </c>
      <c r="BE38" s="23">
        <v>910937.84958751895</v>
      </c>
      <c r="BF38" s="23">
        <v>48.993711530173996</v>
      </c>
      <c r="BG38" s="23">
        <v>107010.389786919</v>
      </c>
      <c r="BH38" s="23">
        <v>1127881.4205865101</v>
      </c>
      <c r="BI38" s="23">
        <v>34580.145744112102</v>
      </c>
      <c r="BJ38" s="23">
        <v>693.03330940350497</v>
      </c>
      <c r="BK38" s="23">
        <v>1565525.0305196301</v>
      </c>
      <c r="BL38" s="23">
        <v>9976219.6628704295</v>
      </c>
      <c r="BM38" s="23">
        <v>7913.3142236476997</v>
      </c>
      <c r="BN38" s="23">
        <v>79.464004184136002</v>
      </c>
      <c r="BO38" s="23">
        <v>75.935077251581205</v>
      </c>
      <c r="BP38" s="23">
        <v>216840.254033745</v>
      </c>
      <c r="BQ38" s="23">
        <v>25885.210634849602</v>
      </c>
      <c r="BR38" s="23">
        <v>1375587.9632781399</v>
      </c>
      <c r="BS38" s="23">
        <v>848.62676694732102</v>
      </c>
      <c r="BT38" s="23">
        <v>1996.4974513352399</v>
      </c>
      <c r="BU38" s="23">
        <v>838588.00397278101</v>
      </c>
      <c r="BV38" s="23">
        <v>18.3012108919737</v>
      </c>
      <c r="BW38" s="23">
        <v>18984.395593174399</v>
      </c>
      <c r="BX38" s="23">
        <v>2027.81914734415</v>
      </c>
      <c r="BY38" s="23">
        <v>22494.677787189401</v>
      </c>
      <c r="BZ38" s="23">
        <v>143484.56161839201</v>
      </c>
      <c r="CA38" s="23">
        <v>110.87704666443901</v>
      </c>
      <c r="CB38" s="23">
        <v>11700.1410426563</v>
      </c>
      <c r="CC38" s="23">
        <v>2185302.7017793702</v>
      </c>
      <c r="CD38" s="23">
        <v>275564.25841259398</v>
      </c>
      <c r="CE38" s="23">
        <v>40.392034938420402</v>
      </c>
      <c r="CF38" s="23">
        <v>72644.262961310407</v>
      </c>
      <c r="CG38" s="23">
        <v>36745.889604836098</v>
      </c>
      <c r="CH38" s="23">
        <v>521149.65984233702</v>
      </c>
      <c r="CI38" s="23">
        <v>5968.8669482845999</v>
      </c>
      <c r="CJ38" s="23">
        <v>456540.04646025703</v>
      </c>
      <c r="CK38" s="23">
        <v>3944.9654518696698</v>
      </c>
      <c r="CL38" s="23">
        <v>2549416.0167130302</v>
      </c>
      <c r="CM38" s="23">
        <v>383287.40197929402</v>
      </c>
      <c r="CN38" s="23">
        <v>110370.796384409</v>
      </c>
      <c r="CO38" s="23">
        <v>9054.9043788130202</v>
      </c>
      <c r="CP38" s="23">
        <v>56.884996466291298</v>
      </c>
      <c r="CQ38" s="23">
        <v>2242.5045221608102</v>
      </c>
      <c r="CR38" s="23">
        <v>980.03464676828605</v>
      </c>
      <c r="CS38" s="23">
        <v>195311.72757837799</v>
      </c>
      <c r="CT38" s="23">
        <v>2377.0086854890701</v>
      </c>
      <c r="CU38" s="23">
        <v>28.660813618903099</v>
      </c>
      <c r="CV38" s="23">
        <v>27.320864230559302</v>
      </c>
      <c r="CW38" s="23">
        <v>1487634.24393628</v>
      </c>
      <c r="CX38" s="23">
        <v>700.71522211094396</v>
      </c>
      <c r="CY38" s="23">
        <v>1083.03842130417</v>
      </c>
      <c r="CZ38" s="23">
        <v>58542.943843858702</v>
      </c>
      <c r="DA38" s="23">
        <v>51021.087237186402</v>
      </c>
      <c r="DB38" s="23">
        <v>639365.67175966501</v>
      </c>
      <c r="DC38" s="23">
        <v>9071.2916853240895</v>
      </c>
      <c r="DD38" s="23">
        <v>1132.4187889842301</v>
      </c>
      <c r="DE38" s="23">
        <v>16743.542495474801</v>
      </c>
      <c r="DF38" s="23">
        <v>3604764.8330914299</v>
      </c>
      <c r="DG38" s="23">
        <v>653387.51640111895</v>
      </c>
      <c r="DH38" s="23">
        <v>86.044242637970598</v>
      </c>
      <c r="DI38" s="23">
        <v>8635.7388472637995</v>
      </c>
      <c r="DJ38" s="23">
        <v>1690.9874526039901</v>
      </c>
      <c r="DK38" s="23">
        <v>37.420829335091902</v>
      </c>
      <c r="DL38" s="23">
        <v>150998.80130707801</v>
      </c>
      <c r="DM38" s="23">
        <v>4301.4027586853799</v>
      </c>
      <c r="DN38" s="23">
        <v>2283.5279178780902</v>
      </c>
      <c r="DO38" s="23">
        <v>602.99894724643104</v>
      </c>
      <c r="DP38" s="23">
        <v>59996.829465553201</v>
      </c>
      <c r="DQ38" s="23">
        <v>28907396.637624599</v>
      </c>
      <c r="DR38" s="23">
        <f t="shared" si="1"/>
        <v>100605836.93955013</v>
      </c>
      <c r="DS38" s="19">
        <v>30709082.726245884</v>
      </c>
      <c r="DT38">
        <v>5618579.441773572</v>
      </c>
      <c r="DU38">
        <v>11129703.834197968</v>
      </c>
      <c r="DV38">
        <v>8862303.1496375222</v>
      </c>
      <c r="DW38">
        <v>44286167.787695147</v>
      </c>
      <c r="DX38" s="23">
        <f t="shared" si="2"/>
        <v>100605836.9395501</v>
      </c>
      <c r="DY38" s="38">
        <f t="shared" si="4"/>
        <v>11333484.000000002</v>
      </c>
      <c r="DZ38" s="23">
        <f t="shared" si="3"/>
        <v>8876.8676021910014</v>
      </c>
    </row>
    <row r="39" spans="1:130" x14ac:dyDescent="0.25">
      <c r="A39" s="21" t="s">
        <v>162</v>
      </c>
      <c r="B39" s="23">
        <v>101321.451023738</v>
      </c>
      <c r="C39" s="23">
        <v>471244.42179533897</v>
      </c>
      <c r="D39" s="23">
        <v>559851.12951739295</v>
      </c>
      <c r="E39" s="23">
        <v>208.88217550363299</v>
      </c>
      <c r="F39" s="23">
        <v>28096.246624194799</v>
      </c>
      <c r="G39" s="23">
        <v>907072.37405153597</v>
      </c>
      <c r="H39" s="23">
        <v>1617.8246600459299</v>
      </c>
      <c r="I39" s="23">
        <v>947.94919041198204</v>
      </c>
      <c r="J39" s="23">
        <v>2039.55033635264</v>
      </c>
      <c r="K39" s="23">
        <v>479.13005117995999</v>
      </c>
      <c r="L39" s="23">
        <v>8744.1583544560999</v>
      </c>
      <c r="M39" s="23">
        <v>1449.64711615545</v>
      </c>
      <c r="N39" s="23">
        <v>2047.77890855637</v>
      </c>
      <c r="O39" s="23">
        <v>1755.4422138054699</v>
      </c>
      <c r="P39" s="23">
        <v>65896.070096499097</v>
      </c>
      <c r="Q39" s="23">
        <v>16078.0675220755</v>
      </c>
      <c r="R39" s="23">
        <v>754.236280618568</v>
      </c>
      <c r="S39" s="23">
        <v>75031.559105307504</v>
      </c>
      <c r="T39" s="23">
        <v>669471.296513548</v>
      </c>
      <c r="U39" s="23">
        <v>5597.2100252611499</v>
      </c>
      <c r="V39" s="23">
        <v>120049.87697804099</v>
      </c>
      <c r="W39" s="23">
        <v>1990.13530868571</v>
      </c>
      <c r="X39" s="23">
        <v>1208590.7922777699</v>
      </c>
      <c r="Y39" s="23">
        <v>9767.7018345969609</v>
      </c>
      <c r="Z39" s="23">
        <v>6995.7822675812804</v>
      </c>
      <c r="AA39" s="23">
        <v>243166.706955895</v>
      </c>
      <c r="AB39" s="23">
        <v>536.03154435373597</v>
      </c>
      <c r="AC39" s="23">
        <v>320.01777281487102</v>
      </c>
      <c r="AD39" s="23">
        <v>296939.70978877897</v>
      </c>
      <c r="AE39" s="23">
        <v>243023.92337197199</v>
      </c>
      <c r="AF39" s="23">
        <v>140177.90123296599</v>
      </c>
      <c r="AG39" s="23">
        <v>1325098.9590666499</v>
      </c>
      <c r="AH39" s="23">
        <v>8075.70112249882</v>
      </c>
      <c r="AI39" s="23">
        <v>144246.50500267401</v>
      </c>
      <c r="AJ39" s="23">
        <v>1681.1754369585301</v>
      </c>
      <c r="AK39" s="23">
        <v>233398.140303942</v>
      </c>
      <c r="AL39" s="23">
        <v>971212.27521274704</v>
      </c>
      <c r="AM39" s="23">
        <v>89705.874211918403</v>
      </c>
      <c r="AN39" s="23">
        <v>2262.8051291740599</v>
      </c>
      <c r="AO39" s="23">
        <v>92153.420531491196</v>
      </c>
      <c r="AP39" s="23">
        <v>14111.052510679599</v>
      </c>
      <c r="AQ39" s="23">
        <v>79964.251323719407</v>
      </c>
      <c r="AR39" s="23">
        <v>214289.610845758</v>
      </c>
      <c r="AS39" s="23">
        <v>212.16789790527099</v>
      </c>
      <c r="AT39" s="23">
        <v>94.552748903735704</v>
      </c>
      <c r="AU39" s="23">
        <v>2066336.15653849</v>
      </c>
      <c r="AV39" s="23">
        <v>5895.9213593040004</v>
      </c>
      <c r="AW39" s="23">
        <v>15696.576888433199</v>
      </c>
      <c r="AX39" s="23">
        <v>9348.2789263279101</v>
      </c>
      <c r="AY39" s="23">
        <v>493.252106662519</v>
      </c>
      <c r="AZ39" s="23">
        <v>94767.240425410404</v>
      </c>
      <c r="BA39" s="23">
        <v>30553.1416175021</v>
      </c>
      <c r="BB39" s="23">
        <v>2968.35027727341</v>
      </c>
      <c r="BC39" s="23">
        <v>18845.6069509597</v>
      </c>
      <c r="BD39" s="23">
        <v>5021.2403283056001</v>
      </c>
      <c r="BE39" s="23">
        <v>9828.8712464510209</v>
      </c>
      <c r="BF39" s="23">
        <v>571.45557286176302</v>
      </c>
      <c r="BG39" s="23">
        <v>4343.3710116891098</v>
      </c>
      <c r="BH39" s="23">
        <v>182655.67487238199</v>
      </c>
      <c r="BI39" s="23">
        <v>35056.725568074398</v>
      </c>
      <c r="BJ39" s="23">
        <v>2592.6038958427698</v>
      </c>
      <c r="BK39" s="23">
        <v>1572839.83451203</v>
      </c>
      <c r="BL39" s="23">
        <v>1222181.7153454199</v>
      </c>
      <c r="BM39" s="23">
        <v>102334.024374664</v>
      </c>
      <c r="BN39" s="23">
        <v>423.33782097694802</v>
      </c>
      <c r="BO39" s="23">
        <v>518.23269953467195</v>
      </c>
      <c r="BP39" s="23">
        <v>33703.381088512397</v>
      </c>
      <c r="BQ39" s="23">
        <v>1152.1747692567301</v>
      </c>
      <c r="BR39" s="23">
        <v>212315.70738422699</v>
      </c>
      <c r="BS39" s="23">
        <v>6908.3148074260698</v>
      </c>
      <c r="BT39" s="23">
        <v>6128.1649883230903</v>
      </c>
      <c r="BU39" s="23">
        <v>494203.88883935998</v>
      </c>
      <c r="BV39" s="23">
        <v>264.33040630627301</v>
      </c>
      <c r="BW39" s="23">
        <v>10682.196929826699</v>
      </c>
      <c r="BX39" s="23">
        <v>24408.353188858098</v>
      </c>
      <c r="BY39" s="23">
        <v>13106.0061019154</v>
      </c>
      <c r="BZ39" s="23">
        <v>133202.766048082</v>
      </c>
      <c r="CA39" s="23">
        <v>253.688235736135</v>
      </c>
      <c r="CB39" s="23">
        <v>17140.3972551937</v>
      </c>
      <c r="CC39" s="23">
        <v>478080.692393957</v>
      </c>
      <c r="CD39" s="23">
        <v>257297.71908126501</v>
      </c>
      <c r="CE39" s="23">
        <v>1097.96951687264</v>
      </c>
      <c r="CF39" s="23">
        <v>234387.52094496199</v>
      </c>
      <c r="CG39" s="23">
        <v>74172.429177662503</v>
      </c>
      <c r="CH39" s="23">
        <v>116536.57753393801</v>
      </c>
      <c r="CI39" s="23">
        <v>12036.9916648585</v>
      </c>
      <c r="CJ39" s="23">
        <v>121028.467699325</v>
      </c>
      <c r="CK39" s="23">
        <v>54311.0897468658</v>
      </c>
      <c r="CL39" s="23">
        <v>480354.84372640098</v>
      </c>
      <c r="CM39" s="23">
        <v>1826301.98387046</v>
      </c>
      <c r="CN39" s="23">
        <v>326580.49922814901</v>
      </c>
      <c r="CO39" s="23">
        <v>57570.389456753299</v>
      </c>
      <c r="CP39" s="23">
        <v>17579.102223032201</v>
      </c>
      <c r="CQ39" s="23">
        <v>89457.765582166103</v>
      </c>
      <c r="CR39" s="23">
        <v>1063.5342705253399</v>
      </c>
      <c r="CS39" s="23">
        <v>3540.4252203634501</v>
      </c>
      <c r="CT39" s="23">
        <v>5425.7324824410198</v>
      </c>
      <c r="CU39" s="23">
        <v>852.25068990419504</v>
      </c>
      <c r="CV39" s="23">
        <v>23335.992813144101</v>
      </c>
      <c r="CW39" s="23">
        <v>157895.003409325</v>
      </c>
      <c r="CX39" s="23">
        <v>76794.347816345398</v>
      </c>
      <c r="CY39" s="23">
        <v>178319.60093264101</v>
      </c>
      <c r="CZ39" s="23">
        <v>35946.691730793798</v>
      </c>
      <c r="DA39" s="23">
        <v>48978.115204135604</v>
      </c>
      <c r="DB39" s="23">
        <v>323.39797188741102</v>
      </c>
      <c r="DC39" s="23">
        <v>664468.92192993697</v>
      </c>
      <c r="DD39" s="23">
        <v>23104.135303914802</v>
      </c>
      <c r="DE39" s="23">
        <v>109984.468485531</v>
      </c>
      <c r="DF39" s="23">
        <v>306801.49232391198</v>
      </c>
      <c r="DG39" s="23">
        <v>277392.959614077</v>
      </c>
      <c r="DH39" s="23">
        <v>75.349951453294693</v>
      </c>
      <c r="DI39" s="23">
        <v>174451.79811810399</v>
      </c>
      <c r="DJ39" s="23">
        <v>103370.389657607</v>
      </c>
      <c r="DK39" s="23">
        <v>158.86815978144199</v>
      </c>
      <c r="DL39" s="23">
        <v>97943.569034134605</v>
      </c>
      <c r="DM39" s="23">
        <v>78159.234606932499</v>
      </c>
      <c r="DN39" s="23">
        <v>20362.272506269499</v>
      </c>
      <c r="DO39" s="23">
        <v>34981.823734041704</v>
      </c>
      <c r="DP39" s="23">
        <v>603796.51996836194</v>
      </c>
      <c r="DQ39" s="23">
        <v>2738666.0572508699</v>
      </c>
      <c r="DR39" s="23">
        <f t="shared" si="1"/>
        <v>24617497.473655172</v>
      </c>
      <c r="DS39" s="19">
        <v>3893978.5375684788</v>
      </c>
      <c r="DT39">
        <v>3171335.1227076058</v>
      </c>
      <c r="DU39">
        <v>4308914.3276755642</v>
      </c>
      <c r="DV39">
        <v>2658048.4273441471</v>
      </c>
      <c r="DW39">
        <v>10585221.058359381</v>
      </c>
      <c r="DX39" s="23">
        <f t="shared" si="2"/>
        <v>24617497.473655179</v>
      </c>
      <c r="DY39" s="38">
        <f t="shared" si="4"/>
        <v>1198573.9999999998</v>
      </c>
      <c r="DZ39" s="23">
        <f t="shared" si="3"/>
        <v>20538.988392585841</v>
      </c>
    </row>
    <row r="40" spans="1:130" x14ac:dyDescent="0.25">
      <c r="A40" s="21" t="s">
        <v>163</v>
      </c>
      <c r="B40" s="23">
        <v>2614607.9034791901</v>
      </c>
      <c r="C40" s="23">
        <v>488093.98957041901</v>
      </c>
      <c r="D40" s="23">
        <v>5404258.3732104003</v>
      </c>
      <c r="E40" s="23">
        <v>466.11390951726401</v>
      </c>
      <c r="F40" s="23">
        <v>333740.86451379798</v>
      </c>
      <c r="G40" s="23">
        <v>3273438.78066563</v>
      </c>
      <c r="H40" s="23">
        <v>47345.427128652598</v>
      </c>
      <c r="I40" s="23">
        <v>18811.096873026501</v>
      </c>
      <c r="J40" s="23">
        <v>9004.8650477617393</v>
      </c>
      <c r="K40" s="23">
        <v>7895.3283299678696</v>
      </c>
      <c r="L40" s="23">
        <v>172778.34121458599</v>
      </c>
      <c r="M40" s="23">
        <v>6329.6719354701499</v>
      </c>
      <c r="N40" s="23">
        <v>16219.822099499501</v>
      </c>
      <c r="O40" s="23">
        <v>26639.690203706399</v>
      </c>
      <c r="P40" s="23">
        <v>6846.05184060992</v>
      </c>
      <c r="Q40" s="23">
        <v>22287.050023905402</v>
      </c>
      <c r="R40" s="23">
        <v>7799.37490349361</v>
      </c>
      <c r="S40" s="23">
        <v>352313.02607013902</v>
      </c>
      <c r="T40" s="23">
        <v>10241300.8859074</v>
      </c>
      <c r="U40" s="23">
        <v>68841.727478369896</v>
      </c>
      <c r="V40" s="23">
        <v>411879.33524367597</v>
      </c>
      <c r="W40" s="23">
        <v>59500.478122523396</v>
      </c>
      <c r="X40" s="23">
        <v>11557626.1149965</v>
      </c>
      <c r="Y40" s="23">
        <v>38260.008047008101</v>
      </c>
      <c r="Z40" s="23">
        <v>30339.451171589099</v>
      </c>
      <c r="AA40" s="23">
        <v>5984970.4636160703</v>
      </c>
      <c r="AB40" s="23">
        <v>991.42790533644802</v>
      </c>
      <c r="AC40" s="23">
        <v>14564.3081340873</v>
      </c>
      <c r="AD40" s="23">
        <v>2436301.23620262</v>
      </c>
      <c r="AE40" s="23">
        <v>5094977.8766775597</v>
      </c>
      <c r="AF40" s="23">
        <v>1084576.14846014</v>
      </c>
      <c r="AG40" s="23">
        <v>11203582.217958299</v>
      </c>
      <c r="AH40" s="23">
        <v>1203957.6865481201</v>
      </c>
      <c r="AI40" s="23">
        <v>2556634.8661013599</v>
      </c>
      <c r="AJ40" s="23">
        <v>6183.7184590280503</v>
      </c>
      <c r="AK40" s="23">
        <v>1595186.7187270699</v>
      </c>
      <c r="AL40" s="23">
        <v>4898642.0442374898</v>
      </c>
      <c r="AM40" s="23">
        <v>343190.285742454</v>
      </c>
      <c r="AN40" s="23">
        <v>6568.3819161829297</v>
      </c>
      <c r="AO40" s="23">
        <v>47941.370075059604</v>
      </c>
      <c r="AP40" s="23">
        <v>17366.8371024269</v>
      </c>
      <c r="AQ40" s="23">
        <v>11421.0265252914</v>
      </c>
      <c r="AR40" s="23">
        <v>3490743.9618039401</v>
      </c>
      <c r="AS40" s="23">
        <v>3149.9565101043199</v>
      </c>
      <c r="AT40" s="23">
        <v>411.37776919219198</v>
      </c>
      <c r="AU40" s="23">
        <v>17439314.6674169</v>
      </c>
      <c r="AV40" s="23">
        <v>29380.966078103</v>
      </c>
      <c r="AW40" s="23">
        <v>37004.454680249502</v>
      </c>
      <c r="AX40" s="23">
        <v>2711.5976048942398</v>
      </c>
      <c r="AY40" s="23">
        <v>10392.946586118</v>
      </c>
      <c r="AZ40" s="23">
        <v>624148.20899951202</v>
      </c>
      <c r="BA40" s="23">
        <v>101541.79795576401</v>
      </c>
      <c r="BB40" s="23">
        <v>80984.225226546507</v>
      </c>
      <c r="BC40" s="23">
        <v>8246.9543944269899</v>
      </c>
      <c r="BD40" s="23">
        <v>80641.852222107394</v>
      </c>
      <c r="BE40" s="23">
        <v>52911.677842114499</v>
      </c>
      <c r="BF40" s="23">
        <v>3709.5900961018001</v>
      </c>
      <c r="BG40" s="23">
        <v>102407.24676845199</v>
      </c>
      <c r="BH40" s="23">
        <v>1428481.5239989499</v>
      </c>
      <c r="BI40" s="23">
        <v>66810.776930147898</v>
      </c>
      <c r="BJ40" s="23">
        <v>71776.983731785702</v>
      </c>
      <c r="BK40" s="23">
        <v>6090197.6796931196</v>
      </c>
      <c r="BL40" s="23">
        <v>15193249.627436999</v>
      </c>
      <c r="BM40" s="23">
        <v>5468946.32178488</v>
      </c>
      <c r="BN40" s="23">
        <v>1404.1618472651401</v>
      </c>
      <c r="BO40" s="23">
        <v>973.19487858308401</v>
      </c>
      <c r="BP40" s="23">
        <v>83059.0368750669</v>
      </c>
      <c r="BQ40" s="23">
        <v>539994.18154604302</v>
      </c>
      <c r="BR40" s="23">
        <v>7636297.1081462801</v>
      </c>
      <c r="BS40" s="23">
        <v>581712.17269512697</v>
      </c>
      <c r="BT40" s="23">
        <v>4119.4899559355899</v>
      </c>
      <c r="BU40" s="23">
        <v>9900470.5848333593</v>
      </c>
      <c r="BV40" s="23">
        <v>582.01540285037595</v>
      </c>
      <c r="BW40" s="23">
        <v>73161.706730759601</v>
      </c>
      <c r="BX40" s="23">
        <v>349143.57215860899</v>
      </c>
      <c r="BY40" s="23">
        <v>139331.93524841499</v>
      </c>
      <c r="BZ40" s="23">
        <v>437693.00106939999</v>
      </c>
      <c r="CA40" s="23">
        <v>9032.3200667170295</v>
      </c>
      <c r="CB40" s="23">
        <v>330519.03003012203</v>
      </c>
      <c r="CC40" s="23">
        <v>2361270.6194082699</v>
      </c>
      <c r="CD40" s="23">
        <v>1526848.10139141</v>
      </c>
      <c r="CE40" s="23">
        <v>8058.5205849466802</v>
      </c>
      <c r="CF40" s="23">
        <v>2035055.97259489</v>
      </c>
      <c r="CG40" s="23">
        <v>388808.19430228701</v>
      </c>
      <c r="CH40" s="23">
        <v>1323168.84510731</v>
      </c>
      <c r="CI40" s="23">
        <v>97197.865975206398</v>
      </c>
      <c r="CJ40" s="23">
        <v>901950.28736048599</v>
      </c>
      <c r="CK40" s="23">
        <v>370987.91995954397</v>
      </c>
      <c r="CL40" s="23">
        <v>2508163.9012553901</v>
      </c>
      <c r="CM40" s="23">
        <v>26060371.975780401</v>
      </c>
      <c r="CN40" s="23">
        <v>2454031.82492575</v>
      </c>
      <c r="CO40" s="23">
        <v>183013.17074539</v>
      </c>
      <c r="CP40" s="23">
        <v>79833.820248147094</v>
      </c>
      <c r="CQ40" s="23">
        <v>1122656.16654488</v>
      </c>
      <c r="CR40" s="23">
        <v>25624.697695992701</v>
      </c>
      <c r="CS40" s="23">
        <v>214076.117202052</v>
      </c>
      <c r="CT40" s="23">
        <v>63012.898821914598</v>
      </c>
      <c r="CU40" s="23">
        <v>19915.516155774501</v>
      </c>
      <c r="CV40" s="23">
        <v>1010122.2920456399</v>
      </c>
      <c r="CW40" s="23">
        <v>1447242.7604853399</v>
      </c>
      <c r="CX40" s="23">
        <v>830945.76087799598</v>
      </c>
      <c r="CY40" s="23">
        <v>1305704.35940516</v>
      </c>
      <c r="CZ40" s="23">
        <v>349894.16036941297</v>
      </c>
      <c r="DA40" s="23">
        <v>324760.93774305598</v>
      </c>
      <c r="DB40" s="23">
        <v>29964.082269352799</v>
      </c>
      <c r="DC40" s="23">
        <v>3771976.4724161001</v>
      </c>
      <c r="DD40" s="23">
        <v>21926.052209113499</v>
      </c>
      <c r="DE40" s="23">
        <v>917697.48860890395</v>
      </c>
      <c r="DF40" s="23">
        <v>3155866.7087971698</v>
      </c>
      <c r="DG40" s="23">
        <v>2574234.7631068602</v>
      </c>
      <c r="DH40" s="23">
        <v>568.51940295868599</v>
      </c>
      <c r="DI40" s="23">
        <v>1242314.1856697099</v>
      </c>
      <c r="DJ40" s="23">
        <v>1053789.61245127</v>
      </c>
      <c r="DK40" s="23">
        <v>906.49168586187795</v>
      </c>
      <c r="DL40" s="23">
        <v>228617.87795986599</v>
      </c>
      <c r="DM40" s="23">
        <v>130288.752415248</v>
      </c>
      <c r="DN40" s="23">
        <v>386168.05574764899</v>
      </c>
      <c r="DO40" s="23">
        <v>526206.44039341295</v>
      </c>
      <c r="DP40" s="23">
        <v>209791.89867203601</v>
      </c>
      <c r="DQ40" s="23">
        <v>16557717.9008344</v>
      </c>
      <c r="DR40" s="23">
        <f t="shared" si="1"/>
        <v>220019090.28301704</v>
      </c>
      <c r="DS40" s="19">
        <v>22456321.798816554</v>
      </c>
      <c r="DT40">
        <v>39774276.538344286</v>
      </c>
      <c r="DU40">
        <v>58402988.740495093</v>
      </c>
      <c r="DV40">
        <v>18652672.25444255</v>
      </c>
      <c r="DW40">
        <v>80732830.950918451</v>
      </c>
      <c r="DX40" s="23">
        <f t="shared" si="2"/>
        <v>220019090.28301692</v>
      </c>
      <c r="DY40" s="38">
        <f t="shared" si="4"/>
        <v>10689213</v>
      </c>
      <c r="DZ40" s="23">
        <f t="shared" si="3"/>
        <v>20583.28244399442</v>
      </c>
    </row>
    <row r="41" spans="1:130" x14ac:dyDescent="0.25">
      <c r="A41" s="21" t="s">
        <v>164</v>
      </c>
      <c r="B41" s="23">
        <v>32705530.232116099</v>
      </c>
      <c r="C41" s="23">
        <v>13881740.7599847</v>
      </c>
      <c r="D41" s="23">
        <v>39073137.373067901</v>
      </c>
      <c r="E41" s="23">
        <v>5020.20523327313</v>
      </c>
      <c r="F41" s="23">
        <v>1525444.53785933</v>
      </c>
      <c r="G41" s="23">
        <v>49760878.013116702</v>
      </c>
      <c r="H41" s="23">
        <v>837766.56224438595</v>
      </c>
      <c r="I41" s="23">
        <v>323511.39710443502</v>
      </c>
      <c r="J41" s="23">
        <v>169018.73178987199</v>
      </c>
      <c r="K41" s="23">
        <v>971449.31785857305</v>
      </c>
      <c r="L41" s="23">
        <v>3004889.3594118902</v>
      </c>
      <c r="M41" s="23">
        <v>232973.47728159901</v>
      </c>
      <c r="N41" s="23">
        <v>172254.26440273901</v>
      </c>
      <c r="O41" s="23">
        <v>806518.01167108398</v>
      </c>
      <c r="P41" s="23">
        <v>577871.70795205096</v>
      </c>
      <c r="Q41" s="23">
        <v>698045.07201910706</v>
      </c>
      <c r="R41" s="23">
        <v>123541.93615192499</v>
      </c>
      <c r="S41" s="23">
        <v>4232623.5434480999</v>
      </c>
      <c r="T41" s="23">
        <v>109798355.67961501</v>
      </c>
      <c r="U41" s="23">
        <v>1789400.2736424599</v>
      </c>
      <c r="V41" s="23">
        <v>6520948.5980662899</v>
      </c>
      <c r="W41" s="23">
        <v>568456.84711109695</v>
      </c>
      <c r="X41" s="23">
        <v>142072974.80109301</v>
      </c>
      <c r="Y41" s="23">
        <v>1533443.26542885</v>
      </c>
      <c r="Z41" s="23">
        <v>1756266.47323883</v>
      </c>
      <c r="AA41" s="23">
        <v>65172432.561071202</v>
      </c>
      <c r="AB41" s="23">
        <v>118438.276030796</v>
      </c>
      <c r="AC41" s="23">
        <v>80033.392024472603</v>
      </c>
      <c r="AD41" s="23">
        <v>29247819.780603301</v>
      </c>
      <c r="AE41" s="23">
        <v>29943719.793661501</v>
      </c>
      <c r="AF41" s="23">
        <v>13687632.989685699</v>
      </c>
      <c r="AG41" s="23">
        <v>166766798.98317799</v>
      </c>
      <c r="AH41" s="23">
        <v>35752026.807723597</v>
      </c>
      <c r="AI41" s="23">
        <v>36125987.8640742</v>
      </c>
      <c r="AJ41" s="23">
        <v>10579.888014181301</v>
      </c>
      <c r="AK41" s="23">
        <v>36993866.620896503</v>
      </c>
      <c r="AL41" s="23">
        <v>116047865.126752</v>
      </c>
      <c r="AM41" s="23">
        <v>3799066.9199504098</v>
      </c>
      <c r="AN41" s="23">
        <v>303822.86416747997</v>
      </c>
      <c r="AO41" s="23">
        <v>112183.19392227801</v>
      </c>
      <c r="AP41" s="23">
        <v>555250.74871337798</v>
      </c>
      <c r="AQ41" s="23">
        <v>655074.23297807295</v>
      </c>
      <c r="AR41" s="23">
        <v>52071950.441678099</v>
      </c>
      <c r="AS41" s="23">
        <v>199774.32443841701</v>
      </c>
      <c r="AT41" s="23">
        <v>35312.950590146902</v>
      </c>
      <c r="AU41" s="23">
        <v>262193358.83342901</v>
      </c>
      <c r="AV41" s="23">
        <v>1650012.3503736099</v>
      </c>
      <c r="AW41" s="23">
        <v>1706060.8277570501</v>
      </c>
      <c r="AX41" s="23">
        <v>62345.661766477497</v>
      </c>
      <c r="AY41" s="23">
        <v>106142.162634131</v>
      </c>
      <c r="AZ41" s="23">
        <v>12440823.496756</v>
      </c>
      <c r="BA41" s="23">
        <v>4513934.3581615305</v>
      </c>
      <c r="BB41" s="23">
        <v>1494243.44009104</v>
      </c>
      <c r="BC41" s="23">
        <v>420511.33867983299</v>
      </c>
      <c r="BD41" s="23">
        <v>627827.75080133404</v>
      </c>
      <c r="BE41" s="23">
        <v>1165681.5852071401</v>
      </c>
      <c r="BF41" s="23">
        <v>28344.661385028601</v>
      </c>
      <c r="BG41" s="23">
        <v>590376.89214572101</v>
      </c>
      <c r="BH41" s="23">
        <v>17304146.967254799</v>
      </c>
      <c r="BI41" s="23">
        <v>1635676.16228055</v>
      </c>
      <c r="BJ41" s="23">
        <v>10565210.885543499</v>
      </c>
      <c r="BK41" s="23">
        <v>112738279.71637</v>
      </c>
      <c r="BL41" s="23">
        <v>374813675.19743299</v>
      </c>
      <c r="BM41" s="23">
        <v>44207711.504395001</v>
      </c>
      <c r="BN41" s="23">
        <v>5431.7386432081403</v>
      </c>
      <c r="BO41" s="23">
        <v>35868.240813120901</v>
      </c>
      <c r="BP41" s="23">
        <v>6140583.7485753698</v>
      </c>
      <c r="BQ41" s="23">
        <v>1836212.8653658701</v>
      </c>
      <c r="BR41" s="23">
        <v>78853485.965495393</v>
      </c>
      <c r="BS41" s="23">
        <v>7921830.9449741105</v>
      </c>
      <c r="BT41" s="23">
        <v>59771.729417402297</v>
      </c>
      <c r="BU41" s="23">
        <v>158640762.89410201</v>
      </c>
      <c r="BV41" s="23">
        <v>1606.77205655326</v>
      </c>
      <c r="BW41" s="23">
        <v>1814094.6764358501</v>
      </c>
      <c r="BX41" s="23">
        <v>6200987.0781290196</v>
      </c>
      <c r="BY41" s="23">
        <v>2027722.72545253</v>
      </c>
      <c r="BZ41" s="23">
        <v>4778491.83033772</v>
      </c>
      <c r="CA41" s="23">
        <v>7275.8775056779696</v>
      </c>
      <c r="CB41" s="23">
        <v>3969111.89433872</v>
      </c>
      <c r="CC41" s="23">
        <v>79292562.841718405</v>
      </c>
      <c r="CD41" s="23">
        <v>24431278.525602698</v>
      </c>
      <c r="CE41" s="23">
        <v>1076784.70768995</v>
      </c>
      <c r="CF41" s="23">
        <v>34197326.000939503</v>
      </c>
      <c r="CG41" s="23">
        <v>11133921.143851301</v>
      </c>
      <c r="CH41" s="23">
        <v>11346450.3077456</v>
      </c>
      <c r="CI41" s="23">
        <v>3118850.6543388702</v>
      </c>
      <c r="CJ41" s="23">
        <v>11253137.714813299</v>
      </c>
      <c r="CK41" s="23">
        <v>6933095.7774716699</v>
      </c>
      <c r="CL41" s="23">
        <v>119571186.88890301</v>
      </c>
      <c r="CM41" s="23">
        <v>325976823.67717898</v>
      </c>
      <c r="CN41" s="23">
        <v>38037858.415123798</v>
      </c>
      <c r="CO41" s="23">
        <v>6054815.4651704701</v>
      </c>
      <c r="CP41" s="23">
        <v>2294304.4383176402</v>
      </c>
      <c r="CQ41" s="23">
        <v>26774810.7491441</v>
      </c>
      <c r="CR41" s="23">
        <v>194192.645410331</v>
      </c>
      <c r="CS41" s="23">
        <v>1731690.0645541099</v>
      </c>
      <c r="CT41" s="23">
        <v>430305.79828063701</v>
      </c>
      <c r="CU41" s="23">
        <v>6896.9156805149896</v>
      </c>
      <c r="CV41" s="23">
        <v>2310313.9882340902</v>
      </c>
      <c r="CW41" s="23">
        <v>30821872.727308098</v>
      </c>
      <c r="CX41" s="23">
        <v>18122795.492981602</v>
      </c>
      <c r="CY41" s="23">
        <v>15344449.3046916</v>
      </c>
      <c r="CZ41" s="23">
        <v>5917761.2368945796</v>
      </c>
      <c r="DA41" s="23">
        <v>8031077.6775361402</v>
      </c>
      <c r="DB41" s="23">
        <v>13514.057591066199</v>
      </c>
      <c r="DC41" s="23">
        <v>19040539.9836661</v>
      </c>
      <c r="DD41" s="23">
        <v>1069912.2674419901</v>
      </c>
      <c r="DE41" s="23">
        <v>16602325.970937001</v>
      </c>
      <c r="DF41" s="23">
        <v>32713112.1716635</v>
      </c>
      <c r="DG41" s="23">
        <v>43280404.169661097</v>
      </c>
      <c r="DH41" s="23">
        <v>1906.9837972093701</v>
      </c>
      <c r="DI41" s="23">
        <v>14001831.4214714</v>
      </c>
      <c r="DJ41" s="23">
        <v>9431182.2894899491</v>
      </c>
      <c r="DK41" s="23">
        <v>1121.9066675240799</v>
      </c>
      <c r="DL41" s="23">
        <v>3773157.1037369701</v>
      </c>
      <c r="DM41" s="23">
        <v>1914958.6428091901</v>
      </c>
      <c r="DN41" s="23">
        <v>9698312.9378530607</v>
      </c>
      <c r="DO41" s="23">
        <v>4119245.73943213</v>
      </c>
      <c r="DP41" s="23">
        <v>15371721.947215199</v>
      </c>
      <c r="DQ41" s="23">
        <v>282543430.05800802</v>
      </c>
      <c r="DR41" s="23">
        <f t="shared" si="1"/>
        <v>3359360541.7861929</v>
      </c>
      <c r="DS41" s="19">
        <v>394874366.83242917</v>
      </c>
      <c r="DT41">
        <v>580042533.47691786</v>
      </c>
      <c r="DU41">
        <v>715825798.99969542</v>
      </c>
      <c r="DV41">
        <v>205223677.92514554</v>
      </c>
      <c r="DW41">
        <v>1463394164.5520048</v>
      </c>
      <c r="DX41" s="23">
        <f t="shared" si="2"/>
        <v>3359360541.7861929</v>
      </c>
      <c r="DY41" s="38">
        <f t="shared" si="4"/>
        <v>83517045.999999985</v>
      </c>
      <c r="DZ41" s="23">
        <f t="shared" si="3"/>
        <v>40223.651370358493</v>
      </c>
    </row>
    <row r="42" spans="1:130" x14ac:dyDescent="0.25">
      <c r="A42" s="21" t="s">
        <v>165</v>
      </c>
      <c r="B42" s="23">
        <v>5935.8611536221197</v>
      </c>
      <c r="C42" s="23">
        <v>25873.637964915499</v>
      </c>
      <c r="D42" s="23">
        <v>21489.1340438351</v>
      </c>
      <c r="E42" s="23">
        <v>35.955006789338199</v>
      </c>
      <c r="F42" s="23">
        <v>6927.6215302519904</v>
      </c>
      <c r="G42" s="23">
        <v>15385.404609233899</v>
      </c>
      <c r="H42" s="23">
        <v>1482.3574036883099</v>
      </c>
      <c r="I42" s="23">
        <v>1059.1222606108499</v>
      </c>
      <c r="J42" s="23">
        <v>991.05915225732099</v>
      </c>
      <c r="K42" s="23">
        <v>1904.32882192229</v>
      </c>
      <c r="L42" s="23">
        <v>7795.6500785900898</v>
      </c>
      <c r="M42" s="23">
        <v>5411.5536004954001</v>
      </c>
      <c r="N42" s="23">
        <v>109.844388149769</v>
      </c>
      <c r="O42" s="23">
        <v>2207.3692459255499</v>
      </c>
      <c r="P42" s="23">
        <v>1643.77117260676</v>
      </c>
      <c r="Q42" s="23">
        <v>403.301410182035</v>
      </c>
      <c r="R42" s="23">
        <v>1695.2785563694599</v>
      </c>
      <c r="S42" s="23">
        <v>28779.771048110801</v>
      </c>
      <c r="T42" s="23">
        <v>21289.1238272874</v>
      </c>
      <c r="U42" s="23">
        <v>25567.293704454201</v>
      </c>
      <c r="V42" s="23">
        <v>55891.924449479797</v>
      </c>
      <c r="W42" s="23">
        <v>129.82021179104501</v>
      </c>
      <c r="X42" s="23">
        <v>29950.0330082892</v>
      </c>
      <c r="Y42" s="23">
        <v>3371.4166907967001</v>
      </c>
      <c r="Z42" s="23">
        <v>228.78697563698699</v>
      </c>
      <c r="AA42" s="23">
        <v>54255.946639745802</v>
      </c>
      <c r="AB42" s="23">
        <v>285.60507522011301</v>
      </c>
      <c r="AC42" s="23">
        <v>11.8214542531059</v>
      </c>
      <c r="AD42" s="23">
        <v>55687.312601269703</v>
      </c>
      <c r="AE42" s="23">
        <v>22738.228100516299</v>
      </c>
      <c r="AF42" s="23">
        <v>14279.256156567501</v>
      </c>
      <c r="AG42" s="23">
        <v>105306.344042286</v>
      </c>
      <c r="AH42" s="23">
        <v>66030.8127171495</v>
      </c>
      <c r="AI42" s="23">
        <v>98583.6925095693</v>
      </c>
      <c r="AJ42" s="23">
        <v>109.575812385514</v>
      </c>
      <c r="AK42" s="23">
        <v>45693.871244099297</v>
      </c>
      <c r="AL42" s="23">
        <v>14954.853931071901</v>
      </c>
      <c r="AM42" s="23">
        <v>1493.88312499677</v>
      </c>
      <c r="AN42" s="23">
        <v>7413.0810540210296</v>
      </c>
      <c r="AO42" s="23">
        <v>12468.1511006725</v>
      </c>
      <c r="AP42" s="23">
        <v>3173.0306396153801</v>
      </c>
      <c r="AQ42" s="23">
        <v>597.56820242606898</v>
      </c>
      <c r="AR42" s="23">
        <v>31067.814267695099</v>
      </c>
      <c r="AS42" s="23">
        <v>11.271663217220601</v>
      </c>
      <c r="AT42" s="23">
        <v>152.53620316777099</v>
      </c>
      <c r="AU42" s="23">
        <v>312570.33119151503</v>
      </c>
      <c r="AV42" s="23">
        <v>1094.1424365753101</v>
      </c>
      <c r="AW42" s="23">
        <v>487.20967773507698</v>
      </c>
      <c r="AX42" s="23">
        <v>16.2270145628767</v>
      </c>
      <c r="AY42" s="23">
        <v>820.87776140194205</v>
      </c>
      <c r="AZ42" s="23">
        <v>36766.328290075202</v>
      </c>
      <c r="BA42" s="23">
        <v>927.83757728183696</v>
      </c>
      <c r="BB42" s="23">
        <v>3192.4480475238402</v>
      </c>
      <c r="BC42" s="23">
        <v>194.99445900354101</v>
      </c>
      <c r="BD42" s="23">
        <v>60854.320171673397</v>
      </c>
      <c r="BE42" s="23">
        <v>2347.4100008609298</v>
      </c>
      <c r="BF42" s="23">
        <v>4.5087601662605001</v>
      </c>
      <c r="BG42" s="23">
        <v>1865.0156417594501</v>
      </c>
      <c r="BH42" s="23">
        <v>120176.59250301</v>
      </c>
      <c r="BI42" s="23">
        <v>40292.433151343299</v>
      </c>
      <c r="BJ42" s="23">
        <v>106.41164021067</v>
      </c>
      <c r="BK42" s="23">
        <v>7788.1654591707202</v>
      </c>
      <c r="BL42" s="23">
        <v>135820.99397276601</v>
      </c>
      <c r="BM42" s="23">
        <v>5569.0838721202499</v>
      </c>
      <c r="BN42" s="23">
        <v>102.797150864819</v>
      </c>
      <c r="BO42" s="23">
        <v>78.943340261805602</v>
      </c>
      <c r="BP42" s="23">
        <v>6730.7846514519097</v>
      </c>
      <c r="BQ42" s="23">
        <v>29.8791742777689</v>
      </c>
      <c r="BR42" s="23">
        <v>175795.806066908</v>
      </c>
      <c r="BS42" s="23">
        <v>1958.5460731048099</v>
      </c>
      <c r="BT42" s="23">
        <v>299.59062644533202</v>
      </c>
      <c r="BU42" s="23">
        <v>520367.75230300002</v>
      </c>
      <c r="BV42" s="23">
        <v>30.446373339514601</v>
      </c>
      <c r="BW42" s="23">
        <v>60556.678520608002</v>
      </c>
      <c r="BX42" s="23">
        <v>102913.57193022101</v>
      </c>
      <c r="BY42" s="23">
        <v>1789.29158317517</v>
      </c>
      <c r="BZ42" s="23">
        <v>15520.7062265553</v>
      </c>
      <c r="CA42" s="23">
        <v>114.810805624425</v>
      </c>
      <c r="CB42" s="23">
        <v>3707.4672461796899</v>
      </c>
      <c r="CC42" s="23">
        <v>44221.032715619302</v>
      </c>
      <c r="CD42" s="23">
        <v>43008.447916608799</v>
      </c>
      <c r="CE42" s="23">
        <v>10.523299462356301</v>
      </c>
      <c r="CF42" s="23">
        <v>176260.55976185499</v>
      </c>
      <c r="CG42" s="23">
        <v>25114.345212650001</v>
      </c>
      <c r="CH42" s="23">
        <v>350.277060238177</v>
      </c>
      <c r="CI42" s="23">
        <v>230.75466829127899</v>
      </c>
      <c r="CJ42" s="23">
        <v>6459.93883580698</v>
      </c>
      <c r="CK42" s="23">
        <v>18982.914921188101</v>
      </c>
      <c r="CL42" s="23">
        <v>17180.288055580499</v>
      </c>
      <c r="CM42" s="23">
        <v>498495.95588042098</v>
      </c>
      <c r="CN42" s="23">
        <v>42652.021206408797</v>
      </c>
      <c r="CO42" s="23">
        <v>26534.798193109</v>
      </c>
      <c r="CP42" s="23">
        <v>206.39936257211801</v>
      </c>
      <c r="CQ42" s="23">
        <v>1167.1703570434199</v>
      </c>
      <c r="CR42" s="23">
        <v>750.23981377323298</v>
      </c>
      <c r="CS42" s="23">
        <v>2698.6176774753999</v>
      </c>
      <c r="CT42" s="23">
        <v>69.4150445318474</v>
      </c>
      <c r="CU42" s="23">
        <v>31.566078143450198</v>
      </c>
      <c r="CV42" s="23">
        <v>18.161951203727899</v>
      </c>
      <c r="CW42" s="23">
        <v>56235.984055419198</v>
      </c>
      <c r="CX42" s="23">
        <v>1037.9834434255799</v>
      </c>
      <c r="CY42" s="23">
        <v>41507.849174840703</v>
      </c>
      <c r="CZ42" s="23">
        <v>17754.786521624301</v>
      </c>
      <c r="DA42" s="23">
        <v>48076.072333970398</v>
      </c>
      <c r="DB42" s="23">
        <v>178.75135364220699</v>
      </c>
      <c r="DC42" s="23">
        <v>2934.2965728572699</v>
      </c>
      <c r="DD42" s="23">
        <v>261.81387672307699</v>
      </c>
      <c r="DE42" s="23">
        <v>16175.9373881913</v>
      </c>
      <c r="DF42" s="23">
        <v>3188.9985100885801</v>
      </c>
      <c r="DG42" s="23">
        <v>95925.481892320604</v>
      </c>
      <c r="DH42" s="23">
        <v>86.052738190747903</v>
      </c>
      <c r="DI42" s="23">
        <v>27644.4907573563</v>
      </c>
      <c r="DJ42" s="23">
        <v>900.74237789598203</v>
      </c>
      <c r="DK42" s="23">
        <v>47.818956708557003</v>
      </c>
      <c r="DL42" s="23">
        <v>171897.33895368999</v>
      </c>
      <c r="DM42" s="23">
        <v>87422.296992198593</v>
      </c>
      <c r="DN42" s="23">
        <v>28.676922359490501</v>
      </c>
      <c r="DO42" s="23">
        <v>35479.266582059798</v>
      </c>
      <c r="DP42" s="23">
        <v>29978.4135311686</v>
      </c>
      <c r="DQ42" s="23">
        <v>24989.564885506701</v>
      </c>
      <c r="DR42" s="23">
        <f t="shared" si="1"/>
        <v>3986962.5263882321</v>
      </c>
      <c r="DS42" s="19">
        <v>192793.17765379665</v>
      </c>
      <c r="DT42">
        <v>1063525.9047801294</v>
      </c>
      <c r="DU42">
        <v>818729.27143160242</v>
      </c>
      <c r="DV42">
        <v>945932.37084478186</v>
      </c>
      <c r="DW42">
        <v>965981.8016779212</v>
      </c>
      <c r="DX42" s="23">
        <f t="shared" si="2"/>
        <v>3986962.5263882317</v>
      </c>
      <c r="DY42" s="38">
        <f t="shared" si="4"/>
        <v>973557</v>
      </c>
      <c r="DZ42" s="23">
        <f t="shared" si="3"/>
        <v>4095.2533096554512</v>
      </c>
    </row>
    <row r="43" spans="1:130" x14ac:dyDescent="0.25">
      <c r="A43" s="21" t="s">
        <v>166</v>
      </c>
      <c r="B43" s="23">
        <v>5752952.2771714004</v>
      </c>
      <c r="C43" s="23">
        <v>949546.51945751498</v>
      </c>
      <c r="D43" s="23">
        <v>2498849.1691660699</v>
      </c>
      <c r="E43" s="23">
        <v>505.56691275733903</v>
      </c>
      <c r="F43" s="23">
        <v>4036025.2443307298</v>
      </c>
      <c r="G43" s="23">
        <v>6443002.9880651403</v>
      </c>
      <c r="H43" s="23">
        <v>17036.035950350601</v>
      </c>
      <c r="I43" s="23">
        <v>5386.01231877392</v>
      </c>
      <c r="J43" s="23">
        <v>7675.4697678213897</v>
      </c>
      <c r="K43" s="23">
        <v>42821.3587652723</v>
      </c>
      <c r="L43" s="23">
        <v>48176.155879113001</v>
      </c>
      <c r="M43" s="23">
        <v>9610.5133043758397</v>
      </c>
      <c r="N43" s="23">
        <v>11852.2544007493</v>
      </c>
      <c r="O43" s="23">
        <v>6505.4243384113197</v>
      </c>
      <c r="P43" s="23">
        <v>31403.176813767299</v>
      </c>
      <c r="Q43" s="23">
        <v>37651.968268795703</v>
      </c>
      <c r="R43" s="23">
        <v>7571.1486245016104</v>
      </c>
      <c r="S43" s="23">
        <v>335496.57671348302</v>
      </c>
      <c r="T43" s="23">
        <v>14038264.5188381</v>
      </c>
      <c r="U43" s="23">
        <v>42527.323636756097</v>
      </c>
      <c r="V43" s="23">
        <v>194543.28141816499</v>
      </c>
      <c r="W43" s="23">
        <v>31080.929322722899</v>
      </c>
      <c r="X43" s="23">
        <v>16448312.6540638</v>
      </c>
      <c r="Y43" s="23">
        <v>38715.976259451301</v>
      </c>
      <c r="Z43" s="23">
        <v>810019.01691585104</v>
      </c>
      <c r="AA43" s="23">
        <v>4253178.7650732202</v>
      </c>
      <c r="AB43" s="23">
        <v>579.63225009185498</v>
      </c>
      <c r="AC43" s="23">
        <v>39217.085427171201</v>
      </c>
      <c r="AD43" s="23">
        <v>1628166.3682826499</v>
      </c>
      <c r="AE43" s="23">
        <v>1351735.2432534799</v>
      </c>
      <c r="AF43" s="23">
        <v>850545.65554337495</v>
      </c>
      <c r="AG43" s="23">
        <v>21328850.731311999</v>
      </c>
      <c r="AH43" s="23">
        <v>1648653.6057809701</v>
      </c>
      <c r="AI43" s="23">
        <v>1434541.07520571</v>
      </c>
      <c r="AJ43" s="23">
        <v>1667.57335400379</v>
      </c>
      <c r="AK43" s="23">
        <v>1002136.4393286</v>
      </c>
      <c r="AL43" s="23">
        <v>11148308.5797792</v>
      </c>
      <c r="AM43" s="23">
        <v>233071.57131510199</v>
      </c>
      <c r="AN43" s="23">
        <v>129576.41214253601</v>
      </c>
      <c r="AO43" s="23">
        <v>480745.26598636201</v>
      </c>
      <c r="AP43" s="23">
        <v>26925.149662980799</v>
      </c>
      <c r="AQ43" s="23">
        <v>18966.614243416199</v>
      </c>
      <c r="AR43" s="23">
        <v>2960112.38561833</v>
      </c>
      <c r="AS43" s="23">
        <v>3021.2725529177001</v>
      </c>
      <c r="AT43" s="23">
        <v>202.342718534737</v>
      </c>
      <c r="AU43" s="23">
        <v>19131595.190389398</v>
      </c>
      <c r="AV43" s="23">
        <v>36763.278058397504</v>
      </c>
      <c r="AW43" s="23">
        <v>346214.235811639</v>
      </c>
      <c r="AX43" s="23">
        <v>19466.626722825102</v>
      </c>
      <c r="AY43" s="23">
        <v>6310.01555888858</v>
      </c>
      <c r="AZ43" s="23">
        <v>720722.46012267901</v>
      </c>
      <c r="BA43" s="23">
        <v>96669.791844303298</v>
      </c>
      <c r="BB43" s="23">
        <v>94694.013219699496</v>
      </c>
      <c r="BC43" s="23">
        <v>9228.0305694244998</v>
      </c>
      <c r="BD43" s="23">
        <v>44530.171092125202</v>
      </c>
      <c r="BE43" s="23">
        <v>56554.431338908202</v>
      </c>
      <c r="BF43" s="23">
        <v>5610.1325207774098</v>
      </c>
      <c r="BG43" s="23">
        <v>39317.626752948301</v>
      </c>
      <c r="BH43" s="23">
        <v>1045832.79108434</v>
      </c>
      <c r="BI43" s="23">
        <v>250123.10806220199</v>
      </c>
      <c r="BJ43" s="23">
        <v>256049.800483664</v>
      </c>
      <c r="BK43" s="23">
        <v>8056908.20372702</v>
      </c>
      <c r="BL43" s="23">
        <v>40056968.480989397</v>
      </c>
      <c r="BM43" s="23">
        <v>4144804.7659215401</v>
      </c>
      <c r="BN43" s="23">
        <v>259.996741175132</v>
      </c>
      <c r="BO43" s="23">
        <v>849.89880058250003</v>
      </c>
      <c r="BP43" s="23">
        <v>254901.40714672301</v>
      </c>
      <c r="BQ43" s="23">
        <v>77148.8505254552</v>
      </c>
      <c r="BR43" s="23">
        <v>5260996.5156597802</v>
      </c>
      <c r="BS43" s="23">
        <v>130667.775459483</v>
      </c>
      <c r="BT43" s="23">
        <v>9238.9121135093501</v>
      </c>
      <c r="BU43" s="23">
        <v>5140119.6303678304</v>
      </c>
      <c r="BV43" s="23">
        <v>757.24360551465099</v>
      </c>
      <c r="BW43" s="23">
        <v>152002.17138580501</v>
      </c>
      <c r="BX43" s="23">
        <v>389264.16598903999</v>
      </c>
      <c r="BY43" s="23">
        <v>438870.97641997499</v>
      </c>
      <c r="BZ43" s="23">
        <v>126761.043931213</v>
      </c>
      <c r="CA43" s="23">
        <v>1467.3523092302501</v>
      </c>
      <c r="CB43" s="23">
        <v>49907.501827794797</v>
      </c>
      <c r="CC43" s="23">
        <v>5532535.9051621296</v>
      </c>
      <c r="CD43" s="23">
        <v>2331859.5351011502</v>
      </c>
      <c r="CE43" s="23">
        <v>14809.792010446599</v>
      </c>
      <c r="CF43" s="23">
        <v>2528723.5402688398</v>
      </c>
      <c r="CG43" s="23">
        <v>548547.52221848501</v>
      </c>
      <c r="CH43" s="23">
        <v>241065.82259543301</v>
      </c>
      <c r="CI43" s="23">
        <v>81088.796530674605</v>
      </c>
      <c r="CJ43" s="23">
        <v>398409.91935298702</v>
      </c>
      <c r="CK43" s="23">
        <v>301981.77658551</v>
      </c>
      <c r="CL43" s="23">
        <v>7618033.6529961703</v>
      </c>
      <c r="CM43" s="23">
        <v>30614205.1626608</v>
      </c>
      <c r="CN43" s="23">
        <v>3888773.5055239</v>
      </c>
      <c r="CO43" s="23">
        <v>331454.97351505101</v>
      </c>
      <c r="CP43" s="23">
        <v>106559.540647357</v>
      </c>
      <c r="CQ43" s="23">
        <v>1472139.0112324699</v>
      </c>
      <c r="CR43" s="23">
        <v>8011.0918912278703</v>
      </c>
      <c r="CS43" s="23">
        <v>80019.610009979093</v>
      </c>
      <c r="CT43" s="23">
        <v>30399.774081526099</v>
      </c>
      <c r="CU43" s="23">
        <v>1139.7311064389</v>
      </c>
      <c r="CV43" s="23">
        <v>985786.84216182795</v>
      </c>
      <c r="CW43" s="23">
        <v>1906939.1061936</v>
      </c>
      <c r="CX43" s="23">
        <v>881516.892118552</v>
      </c>
      <c r="CY43" s="23">
        <v>1946865.0935009399</v>
      </c>
      <c r="CZ43" s="23">
        <v>180471.84787821199</v>
      </c>
      <c r="DA43" s="23">
        <v>343118.67215956998</v>
      </c>
      <c r="DB43" s="23">
        <v>3569.3075489611401</v>
      </c>
      <c r="DC43" s="23">
        <v>3438072.79896271</v>
      </c>
      <c r="DD43" s="23">
        <v>73430.554288334999</v>
      </c>
      <c r="DE43" s="23">
        <v>617476.63906540303</v>
      </c>
      <c r="DF43" s="23">
        <v>3580448.0283637899</v>
      </c>
      <c r="DG43" s="23">
        <v>3219904.2204881799</v>
      </c>
      <c r="DH43" s="23">
        <v>11.9187113092706</v>
      </c>
      <c r="DI43" s="23">
        <v>1508244.6698630101</v>
      </c>
      <c r="DJ43" s="23">
        <v>492203.37095212197</v>
      </c>
      <c r="DK43" s="23">
        <v>9.53102799031657</v>
      </c>
      <c r="DL43" s="23">
        <v>11733.450665815901</v>
      </c>
      <c r="DM43" s="23">
        <v>233558.08762211399</v>
      </c>
      <c r="DN43" s="23">
        <v>360939.26624890399</v>
      </c>
      <c r="DO43" s="23">
        <v>1372890.74398338</v>
      </c>
      <c r="DP43" s="23">
        <v>3102821.8173381202</v>
      </c>
      <c r="DQ43" s="23">
        <v>23418687.2374168</v>
      </c>
      <c r="DR43" s="23">
        <f t="shared" si="1"/>
        <v>290645768.68613815</v>
      </c>
      <c r="DS43" s="19">
        <v>32040846.294912919</v>
      </c>
      <c r="DT43">
        <v>32655076.45644844</v>
      </c>
      <c r="DU43">
        <v>67654852.383073539</v>
      </c>
      <c r="DV43">
        <v>13193209.512367234</v>
      </c>
      <c r="DW43">
        <v>145101784.03933591</v>
      </c>
      <c r="DX43" s="23">
        <f t="shared" si="2"/>
        <v>290645768.68613803</v>
      </c>
      <c r="DY43" s="38">
        <f t="shared" si="4"/>
        <v>5771877</v>
      </c>
      <c r="DZ43" s="23">
        <f t="shared" si="3"/>
        <v>50355.502843552975</v>
      </c>
    </row>
    <row r="44" spans="1:130" x14ac:dyDescent="0.25">
      <c r="A44" s="21" t="s">
        <v>167</v>
      </c>
      <c r="B44" s="23">
        <v>3766.75705888119</v>
      </c>
      <c r="C44" s="23">
        <v>212902.607112709</v>
      </c>
      <c r="D44" s="23">
        <v>1151734.1305408101</v>
      </c>
      <c r="E44" s="23">
        <v>87.093955014700299</v>
      </c>
      <c r="F44" s="23">
        <v>34421.707145518703</v>
      </c>
      <c r="G44" s="23">
        <v>463928.72300690098</v>
      </c>
      <c r="H44" s="23">
        <v>4465.2493898149596</v>
      </c>
      <c r="I44" s="23">
        <v>614.65294302189102</v>
      </c>
      <c r="J44" s="23">
        <v>81.202583165748905</v>
      </c>
      <c r="K44" s="23">
        <v>893.30166768910794</v>
      </c>
      <c r="L44" s="23">
        <v>2570.4833602390599</v>
      </c>
      <c r="M44" s="23">
        <v>2226.8314846549601</v>
      </c>
      <c r="N44" s="23">
        <v>228.282096466459</v>
      </c>
      <c r="O44" s="23">
        <v>2026.5055307539001</v>
      </c>
      <c r="P44" s="23">
        <v>4262.2816383017798</v>
      </c>
      <c r="Q44" s="23">
        <v>12.018403588452999</v>
      </c>
      <c r="R44" s="23">
        <v>188.30521001146599</v>
      </c>
      <c r="S44" s="23">
        <v>296807.35532109998</v>
      </c>
      <c r="T44" s="23">
        <v>5692078.9595430298</v>
      </c>
      <c r="U44" s="23">
        <v>7347.9326498198097</v>
      </c>
      <c r="V44" s="23">
        <v>86241.477268542003</v>
      </c>
      <c r="W44" s="23">
        <v>138.54003381899699</v>
      </c>
      <c r="X44" s="23">
        <v>6749299.2462689904</v>
      </c>
      <c r="Y44" s="23">
        <v>8563.8614319171393</v>
      </c>
      <c r="Z44" s="23">
        <v>2379.0117638663301</v>
      </c>
      <c r="AA44" s="23">
        <v>184906.35836211499</v>
      </c>
      <c r="AB44" s="23">
        <v>1710.85877290454</v>
      </c>
      <c r="AC44" s="23">
        <v>48067.184959425998</v>
      </c>
      <c r="AD44" s="23">
        <v>1209820.23577387</v>
      </c>
      <c r="AE44" s="23">
        <v>982.32139530331699</v>
      </c>
      <c r="AF44" s="23">
        <v>11790.406280835499</v>
      </c>
      <c r="AG44" s="23">
        <v>7022529.3381198701</v>
      </c>
      <c r="AH44" s="23">
        <v>22598.1297446389</v>
      </c>
      <c r="AI44" s="23">
        <v>2414148.35246384</v>
      </c>
      <c r="AJ44" s="23">
        <v>630.13670582599798</v>
      </c>
      <c r="AK44" s="23">
        <v>418256.84087546502</v>
      </c>
      <c r="AL44" s="23">
        <v>4959076.0627095997</v>
      </c>
      <c r="AM44" s="23">
        <v>78506.586084601295</v>
      </c>
      <c r="AN44" s="23">
        <v>52487.240168628603</v>
      </c>
      <c r="AO44" s="23">
        <v>216277.50391775201</v>
      </c>
      <c r="AP44" s="23">
        <v>3026.7707966336302</v>
      </c>
      <c r="AQ44" s="23">
        <v>67256.248730462103</v>
      </c>
      <c r="AR44" s="23">
        <v>489270.74808382703</v>
      </c>
      <c r="AS44" s="23">
        <v>202.95272272166599</v>
      </c>
      <c r="AT44" s="23">
        <v>224.912705381953</v>
      </c>
      <c r="AU44" s="23">
        <v>4699992.0697474703</v>
      </c>
      <c r="AV44" s="23">
        <v>30412.858900502499</v>
      </c>
      <c r="AW44" s="23">
        <v>10073.725868306899</v>
      </c>
      <c r="AX44" s="23">
        <v>30684.3184856558</v>
      </c>
      <c r="AY44" s="23">
        <v>817.35684059867503</v>
      </c>
      <c r="AZ44" s="23">
        <v>766734.88795945502</v>
      </c>
      <c r="BA44" s="23">
        <v>21665.9773193373</v>
      </c>
      <c r="BB44" s="23">
        <v>6550.0454447806096</v>
      </c>
      <c r="BC44" s="23">
        <v>26091.2328645987</v>
      </c>
      <c r="BD44" s="23">
        <v>981848.84199325205</v>
      </c>
      <c r="BE44" s="23">
        <v>308522.29995247902</v>
      </c>
      <c r="BF44" s="23">
        <v>2210.7341266868402</v>
      </c>
      <c r="BG44" s="23">
        <v>228012.430425125</v>
      </c>
      <c r="BH44" s="23">
        <v>591232.75417448604</v>
      </c>
      <c r="BI44" s="23">
        <v>49499.834914417799</v>
      </c>
      <c r="BJ44" s="23">
        <v>61589.430814617699</v>
      </c>
      <c r="BK44" s="23">
        <v>1756570.24067897</v>
      </c>
      <c r="BL44" s="23">
        <v>3481954.7863673298</v>
      </c>
      <c r="BM44" s="23">
        <v>50663.700458024599</v>
      </c>
      <c r="BN44" s="23">
        <v>709.09963889220899</v>
      </c>
      <c r="BO44" s="23">
        <v>272.93449003791301</v>
      </c>
      <c r="BP44" s="23">
        <v>64943.543537461403</v>
      </c>
      <c r="BQ44" s="23">
        <v>29740.700652182699</v>
      </c>
      <c r="BR44" s="23">
        <v>4460169.99893298</v>
      </c>
      <c r="BS44" s="23">
        <v>400690.36524297902</v>
      </c>
      <c r="BT44" s="23">
        <v>1998.7709700980299</v>
      </c>
      <c r="BU44" s="23">
        <v>3842605.8775007599</v>
      </c>
      <c r="BV44" s="23">
        <v>165.49839693778401</v>
      </c>
      <c r="BW44" s="23">
        <v>72936.397633237793</v>
      </c>
      <c r="BX44" s="23">
        <v>48131.085917336102</v>
      </c>
      <c r="BY44" s="23">
        <v>45730.095521581097</v>
      </c>
      <c r="BZ44" s="23">
        <v>32299.076921363801</v>
      </c>
      <c r="CA44" s="23">
        <v>378.40802304637401</v>
      </c>
      <c r="CB44" s="23">
        <v>3406.4084852922701</v>
      </c>
      <c r="CC44" s="23">
        <v>838456.429370158</v>
      </c>
      <c r="CD44" s="23">
        <v>517260.45187913202</v>
      </c>
      <c r="CE44" s="23">
        <v>42.093004001151499</v>
      </c>
      <c r="CF44" s="23">
        <v>201282.83818160801</v>
      </c>
      <c r="CG44" s="23">
        <v>39456.277091096701</v>
      </c>
      <c r="CH44" s="23">
        <v>213673.92685164401</v>
      </c>
      <c r="CI44" s="23">
        <v>25312.144033648699</v>
      </c>
      <c r="CJ44" s="23">
        <v>203425.76468754001</v>
      </c>
      <c r="CK44" s="23">
        <v>4258.7841503664504</v>
      </c>
      <c r="CL44" s="23">
        <v>3291994.0416712002</v>
      </c>
      <c r="CM44" s="23">
        <v>980714.86021990795</v>
      </c>
      <c r="CN44" s="23">
        <v>69546.597908395706</v>
      </c>
      <c r="CO44" s="23">
        <v>22096.909047077701</v>
      </c>
      <c r="CP44" s="23">
        <v>333.09374624746903</v>
      </c>
      <c r="CQ44" s="23">
        <v>5800.5489586120502</v>
      </c>
      <c r="CR44" s="23">
        <v>2431.0324382241902</v>
      </c>
      <c r="CS44" s="23">
        <v>11837.029304651</v>
      </c>
      <c r="CT44" s="23">
        <v>10657.504995286299</v>
      </c>
      <c r="CU44" s="23">
        <v>413.11719894457798</v>
      </c>
      <c r="CV44" s="23">
        <v>343785.94322331401</v>
      </c>
      <c r="CW44" s="23">
        <v>2334005.0311081</v>
      </c>
      <c r="CX44" s="23">
        <v>919.68491561639303</v>
      </c>
      <c r="CY44" s="23">
        <v>6083.6674610424398</v>
      </c>
      <c r="CZ44" s="23">
        <v>13026.109540569199</v>
      </c>
      <c r="DA44" s="23">
        <v>18221.8342523516</v>
      </c>
      <c r="DB44" s="23">
        <v>145298.963513339</v>
      </c>
      <c r="DC44" s="23">
        <v>30925.7202600366</v>
      </c>
      <c r="DD44" s="23">
        <v>2470.2415091377402</v>
      </c>
      <c r="DE44" s="23">
        <v>44683.537727499301</v>
      </c>
      <c r="DF44" s="23">
        <v>535793.32560751599</v>
      </c>
      <c r="DG44" s="23">
        <v>1542607.54759986</v>
      </c>
      <c r="DH44" s="23">
        <v>306.10562292164599</v>
      </c>
      <c r="DI44" s="23">
        <v>93814.139537172799</v>
      </c>
      <c r="DJ44" s="23">
        <v>2882.70302999053</v>
      </c>
      <c r="DK44" s="23">
        <v>326.50392383483899</v>
      </c>
      <c r="DL44" s="23">
        <v>286297.79691831802</v>
      </c>
      <c r="DM44" s="23">
        <v>66972.140131573702</v>
      </c>
      <c r="DN44" s="23">
        <v>2345.92199446114</v>
      </c>
      <c r="DO44" s="23">
        <v>18840.247030348401</v>
      </c>
      <c r="DP44" s="23">
        <v>139820.97818401299</v>
      </c>
      <c r="DQ44" s="23">
        <v>22983527.348522101</v>
      </c>
      <c r="DR44" s="23">
        <f t="shared" si="1"/>
        <v>89090290.432333469</v>
      </c>
      <c r="DS44" s="19">
        <v>26059621.748045698</v>
      </c>
      <c r="DT44">
        <v>12059780.357511658</v>
      </c>
      <c r="DU44">
        <v>15964369.460843876</v>
      </c>
      <c r="DV44">
        <v>7841313.0972492835</v>
      </c>
      <c r="DW44">
        <v>27165205.768682953</v>
      </c>
      <c r="DX44" s="23">
        <f t="shared" si="2"/>
        <v>89090290.432333469</v>
      </c>
      <c r="DY44" s="38">
        <f t="shared" si="4"/>
        <v>10738957</v>
      </c>
      <c r="DZ44" s="23">
        <f t="shared" si="3"/>
        <v>8295.9909823955404</v>
      </c>
    </row>
    <row r="45" spans="1:130" x14ac:dyDescent="0.25">
      <c r="A45" s="21" t="s">
        <v>168</v>
      </c>
      <c r="B45" s="23">
        <v>8191.0467013602301</v>
      </c>
      <c r="C45" s="23">
        <v>3183548.7579366099</v>
      </c>
      <c r="D45" s="23">
        <v>253642.082164947</v>
      </c>
      <c r="E45" s="23">
        <v>1906.3415511299299</v>
      </c>
      <c r="F45" s="23">
        <v>14092.1946905041</v>
      </c>
      <c r="G45" s="23">
        <v>439165.60548961401</v>
      </c>
      <c r="H45" s="23">
        <v>281417.991252932</v>
      </c>
      <c r="I45" s="23">
        <v>102276.38768456101</v>
      </c>
      <c r="J45" s="23">
        <v>7875.4841737616998</v>
      </c>
      <c r="K45" s="23">
        <v>5570.1884791529501</v>
      </c>
      <c r="L45" s="23">
        <v>420004.43355089601</v>
      </c>
      <c r="M45" s="23">
        <v>38692.105735899997</v>
      </c>
      <c r="N45" s="23">
        <v>12958.9639485962</v>
      </c>
      <c r="O45" s="23">
        <v>33742.366861491697</v>
      </c>
      <c r="P45" s="23">
        <v>10025.479309559199</v>
      </c>
      <c r="Q45" s="23">
        <v>9919.4198878800307</v>
      </c>
      <c r="R45" s="23">
        <v>8483.3802842041896</v>
      </c>
      <c r="S45" s="23">
        <v>277464.83037084999</v>
      </c>
      <c r="T45" s="23">
        <v>21263845.504321001</v>
      </c>
      <c r="U45" s="23">
        <v>275589.842572839</v>
      </c>
      <c r="V45" s="23">
        <v>1087843.18229898</v>
      </c>
      <c r="W45" s="23">
        <v>601.43251258679197</v>
      </c>
      <c r="X45" s="23">
        <v>20075624.934207998</v>
      </c>
      <c r="Y45" s="23">
        <v>58063.2129363602</v>
      </c>
      <c r="Z45" s="23">
        <v>218021.09997691799</v>
      </c>
      <c r="AA45" s="23">
        <v>3826017.5558918798</v>
      </c>
      <c r="AB45" s="23">
        <v>2769.5848069502799</v>
      </c>
      <c r="AC45" s="23">
        <v>35319.604275944301</v>
      </c>
      <c r="AD45" s="23">
        <v>2492206.3372536199</v>
      </c>
      <c r="AE45" s="23">
        <v>192.714220156252</v>
      </c>
      <c r="AF45" s="23">
        <v>35668.307011132201</v>
      </c>
      <c r="AG45" s="23">
        <v>2186888.38174988</v>
      </c>
      <c r="AH45" s="23">
        <v>9931.5455110193507</v>
      </c>
      <c r="AI45" s="23">
        <v>2524690.1514826599</v>
      </c>
      <c r="AJ45" s="23">
        <v>550.71069029319995</v>
      </c>
      <c r="AK45" s="23">
        <v>2268902.26461602</v>
      </c>
      <c r="AL45" s="23">
        <v>8262930.4760811804</v>
      </c>
      <c r="AM45" s="23">
        <v>89198.370235426395</v>
      </c>
      <c r="AN45" s="23">
        <v>510094.95777971298</v>
      </c>
      <c r="AO45" s="23">
        <v>159858.056651791</v>
      </c>
      <c r="AP45" s="23">
        <v>22281.648879791999</v>
      </c>
      <c r="AQ45" s="23">
        <v>27119.653469919402</v>
      </c>
      <c r="AR45" s="23">
        <v>448301.03578974301</v>
      </c>
      <c r="AS45" s="23">
        <v>12.134110370361601</v>
      </c>
      <c r="AT45" s="23">
        <v>4645.0462332063098</v>
      </c>
      <c r="AU45" s="23">
        <v>27047117.009747401</v>
      </c>
      <c r="AV45" s="23">
        <v>156309.05174986701</v>
      </c>
      <c r="AW45" s="23">
        <v>105875.19160118799</v>
      </c>
      <c r="AX45" s="23">
        <v>561537.81034375902</v>
      </c>
      <c r="AY45" s="23">
        <v>20051.748905897901</v>
      </c>
      <c r="AZ45" s="23">
        <v>2128086.7753076302</v>
      </c>
      <c r="BA45" s="23">
        <v>657216.19528641296</v>
      </c>
      <c r="BB45" s="23">
        <v>22878.0127587032</v>
      </c>
      <c r="BC45" s="23">
        <v>57199.304489094</v>
      </c>
      <c r="BD45" s="23">
        <v>27640.678075489599</v>
      </c>
      <c r="BE45" s="23">
        <v>376435.21275626199</v>
      </c>
      <c r="BF45" s="23">
        <v>429716.202180564</v>
      </c>
      <c r="BG45" s="23">
        <v>48660.452991733699</v>
      </c>
      <c r="BH45" s="23">
        <v>7382962.57628443</v>
      </c>
      <c r="BI45" s="23">
        <v>2153175.7625139598</v>
      </c>
      <c r="BJ45" s="23">
        <v>124048.354627612</v>
      </c>
      <c r="BK45" s="23">
        <v>8560645.26122058</v>
      </c>
      <c r="BL45" s="23">
        <v>2051352.2404604</v>
      </c>
      <c r="BM45" s="23">
        <v>21740.3705254177</v>
      </c>
      <c r="BN45" s="23">
        <v>157007.459773265</v>
      </c>
      <c r="BO45" s="23">
        <v>8764.4043792605007</v>
      </c>
      <c r="BP45" s="23">
        <v>60099.564313224299</v>
      </c>
      <c r="BQ45" s="23">
        <v>230575.84934730301</v>
      </c>
      <c r="BR45" s="23">
        <v>8760735.0426981505</v>
      </c>
      <c r="BS45" s="23">
        <v>39165.098047184503</v>
      </c>
      <c r="BT45" s="23">
        <v>308392.26004197297</v>
      </c>
      <c r="BU45" s="23">
        <v>7148236.5445462996</v>
      </c>
      <c r="BV45" s="23">
        <v>1980.4332220665799</v>
      </c>
      <c r="BW45" s="23">
        <v>1847.27225204039</v>
      </c>
      <c r="BX45" s="23">
        <v>42043.962344355001</v>
      </c>
      <c r="BY45" s="23">
        <v>289576.37710489897</v>
      </c>
      <c r="BZ45" s="23">
        <v>367420.230369005</v>
      </c>
      <c r="CA45" s="23">
        <v>2841.4841687819398</v>
      </c>
      <c r="CB45" s="23">
        <v>52220.505556720702</v>
      </c>
      <c r="CC45" s="23">
        <v>1428753.9232176801</v>
      </c>
      <c r="CD45" s="23">
        <v>1443920.2751585301</v>
      </c>
      <c r="CE45" s="23">
        <v>43.848072575490299</v>
      </c>
      <c r="CF45" s="23">
        <v>885541.63516124198</v>
      </c>
      <c r="CG45" s="23">
        <v>293331.584007481</v>
      </c>
      <c r="CH45" s="23">
        <v>94.071671889999806</v>
      </c>
      <c r="CI45" s="23">
        <v>899269.44161910401</v>
      </c>
      <c r="CJ45" s="23">
        <v>290608.364890219</v>
      </c>
      <c r="CK45" s="23">
        <v>63336.172770769903</v>
      </c>
      <c r="CL45" s="23">
        <v>729211.16948268702</v>
      </c>
      <c r="CM45" s="23">
        <v>1474110.8091936</v>
      </c>
      <c r="CN45" s="23">
        <v>36092.5489006559</v>
      </c>
      <c r="CO45" s="23">
        <v>187509.17750587899</v>
      </c>
      <c r="CP45" s="23">
        <v>1314.61923553212</v>
      </c>
      <c r="CQ45" s="23">
        <v>309393.18692539399</v>
      </c>
      <c r="CR45" s="23">
        <v>105910.811140847</v>
      </c>
      <c r="CS45" s="23">
        <v>30694.643599106501</v>
      </c>
      <c r="CT45" s="23">
        <v>62258.9425449583</v>
      </c>
      <c r="CU45" s="23">
        <v>1066.1268262885401</v>
      </c>
      <c r="CV45" s="23">
        <v>530.06312712587999</v>
      </c>
      <c r="CW45" s="23">
        <v>527848.09107829595</v>
      </c>
      <c r="CX45" s="23">
        <v>268541.81394130201</v>
      </c>
      <c r="CY45" s="23">
        <v>195702.98700978499</v>
      </c>
      <c r="CZ45" s="23">
        <v>189243.568323549</v>
      </c>
      <c r="DA45" s="23">
        <v>143727.641484238</v>
      </c>
      <c r="DB45" s="23">
        <v>2194.1155956098901</v>
      </c>
      <c r="DC45" s="23">
        <v>1830704.6996213601</v>
      </c>
      <c r="DD45" s="23">
        <v>4268.2631114845799</v>
      </c>
      <c r="DE45" s="23">
        <v>204164.72858943601</v>
      </c>
      <c r="DF45" s="23">
        <v>670795.67963054997</v>
      </c>
      <c r="DG45" s="23">
        <v>1671558.6139509699</v>
      </c>
      <c r="DH45" s="23">
        <v>201.84745617143199</v>
      </c>
      <c r="DI45" s="23">
        <v>739113.50770533201</v>
      </c>
      <c r="DJ45" s="23">
        <v>126157.56978709099</v>
      </c>
      <c r="DK45" s="23">
        <v>338.13246206722499</v>
      </c>
      <c r="DL45" s="23">
        <v>825045.68677271903</v>
      </c>
      <c r="DM45" s="23">
        <v>310042.78010569297</v>
      </c>
      <c r="DN45" s="23">
        <v>367.10296531074101</v>
      </c>
      <c r="DO45" s="23">
        <v>12.351890003060999</v>
      </c>
      <c r="DP45" s="23">
        <v>3742712.6763756499</v>
      </c>
      <c r="DQ45" s="23">
        <v>17198234.436836399</v>
      </c>
      <c r="DR45" s="23">
        <f t="shared" si="1"/>
        <v>177293667.21537676</v>
      </c>
      <c r="DS45" s="19">
        <v>22858691.583017591</v>
      </c>
      <c r="DT45">
        <v>27629630.238883063</v>
      </c>
      <c r="DU45">
        <v>46317611.782547176</v>
      </c>
      <c r="DV45">
        <v>22048346.331082582</v>
      </c>
      <c r="DW45">
        <v>58439387.27984643</v>
      </c>
      <c r="DX45" s="23">
        <f t="shared" si="2"/>
        <v>177293667.21537685</v>
      </c>
      <c r="DY45" s="38">
        <f t="shared" si="4"/>
        <v>43053054</v>
      </c>
      <c r="DZ45" s="23">
        <f t="shared" si="3"/>
        <v>4118.0276599048429</v>
      </c>
    </row>
    <row r="46" spans="1:130" x14ac:dyDescent="0.25">
      <c r="A46" s="21" t="s">
        <v>169</v>
      </c>
      <c r="B46" s="23">
        <v>342820.66316851397</v>
      </c>
      <c r="C46" s="23">
        <v>701553.39031467203</v>
      </c>
      <c r="D46" s="23">
        <v>658704.66782704997</v>
      </c>
      <c r="E46" s="23">
        <v>214.41107374215201</v>
      </c>
      <c r="F46" s="23">
        <v>261199.808817602</v>
      </c>
      <c r="G46" s="23">
        <v>379083.986491043</v>
      </c>
      <c r="H46" s="23">
        <v>29635.395435567301</v>
      </c>
      <c r="I46" s="23">
        <v>12236.310942698099</v>
      </c>
      <c r="J46" s="23">
        <v>42.265379227948401</v>
      </c>
      <c r="K46" s="23">
        <v>1050.8103267117101</v>
      </c>
      <c r="L46" s="23">
        <v>196495.00446235601</v>
      </c>
      <c r="M46" s="23">
        <v>3516.76161466246</v>
      </c>
      <c r="N46" s="23">
        <v>1823.4049265928199</v>
      </c>
      <c r="O46" s="23">
        <v>9502.1707297786597</v>
      </c>
      <c r="P46" s="23">
        <v>3800.4442641611899</v>
      </c>
      <c r="Q46" s="23">
        <v>1138.6073099816499</v>
      </c>
      <c r="R46" s="23">
        <v>588.27432008682001</v>
      </c>
      <c r="S46" s="23">
        <v>739369.03714910697</v>
      </c>
      <c r="T46" s="23">
        <v>5847065.8250279902</v>
      </c>
      <c r="U46" s="23">
        <v>210123.09154220499</v>
      </c>
      <c r="V46" s="23">
        <v>286492.40432068799</v>
      </c>
      <c r="W46" s="23">
        <v>1333.8303445762999</v>
      </c>
      <c r="X46" s="23">
        <v>7383725.7683721296</v>
      </c>
      <c r="Y46" s="23">
        <v>13456.6784364997</v>
      </c>
      <c r="Z46" s="23">
        <v>146.68050480399199</v>
      </c>
      <c r="AA46" s="23">
        <v>2919621.1350165699</v>
      </c>
      <c r="AB46" s="23">
        <v>151.139189860562</v>
      </c>
      <c r="AC46" s="23">
        <v>2521.6019144624902</v>
      </c>
      <c r="AD46" s="23">
        <v>2067360.1022278001</v>
      </c>
      <c r="AE46" s="23">
        <v>1807.6018364433301</v>
      </c>
      <c r="AF46" s="23">
        <v>74736.759492328405</v>
      </c>
      <c r="AG46" s="23">
        <v>7290920.4604144497</v>
      </c>
      <c r="AH46" s="23">
        <v>1388.9301913238501</v>
      </c>
      <c r="AI46" s="23">
        <v>1293255.69887165</v>
      </c>
      <c r="AJ46" s="23">
        <v>214.640141411022</v>
      </c>
      <c r="AK46" s="23">
        <v>1275938.9767720599</v>
      </c>
      <c r="AL46" s="23">
        <v>10678817.0663186</v>
      </c>
      <c r="AM46" s="23">
        <v>136083.95819490799</v>
      </c>
      <c r="AN46" s="23">
        <v>2537.7413123311298</v>
      </c>
      <c r="AO46" s="23">
        <v>197912.393743491</v>
      </c>
      <c r="AP46" s="23">
        <v>15041.7882557872</v>
      </c>
      <c r="AQ46" s="23">
        <v>34154.788905483299</v>
      </c>
      <c r="AR46" s="23">
        <v>686344.75458555296</v>
      </c>
      <c r="AS46" s="23">
        <v>7.0723491821734603</v>
      </c>
      <c r="AT46" s="23">
        <v>140.42785275786301</v>
      </c>
      <c r="AU46" s="23">
        <v>6638451.6054896601</v>
      </c>
      <c r="AV46" s="23">
        <v>10227.8937249878</v>
      </c>
      <c r="AW46" s="23">
        <v>3206.0651828333198</v>
      </c>
      <c r="AX46" s="23">
        <v>27800.338961980899</v>
      </c>
      <c r="AY46" s="23">
        <v>28501.239550617</v>
      </c>
      <c r="AZ46" s="23">
        <v>460746.00049875601</v>
      </c>
      <c r="BA46" s="23">
        <v>37449.781084470997</v>
      </c>
      <c r="BB46" s="23">
        <v>6245.0105927239101</v>
      </c>
      <c r="BC46" s="23">
        <v>119879.495814036</v>
      </c>
      <c r="BD46" s="23">
        <v>384360.86881840997</v>
      </c>
      <c r="BE46" s="23">
        <v>114399.936768789</v>
      </c>
      <c r="BF46" s="23">
        <v>2489.83666232838</v>
      </c>
      <c r="BG46" s="23">
        <v>882.63801359755701</v>
      </c>
      <c r="BH46" s="23">
        <v>1074516.87236883</v>
      </c>
      <c r="BI46" s="23">
        <v>60955.056469029201</v>
      </c>
      <c r="BJ46" s="23">
        <v>366.659627229271</v>
      </c>
      <c r="BK46" s="23">
        <v>14169774.7637184</v>
      </c>
      <c r="BL46" s="23">
        <v>8140464.4297466297</v>
      </c>
      <c r="BM46" s="23">
        <v>15809.8984612103</v>
      </c>
      <c r="BN46" s="23">
        <v>3014.3702646553102</v>
      </c>
      <c r="BO46" s="23">
        <v>480.64511672196301</v>
      </c>
      <c r="BP46" s="23">
        <v>150465.70451009501</v>
      </c>
      <c r="BQ46" s="23">
        <v>3417.4100949254998</v>
      </c>
      <c r="BR46" s="23">
        <v>2592761.8075154601</v>
      </c>
      <c r="BS46" s="23">
        <v>9816.0473792866997</v>
      </c>
      <c r="BT46" s="23">
        <v>48218.634031891801</v>
      </c>
      <c r="BU46" s="23">
        <v>3284316.5813521799</v>
      </c>
      <c r="BV46" s="23">
        <v>81.712580624572297</v>
      </c>
      <c r="BW46" s="23">
        <v>4494.7290593219004</v>
      </c>
      <c r="BX46" s="23">
        <v>10284.7506298141</v>
      </c>
      <c r="BY46" s="23">
        <v>31108.5707849473</v>
      </c>
      <c r="BZ46" s="23">
        <v>55472.421061827299</v>
      </c>
      <c r="CA46" s="23">
        <v>419.78783413912498</v>
      </c>
      <c r="CB46" s="23">
        <v>17906.8360637517</v>
      </c>
      <c r="CC46" s="23">
        <v>1469449.6790823501</v>
      </c>
      <c r="CD46" s="23">
        <v>585615.97961706703</v>
      </c>
      <c r="CE46" s="23">
        <v>7.4060931355986801</v>
      </c>
      <c r="CF46" s="23">
        <v>374844.46916364698</v>
      </c>
      <c r="CG46" s="23">
        <v>187251.31390792099</v>
      </c>
      <c r="CH46" s="23">
        <v>280343.94506938499</v>
      </c>
      <c r="CI46" s="23">
        <v>122058.78570375701</v>
      </c>
      <c r="CJ46" s="23">
        <v>726843.66913359496</v>
      </c>
      <c r="CK46" s="23">
        <v>52870.573636564099</v>
      </c>
      <c r="CL46" s="23">
        <v>239880.11621334101</v>
      </c>
      <c r="CM46" s="23">
        <v>1242718.3069936601</v>
      </c>
      <c r="CN46" s="23">
        <v>13646.895916993701</v>
      </c>
      <c r="CO46" s="23">
        <v>129044.934798849</v>
      </c>
      <c r="CP46" s="23">
        <v>459.22722264708801</v>
      </c>
      <c r="CQ46" s="23">
        <v>52246.994133393397</v>
      </c>
      <c r="CR46" s="23">
        <v>39999.0164137545</v>
      </c>
      <c r="CS46" s="23">
        <v>3719.51585598663</v>
      </c>
      <c r="CT46" s="23">
        <v>4439.3047098209099</v>
      </c>
      <c r="CU46" s="23">
        <v>353.06185418077899</v>
      </c>
      <c r="CV46" s="23">
        <v>64977.499795557298</v>
      </c>
      <c r="CW46" s="23">
        <v>2424802.1897924799</v>
      </c>
      <c r="CX46" s="23">
        <v>1269.4770714021299</v>
      </c>
      <c r="CY46" s="23">
        <v>185680.41105609</v>
      </c>
      <c r="CZ46" s="23">
        <v>154559.995476585</v>
      </c>
      <c r="DA46" s="23">
        <v>35463.339045289402</v>
      </c>
      <c r="DB46" s="23">
        <v>61221.274052102301</v>
      </c>
      <c r="DC46" s="23">
        <v>366924.47369960701</v>
      </c>
      <c r="DD46" s="23">
        <v>169.42138138118301</v>
      </c>
      <c r="DE46" s="23">
        <v>785210.518558854</v>
      </c>
      <c r="DF46" s="23">
        <v>5010829.3227034695</v>
      </c>
      <c r="DG46" s="23">
        <v>942485.06356085895</v>
      </c>
      <c r="DH46" s="23">
        <v>47.462027122774103</v>
      </c>
      <c r="DI46" s="23">
        <v>19508.8545136713</v>
      </c>
      <c r="DJ46" s="23">
        <v>13740.031427869901</v>
      </c>
      <c r="DK46" s="23">
        <v>1370.7511340404601</v>
      </c>
      <c r="DL46" s="23">
        <v>529378.64984610002</v>
      </c>
      <c r="DM46" s="23">
        <v>19172.951022845798</v>
      </c>
      <c r="DN46" s="23">
        <v>144.08130536910201</v>
      </c>
      <c r="DO46" s="23">
        <v>389.58135413387203</v>
      </c>
      <c r="DP46" s="23">
        <v>599574.75116741401</v>
      </c>
      <c r="DQ46" s="23">
        <v>4055601.60491692</v>
      </c>
      <c r="DR46" s="23">
        <f t="shared" si="1"/>
        <v>102071180.03095229</v>
      </c>
      <c r="DS46" s="19">
        <v>8005507.975923758</v>
      </c>
      <c r="DT46">
        <v>13155576.057341143</v>
      </c>
      <c r="DU46">
        <v>16058766.699704707</v>
      </c>
      <c r="DV46">
        <v>9062601.9532063194</v>
      </c>
      <c r="DW46">
        <v>55788727.34477634</v>
      </c>
      <c r="DX46" s="23">
        <f t="shared" si="2"/>
        <v>102071180.03095227</v>
      </c>
      <c r="DY46" s="38">
        <f t="shared" si="4"/>
        <v>17373657</v>
      </c>
      <c r="DZ46" s="23">
        <f t="shared" si="3"/>
        <v>5875.0544016698541</v>
      </c>
    </row>
    <row r="47" spans="1:130" x14ac:dyDescent="0.25">
      <c r="A47" s="21" t="s">
        <v>170</v>
      </c>
      <c r="B47" s="23">
        <v>848946.87304177205</v>
      </c>
      <c r="C47" s="23">
        <v>1337695.1511824899</v>
      </c>
      <c r="D47" s="23">
        <v>123543.652337639</v>
      </c>
      <c r="E47" s="23">
        <v>43018.558251251103</v>
      </c>
      <c r="F47" s="23">
        <v>56295.340970367099</v>
      </c>
      <c r="G47" s="23">
        <v>1820010.6004806501</v>
      </c>
      <c r="H47" s="23">
        <v>3202.6748452840302</v>
      </c>
      <c r="I47" s="23">
        <v>89390.229642620296</v>
      </c>
      <c r="J47" s="23">
        <v>37849.244733308602</v>
      </c>
      <c r="K47" s="23">
        <v>337.94665186159602</v>
      </c>
      <c r="L47" s="23">
        <v>1261751.39093197</v>
      </c>
      <c r="M47" s="23">
        <v>5649.05885738703</v>
      </c>
      <c r="N47" s="23">
        <v>17723.8526519021</v>
      </c>
      <c r="O47" s="23">
        <v>44066.311425666201</v>
      </c>
      <c r="P47" s="23">
        <v>6656.7141318539198</v>
      </c>
      <c r="Q47" s="23">
        <v>37061.4885019504</v>
      </c>
      <c r="R47" s="23">
        <v>5428.1631125630101</v>
      </c>
      <c r="S47" s="23">
        <v>1299950.2654570499</v>
      </c>
      <c r="T47" s="23">
        <v>9692710.1272752192</v>
      </c>
      <c r="U47" s="23">
        <v>4315164.1310618799</v>
      </c>
      <c r="V47" s="23">
        <v>3219661.5292732301</v>
      </c>
      <c r="W47" s="23">
        <v>365473.147894567</v>
      </c>
      <c r="X47" s="23">
        <v>15218657.351271201</v>
      </c>
      <c r="Y47" s="23">
        <v>1104723.4826330601</v>
      </c>
      <c r="Z47" s="23">
        <v>9480.0522595209295</v>
      </c>
      <c r="AA47" s="23">
        <v>2167521.05944735</v>
      </c>
      <c r="AB47" s="23">
        <v>235.60085252731099</v>
      </c>
      <c r="AC47" s="23">
        <v>160991.614724607</v>
      </c>
      <c r="AD47" s="23">
        <v>3173658.39667281</v>
      </c>
      <c r="AE47" s="23">
        <v>2050780.2439126801</v>
      </c>
      <c r="AF47" s="23">
        <v>3407297.8892262299</v>
      </c>
      <c r="AG47" s="23">
        <v>12765778.8850646</v>
      </c>
      <c r="AH47" s="23">
        <v>2863719.1452281401</v>
      </c>
      <c r="AI47" s="23">
        <v>3570652.4824799299</v>
      </c>
      <c r="AJ47" s="23">
        <v>166581.09794539199</v>
      </c>
      <c r="AK47" s="23">
        <v>2881289.69494393</v>
      </c>
      <c r="AL47" s="23">
        <v>1804328.9555415499</v>
      </c>
      <c r="AM47" s="23">
        <v>702293.99964628404</v>
      </c>
      <c r="AN47" s="23">
        <v>4244252.8425577497</v>
      </c>
      <c r="AO47" s="23">
        <v>261411.737924708</v>
      </c>
      <c r="AP47" s="23">
        <v>1133546.8611737301</v>
      </c>
      <c r="AQ47" s="23">
        <v>1803989.43314824</v>
      </c>
      <c r="AR47" s="23">
        <v>1361870.7314410401</v>
      </c>
      <c r="AS47" s="23">
        <v>1769984.62453348</v>
      </c>
      <c r="AT47" s="23">
        <v>149.922321626963</v>
      </c>
      <c r="AU47" s="23">
        <v>19367700.686716702</v>
      </c>
      <c r="AV47" s="23">
        <v>901372.65328034805</v>
      </c>
      <c r="AW47" s="23">
        <v>6914015.7891638596</v>
      </c>
      <c r="AX47" s="23">
        <v>338845.81374741602</v>
      </c>
      <c r="AY47" s="23">
        <v>156746.42724677999</v>
      </c>
      <c r="AZ47" s="23">
        <v>1793679.8329602601</v>
      </c>
      <c r="BA47" s="23">
        <v>1066599.9859368401</v>
      </c>
      <c r="BB47" s="23">
        <v>935141.75547545694</v>
      </c>
      <c r="BC47" s="23">
        <v>1033551.1568922</v>
      </c>
      <c r="BD47" s="23">
        <v>1996459.5000861101</v>
      </c>
      <c r="BE47" s="23">
        <v>412145.109738609</v>
      </c>
      <c r="BF47" s="23">
        <v>857712.76642315905</v>
      </c>
      <c r="BG47" s="23">
        <v>166637.236745909</v>
      </c>
      <c r="BH47" s="23">
        <v>5001540.4984823</v>
      </c>
      <c r="BI47" s="23">
        <v>4067164.6799444398</v>
      </c>
      <c r="BJ47" s="23">
        <v>155577.72377635699</v>
      </c>
      <c r="BK47" s="23">
        <v>29136964.324112199</v>
      </c>
      <c r="BL47" s="23">
        <v>12441945.231712099</v>
      </c>
      <c r="BM47" s="23">
        <v>1632685.6767278099</v>
      </c>
      <c r="BN47" s="23">
        <v>217862.84134602701</v>
      </c>
      <c r="BO47" s="23">
        <v>352.45840234449702</v>
      </c>
      <c r="BP47" s="23">
        <v>689924.10425465996</v>
      </c>
      <c r="BQ47" s="23">
        <v>16284.8638701704</v>
      </c>
      <c r="BR47" s="23">
        <v>6194107.5091658998</v>
      </c>
      <c r="BS47" s="23">
        <v>220763.27549235401</v>
      </c>
      <c r="BT47" s="23">
        <v>46611.569422984299</v>
      </c>
      <c r="BU47" s="23">
        <v>7253941.37068698</v>
      </c>
      <c r="BV47" s="23">
        <v>34.894781177647801</v>
      </c>
      <c r="BW47" s="23">
        <v>1759546.380418</v>
      </c>
      <c r="BX47" s="23">
        <v>215020.740650714</v>
      </c>
      <c r="BY47" s="23">
        <v>218729.03462414199</v>
      </c>
      <c r="BZ47" s="23">
        <v>675019.61752950796</v>
      </c>
      <c r="CA47" s="23">
        <v>40815.328520443203</v>
      </c>
      <c r="CB47" s="23">
        <v>347036.67152996798</v>
      </c>
      <c r="CC47" s="23">
        <v>4009506.60451836</v>
      </c>
      <c r="CD47" s="23">
        <v>1951833.7684959699</v>
      </c>
      <c r="CE47" s="23">
        <v>6853908.89243895</v>
      </c>
      <c r="CF47" s="23">
        <v>6290141.0006473204</v>
      </c>
      <c r="CG47" s="23">
        <v>749184.69793019001</v>
      </c>
      <c r="CH47" s="23">
        <v>423.51530783235802</v>
      </c>
      <c r="CI47" s="23">
        <v>62362.003637787398</v>
      </c>
      <c r="CJ47" s="23">
        <v>1367175.01685892</v>
      </c>
      <c r="CK47" s="23">
        <v>1509568.38801748</v>
      </c>
      <c r="CL47" s="23">
        <v>1272122.41352915</v>
      </c>
      <c r="CM47" s="23">
        <v>42333490.632834397</v>
      </c>
      <c r="CN47" s="23">
        <v>881621.48432577599</v>
      </c>
      <c r="CO47" s="23">
        <v>2522955.3329415098</v>
      </c>
      <c r="CP47" s="23">
        <v>38190.977942453799</v>
      </c>
      <c r="CQ47" s="23">
        <v>960927.17907961598</v>
      </c>
      <c r="CR47" s="23">
        <v>76465.182539799702</v>
      </c>
      <c r="CS47" s="23">
        <v>162760.38647645601</v>
      </c>
      <c r="CT47" s="23">
        <v>1325137.8283490101</v>
      </c>
      <c r="CU47" s="23">
        <v>2445773.6158628399</v>
      </c>
      <c r="CV47" s="23">
        <v>4832473.6638203701</v>
      </c>
      <c r="CW47" s="23">
        <v>12250756.392905399</v>
      </c>
      <c r="CX47" s="23">
        <v>1225.6027617243301</v>
      </c>
      <c r="CY47" s="23">
        <v>6580850.2746954504</v>
      </c>
      <c r="CZ47" s="23">
        <v>1529957.8935853799</v>
      </c>
      <c r="DA47" s="23">
        <v>582566.00630152796</v>
      </c>
      <c r="DB47" s="23">
        <v>297756.89776618499</v>
      </c>
      <c r="DC47" s="23">
        <v>4937981.0236077597</v>
      </c>
      <c r="DD47" s="23">
        <v>308038.46248519199</v>
      </c>
      <c r="DE47" s="23">
        <v>775378.49474506499</v>
      </c>
      <c r="DF47" s="23">
        <v>12445298.701360499</v>
      </c>
      <c r="DG47" s="23">
        <v>8940492.41575744</v>
      </c>
      <c r="DH47" s="23">
        <v>119.420733341619</v>
      </c>
      <c r="DI47" s="23">
        <v>4551801.5552218603</v>
      </c>
      <c r="DJ47" s="23">
        <v>2027035.59390163</v>
      </c>
      <c r="DK47" s="23">
        <v>329585.73829692602</v>
      </c>
      <c r="DL47" s="23">
        <v>1105813.01253483</v>
      </c>
      <c r="DM47" s="23">
        <v>379741.94729841501</v>
      </c>
      <c r="DN47" s="23">
        <v>5020.5456704521403</v>
      </c>
      <c r="DO47" s="23">
        <v>12612.726534318101</v>
      </c>
      <c r="DP47" s="23">
        <v>1005385.99838673</v>
      </c>
      <c r="DQ47" s="23">
        <v>4696913.8315334199</v>
      </c>
      <c r="DR47" s="23">
        <f t="shared" si="1"/>
        <v>335937675.18916488</v>
      </c>
      <c r="DS47" s="19">
        <v>34632885.490331292</v>
      </c>
      <c r="DT47">
        <v>42880989.850119643</v>
      </c>
      <c r="DU47">
        <v>86866279.436585203</v>
      </c>
      <c r="DV47">
        <v>61076274.093676403</v>
      </c>
      <c r="DW47">
        <v>110481246.31845227</v>
      </c>
      <c r="DX47" s="23">
        <f t="shared" si="2"/>
        <v>335937675.18916476</v>
      </c>
      <c r="DY47" s="38">
        <f t="shared" si="4"/>
        <v>100388076</v>
      </c>
      <c r="DZ47" s="23">
        <f t="shared" si="3"/>
        <v>3346.390214602427</v>
      </c>
    </row>
    <row r="48" spans="1:130" x14ac:dyDescent="0.25">
      <c r="A48" s="21" t="s">
        <v>273</v>
      </c>
      <c r="B48" s="23">
        <v>1649.8554835556299</v>
      </c>
      <c r="C48" s="23">
        <v>2575.6621114681302</v>
      </c>
      <c r="D48" s="23">
        <v>45466.240069077001</v>
      </c>
      <c r="E48" s="23">
        <v>19.749462699760599</v>
      </c>
      <c r="F48" s="23">
        <v>5785.9657544490901</v>
      </c>
      <c r="G48" s="23">
        <v>20506.2469369502</v>
      </c>
      <c r="H48" s="23">
        <v>4403.5249746744903</v>
      </c>
      <c r="I48" s="23">
        <v>419.84261495442502</v>
      </c>
      <c r="J48" s="23">
        <v>6.13062663902301</v>
      </c>
      <c r="K48" s="23">
        <v>10.811362192080599</v>
      </c>
      <c r="L48" s="23">
        <v>1094.1275592009899</v>
      </c>
      <c r="M48" s="23">
        <v>107.168641762409</v>
      </c>
      <c r="N48" s="23">
        <v>131.99028778022199</v>
      </c>
      <c r="O48" s="23">
        <v>864.94829220571899</v>
      </c>
      <c r="P48" s="23">
        <v>189.09778765296099</v>
      </c>
      <c r="Q48" s="23">
        <v>5.3189480232098996</v>
      </c>
      <c r="R48" s="23">
        <v>101.11764940238101</v>
      </c>
      <c r="S48" s="23">
        <v>10444.0490839586</v>
      </c>
      <c r="T48" s="23">
        <v>20974.1964590102</v>
      </c>
      <c r="U48" s="23">
        <v>226.447913479221</v>
      </c>
      <c r="V48" s="23">
        <v>10359.5007107535</v>
      </c>
      <c r="W48" s="23">
        <v>7.8662822143515196</v>
      </c>
      <c r="X48" s="23">
        <v>31218.821839237899</v>
      </c>
      <c r="Y48" s="23">
        <v>112.163483125883</v>
      </c>
      <c r="Z48" s="23">
        <v>25.887859892386501</v>
      </c>
      <c r="AA48" s="23">
        <v>761.07632900132603</v>
      </c>
      <c r="AB48" s="23">
        <v>40.230424686122497</v>
      </c>
      <c r="AC48" s="23">
        <v>42.962536491728997</v>
      </c>
      <c r="AD48" s="23">
        <v>52808.235293162797</v>
      </c>
      <c r="AE48" s="23">
        <v>20.5814554907314</v>
      </c>
      <c r="AF48" s="23">
        <v>123.671992431871</v>
      </c>
      <c r="AG48" s="23">
        <v>109412.867011608</v>
      </c>
      <c r="AH48" s="23">
        <v>125.205145756335</v>
      </c>
      <c r="AI48" s="23">
        <v>2932.1488063667498</v>
      </c>
      <c r="AJ48" s="23">
        <v>27.083620042426901</v>
      </c>
      <c r="AK48" s="23">
        <v>2314.5286550127598</v>
      </c>
      <c r="AL48" s="23">
        <v>35530.839871836899</v>
      </c>
      <c r="AM48" s="23">
        <v>6717.5388046396702</v>
      </c>
      <c r="AN48" s="23">
        <v>5.1864504320629701</v>
      </c>
      <c r="AO48" s="23">
        <v>2073.7500240822701</v>
      </c>
      <c r="AP48" s="23">
        <v>10343.636231213201</v>
      </c>
      <c r="AQ48" s="23">
        <v>680.88495698759698</v>
      </c>
      <c r="AR48" s="23">
        <v>432.50658331409102</v>
      </c>
      <c r="AS48" s="23">
        <v>3.1236889819348099</v>
      </c>
      <c r="AT48" s="23">
        <v>169.508257346351</v>
      </c>
      <c r="AU48" s="23">
        <v>301735.36817819101</v>
      </c>
      <c r="AV48" s="23">
        <v>3184.6144035686798</v>
      </c>
      <c r="AW48" s="23">
        <v>43.379154507718098</v>
      </c>
      <c r="AX48" s="23">
        <v>64.547166925500207</v>
      </c>
      <c r="AY48" s="23">
        <v>531.48155798464495</v>
      </c>
      <c r="AZ48" s="23">
        <v>11715.048091922101</v>
      </c>
      <c r="BA48" s="23">
        <v>3413.3821914401201</v>
      </c>
      <c r="BB48" s="23">
        <v>2.0631730707564899</v>
      </c>
      <c r="BC48" s="23">
        <v>1448.2971443953099</v>
      </c>
      <c r="BD48" s="23">
        <v>7360.9529429492004</v>
      </c>
      <c r="BE48" s="23">
        <v>13126.970236729499</v>
      </c>
      <c r="BF48" s="23">
        <v>2.4093313639520599</v>
      </c>
      <c r="BG48" s="23">
        <v>8.8062997816660094</v>
      </c>
      <c r="BH48" s="23">
        <v>26364.944219359098</v>
      </c>
      <c r="BI48" s="23">
        <v>297.49252503905501</v>
      </c>
      <c r="BJ48" s="23">
        <v>151.686765303317</v>
      </c>
      <c r="BK48" s="23">
        <v>18546.2405918607</v>
      </c>
      <c r="BL48" s="23">
        <v>110091.469730342</v>
      </c>
      <c r="BM48" s="23">
        <v>1664.6437117395201</v>
      </c>
      <c r="BN48" s="23">
        <v>5.7000333022696097</v>
      </c>
      <c r="BO48" s="23">
        <v>36.766327436355702</v>
      </c>
      <c r="BP48" s="23">
        <v>2174.3981653666501</v>
      </c>
      <c r="BQ48" s="23">
        <v>11.8107959115708</v>
      </c>
      <c r="BR48" s="23">
        <v>7775.3141334899901</v>
      </c>
      <c r="BS48" s="23">
        <v>4.9255363852515899</v>
      </c>
      <c r="BT48" s="23">
        <v>2.72368098030742</v>
      </c>
      <c r="BU48" s="23">
        <v>7384.6552891564997</v>
      </c>
      <c r="BV48" s="23">
        <v>7.1155064317153798</v>
      </c>
      <c r="BW48" s="23">
        <v>470.95938244439498</v>
      </c>
      <c r="BX48" s="23">
        <v>143.78885883900301</v>
      </c>
      <c r="BY48" s="23">
        <v>30.514273246974099</v>
      </c>
      <c r="BZ48" s="23">
        <v>14620.906587686701</v>
      </c>
      <c r="CA48" s="23">
        <v>31.245130938971698</v>
      </c>
      <c r="CB48" s="23">
        <v>109.27805957013101</v>
      </c>
      <c r="CC48" s="23">
        <v>52259.470729141598</v>
      </c>
      <c r="CD48" s="23">
        <v>1125.5689316271801</v>
      </c>
      <c r="CE48" s="23">
        <v>55.660123485461703</v>
      </c>
      <c r="CF48" s="23">
        <v>11338.996446328199</v>
      </c>
      <c r="CG48" s="23">
        <v>78.462615563249898</v>
      </c>
      <c r="CH48" s="23">
        <v>2587.6588130602699</v>
      </c>
      <c r="CI48" s="23">
        <v>43.698835445229498</v>
      </c>
      <c r="CJ48" s="23">
        <v>9434.4024902621495</v>
      </c>
      <c r="CK48" s="23">
        <v>2274.0847122292898</v>
      </c>
      <c r="CL48" s="23">
        <v>1435.12280568859</v>
      </c>
      <c r="CM48" s="23">
        <v>143247.75538780299</v>
      </c>
      <c r="CN48" s="23">
        <v>3679.6240370186301</v>
      </c>
      <c r="CO48" s="23">
        <v>359.52020104866699</v>
      </c>
      <c r="CP48" s="23">
        <v>11.385356994349101</v>
      </c>
      <c r="CQ48" s="23">
        <v>353.55271718300298</v>
      </c>
      <c r="CR48" s="23">
        <v>7.8105938771461698</v>
      </c>
      <c r="CS48" s="23">
        <v>6.5052331371692897</v>
      </c>
      <c r="CT48" s="23">
        <v>23.916618183464799</v>
      </c>
      <c r="CU48" s="23">
        <v>0.70384868662444899</v>
      </c>
      <c r="CV48" s="23">
        <v>14.7191245306604</v>
      </c>
      <c r="CW48" s="23">
        <v>11725.603818187201</v>
      </c>
      <c r="CX48" s="23">
        <v>7.5736300311691496</v>
      </c>
      <c r="CY48" s="23">
        <v>214.87857137946301</v>
      </c>
      <c r="CZ48" s="23">
        <v>88.795602234350099</v>
      </c>
      <c r="DA48" s="23">
        <v>723.59265085653306</v>
      </c>
      <c r="DB48" s="23">
        <v>9307.2150409335409</v>
      </c>
      <c r="DC48" s="23">
        <v>448.63439569270099</v>
      </c>
      <c r="DD48" s="23">
        <v>62741.784887364702</v>
      </c>
      <c r="DE48" s="23">
        <v>12808.3104761627</v>
      </c>
      <c r="DF48" s="23">
        <v>1556.72752427303</v>
      </c>
      <c r="DG48" s="23">
        <v>18760.618533866698</v>
      </c>
      <c r="DH48" s="23">
        <v>38.1470792971148</v>
      </c>
      <c r="DI48" s="23">
        <v>2580.0370985403902</v>
      </c>
      <c r="DJ48" s="23">
        <v>259.14784819291498</v>
      </c>
      <c r="DK48" s="23">
        <v>11.930453223358301</v>
      </c>
      <c r="DL48" s="23">
        <v>5671.2305666144703</v>
      </c>
      <c r="DM48" s="23">
        <v>2452.5995761386698</v>
      </c>
      <c r="DN48" s="23">
        <v>6.4017049604057901</v>
      </c>
      <c r="DO48" s="23">
        <v>1.0724892245464399</v>
      </c>
      <c r="DP48" s="23">
        <v>4715.6887290025297</v>
      </c>
      <c r="DQ48" s="23">
        <v>716432.44904016994</v>
      </c>
      <c r="DR48" s="23">
        <f t="shared" si="1"/>
        <v>1992727.2568485467</v>
      </c>
      <c r="DS48" s="19">
        <v>732483.37531350041</v>
      </c>
      <c r="DT48">
        <v>68635.360420586454</v>
      </c>
      <c r="DU48">
        <v>210375.78089170463</v>
      </c>
      <c r="DV48">
        <v>319062.36918512703</v>
      </c>
      <c r="DW48">
        <v>662170.37103762734</v>
      </c>
      <c r="DX48" s="23">
        <f t="shared" si="2"/>
        <v>1992727.2568485457</v>
      </c>
      <c r="DY48" s="38">
        <f t="shared" si="4"/>
        <v>3497117</v>
      </c>
      <c r="DZ48" s="23">
        <f t="shared" si="3"/>
        <v>569.82001369944032</v>
      </c>
    </row>
    <row r="49" spans="1:130" s="40" customFormat="1" x14ac:dyDescent="0.25">
      <c r="A49" s="39" t="s">
        <v>171</v>
      </c>
      <c r="B49" s="40">
        <v>14782303.420599399</v>
      </c>
      <c r="C49" s="40">
        <v>4140172.2304662899</v>
      </c>
      <c r="D49" s="40">
        <v>13442622.823559299</v>
      </c>
      <c r="E49" s="40">
        <v>3459.8192168606902</v>
      </c>
      <c r="F49" s="40">
        <v>104624.066556305</v>
      </c>
      <c r="G49" s="40">
        <v>28595838.014872301</v>
      </c>
      <c r="H49" s="40">
        <v>130104.97502127899</v>
      </c>
      <c r="I49" s="40">
        <v>69202.959229533604</v>
      </c>
      <c r="J49" s="40">
        <v>38544.795120479197</v>
      </c>
      <c r="K49" s="40">
        <v>75822.684111504495</v>
      </c>
      <c r="L49" s="40">
        <v>461544.02853039699</v>
      </c>
      <c r="M49" s="40">
        <v>53498.972246490201</v>
      </c>
      <c r="N49" s="40">
        <v>28197.5474522074</v>
      </c>
      <c r="O49" s="40">
        <v>75244.482858506206</v>
      </c>
      <c r="P49" s="40">
        <v>72922.630743070506</v>
      </c>
      <c r="Q49" s="40">
        <v>116442.49352312001</v>
      </c>
      <c r="R49" s="40">
        <v>17559.822239300102</v>
      </c>
      <c r="S49" s="40">
        <v>2769477.6680828198</v>
      </c>
      <c r="T49" s="40">
        <v>50145685.351313703</v>
      </c>
      <c r="U49" s="40">
        <v>185792.596163935</v>
      </c>
      <c r="V49" s="40">
        <v>2219634.43960443</v>
      </c>
      <c r="W49" s="40">
        <v>283345.39503669599</v>
      </c>
      <c r="X49" s="40">
        <v>65227114.384259701</v>
      </c>
      <c r="Y49" s="40">
        <v>136040.05062895801</v>
      </c>
      <c r="Z49" s="40">
        <v>718493.44275213801</v>
      </c>
      <c r="AA49" s="40">
        <v>10661803.0051184</v>
      </c>
      <c r="AB49" s="40">
        <v>6619.2406923544004</v>
      </c>
      <c r="AC49" s="40">
        <v>762416.79045291001</v>
      </c>
      <c r="AD49" s="40">
        <v>12506503.6461563</v>
      </c>
      <c r="AE49" s="40">
        <v>6898165.6652605096</v>
      </c>
      <c r="AF49" s="40">
        <v>5403160.5403760001</v>
      </c>
      <c r="AG49" s="40">
        <v>67605621.471564397</v>
      </c>
      <c r="AH49" s="40">
        <v>9499081.7093040496</v>
      </c>
      <c r="AI49" s="40">
        <v>7594873.0123191504</v>
      </c>
      <c r="AJ49" s="40">
        <v>184559.21692768301</v>
      </c>
      <c r="AK49" s="40">
        <v>7961801.8199792802</v>
      </c>
      <c r="AL49" s="40">
        <v>33528517.938436002</v>
      </c>
      <c r="AM49" s="40">
        <v>5921392.9802268902</v>
      </c>
      <c r="AN49" s="40">
        <v>2144019.5781211802</v>
      </c>
      <c r="AO49" s="40">
        <v>1258737.81069405</v>
      </c>
      <c r="AP49" s="40">
        <v>250282.82041993999</v>
      </c>
      <c r="AQ49" s="40">
        <v>47131.133277517001</v>
      </c>
      <c r="AR49" s="40">
        <v>15899345.3965568</v>
      </c>
      <c r="AS49" s="40">
        <v>11739.9513816854</v>
      </c>
      <c r="AT49" s="40">
        <v>1268.31364319144</v>
      </c>
      <c r="AU49" s="40">
        <v>83684833.030828595</v>
      </c>
      <c r="AV49" s="40">
        <v>268924.095433423</v>
      </c>
      <c r="AW49" s="40">
        <v>118090.585444461</v>
      </c>
      <c r="AX49" s="40">
        <v>75163.776342525205</v>
      </c>
      <c r="AY49" s="40">
        <v>41653.199068148599</v>
      </c>
      <c r="AZ49" s="40">
        <v>7402282.5750839897</v>
      </c>
      <c r="BA49" s="40">
        <v>1381051.5941085401</v>
      </c>
      <c r="BB49" s="40">
        <v>175603.603814829</v>
      </c>
      <c r="BC49" s="40">
        <v>243002.969279246</v>
      </c>
      <c r="BD49" s="40">
        <v>125294.321744045</v>
      </c>
      <c r="BE49" s="40">
        <v>1278778.2610603401</v>
      </c>
      <c r="BF49" s="40">
        <v>16824.255000675101</v>
      </c>
      <c r="BG49" s="40">
        <v>103462.979583957</v>
      </c>
      <c r="BH49" s="40">
        <v>10493825.9644321</v>
      </c>
      <c r="BI49" s="40">
        <v>768602.11786465906</v>
      </c>
      <c r="BJ49" s="40">
        <v>314866.52679840202</v>
      </c>
      <c r="BK49" s="40">
        <v>99083127.204249099</v>
      </c>
      <c r="BL49" s="40">
        <v>112390850.797608</v>
      </c>
      <c r="BM49" s="40">
        <v>24836953.320874199</v>
      </c>
      <c r="BN49" s="40">
        <v>6246.8592809216698</v>
      </c>
      <c r="BO49" s="40">
        <v>13846.7638244923</v>
      </c>
      <c r="BP49" s="40">
        <v>2900035.82881526</v>
      </c>
      <c r="BQ49" s="40">
        <v>50120.5028176653</v>
      </c>
      <c r="BR49" s="40">
        <v>15606225.790447701</v>
      </c>
      <c r="BS49" s="40">
        <v>489006.37927691202</v>
      </c>
      <c r="BT49" s="40">
        <v>134999.86050344299</v>
      </c>
      <c r="BU49" s="40">
        <v>40114600.8640908</v>
      </c>
      <c r="BV49" s="40">
        <v>951.15372502710102</v>
      </c>
      <c r="BW49" s="40">
        <v>590717.72861911997</v>
      </c>
      <c r="BX49" s="40">
        <v>2039504.2474495899</v>
      </c>
      <c r="BY49" s="40">
        <v>197584.285024585</v>
      </c>
      <c r="BZ49" s="40">
        <v>2505392.5862074699</v>
      </c>
      <c r="CA49" s="40">
        <v>4474.1152827759497</v>
      </c>
      <c r="CB49" s="40">
        <v>549886.60833253898</v>
      </c>
      <c r="CC49" s="40">
        <v>28257507.831546701</v>
      </c>
      <c r="CD49" s="40">
        <v>8468792.5871321391</v>
      </c>
      <c r="CE49" s="40">
        <v>7874.9129860886196</v>
      </c>
      <c r="CF49" s="40">
        <v>12257049.882434299</v>
      </c>
      <c r="CG49" s="40">
        <v>1916542.1981364</v>
      </c>
      <c r="CH49" s="40">
        <v>6370356.9024795201</v>
      </c>
      <c r="CI49" s="40">
        <v>157513.77521827701</v>
      </c>
      <c r="CJ49" s="40">
        <v>3885558.82381063</v>
      </c>
      <c r="CK49" s="40">
        <v>2109068.3247503899</v>
      </c>
      <c r="CL49" s="40">
        <v>25131108.204067599</v>
      </c>
      <c r="CM49" s="40">
        <v>141023001.505573</v>
      </c>
      <c r="CN49" s="40">
        <v>10246219.559179399</v>
      </c>
      <c r="CO49" s="40">
        <v>1999834.8305152699</v>
      </c>
      <c r="CP49" s="40">
        <v>1960352.94008187</v>
      </c>
      <c r="CQ49" s="40">
        <v>6374360.5508118803</v>
      </c>
      <c r="CR49" s="40">
        <v>222649.07775500001</v>
      </c>
      <c r="CS49" s="40">
        <v>123336.21291288</v>
      </c>
      <c r="CT49" s="40">
        <v>115649.47772680801</v>
      </c>
      <c r="CU49" s="40">
        <v>168081.245083566</v>
      </c>
      <c r="CV49" s="40">
        <v>514817.47846681299</v>
      </c>
      <c r="CW49" s="40">
        <v>12184092.3613688</v>
      </c>
      <c r="CX49" s="40">
        <v>2500890.2582026501</v>
      </c>
      <c r="CY49" s="40">
        <v>5542021.7151146699</v>
      </c>
      <c r="CZ49" s="40">
        <v>1181369.0200380001</v>
      </c>
      <c r="DA49" s="40">
        <v>918750.61375823698</v>
      </c>
      <c r="DB49" s="40">
        <v>12603.9800640019</v>
      </c>
      <c r="DC49" s="40">
        <v>11308413.0519839</v>
      </c>
      <c r="DD49" s="40">
        <v>818228.94201020396</v>
      </c>
      <c r="DE49" s="40">
        <v>791739.59873289499</v>
      </c>
      <c r="DF49" s="40">
        <v>15797699.277120801</v>
      </c>
      <c r="DG49" s="40">
        <v>18792434.570014499</v>
      </c>
      <c r="DH49" s="40">
        <v>919.34132179063602</v>
      </c>
      <c r="DI49" s="40">
        <v>2288695.4191165199</v>
      </c>
      <c r="DJ49" s="40">
        <v>5112597.1882341402</v>
      </c>
      <c r="DK49" s="40">
        <v>131974.445749573</v>
      </c>
      <c r="DL49" s="40">
        <v>4183970.2992255199</v>
      </c>
      <c r="DM49" s="40">
        <v>6767679.0879784198</v>
      </c>
      <c r="DN49" s="40">
        <v>7189677.2944315998</v>
      </c>
      <c r="DO49" s="40">
        <v>594460.65289276105</v>
      </c>
      <c r="DP49" s="40">
        <v>2191462.9483908801</v>
      </c>
      <c r="DQ49" s="40">
        <v>117966162.035689</v>
      </c>
      <c r="DR49" s="40">
        <f t="shared" si="1"/>
        <v>1247633034.3095222</v>
      </c>
      <c r="DS49" s="41">
        <v>154683476.39356887</v>
      </c>
      <c r="DT49" s="36">
        <v>163737347.90639973</v>
      </c>
      <c r="DU49" s="36">
        <v>289996837.75824946</v>
      </c>
      <c r="DV49" s="36">
        <v>95148037.493002996</v>
      </c>
      <c r="DW49" s="36">
        <v>544067334.7583009</v>
      </c>
      <c r="DX49" s="40">
        <f t="shared" si="2"/>
        <v>1247633034.3095219</v>
      </c>
      <c r="DY49" s="42">
        <f t="shared" si="4"/>
        <v>46736782</v>
      </c>
      <c r="DZ49" s="23">
        <f t="shared" si="3"/>
        <v>26694.885289909816</v>
      </c>
    </row>
    <row r="50" spans="1:130" x14ac:dyDescent="0.25">
      <c r="A50" s="21" t="s">
        <v>172</v>
      </c>
      <c r="B50" s="23">
        <v>294778.33910378499</v>
      </c>
      <c r="C50" s="23">
        <v>120187.84476626301</v>
      </c>
      <c r="D50" s="23">
        <v>887689.07149527001</v>
      </c>
      <c r="E50" s="23">
        <v>33.196532184772998</v>
      </c>
      <c r="F50" s="23">
        <v>24183.5543743407</v>
      </c>
      <c r="G50" s="23">
        <v>623082.70895942103</v>
      </c>
      <c r="H50" s="23">
        <v>2404.9441153419298</v>
      </c>
      <c r="I50" s="23">
        <v>1186.9681676769901</v>
      </c>
      <c r="J50" s="23">
        <v>576.42785270039303</v>
      </c>
      <c r="K50" s="23">
        <v>4295.5059652999298</v>
      </c>
      <c r="L50" s="23">
        <v>4981.8134920758603</v>
      </c>
      <c r="M50" s="23">
        <v>412.73677944206202</v>
      </c>
      <c r="N50" s="23">
        <v>419.48357642139803</v>
      </c>
      <c r="O50" s="23">
        <v>1765.51980701259</v>
      </c>
      <c r="P50" s="23">
        <v>510.87611876078398</v>
      </c>
      <c r="Q50" s="23">
        <v>9323.8977201261805</v>
      </c>
      <c r="R50" s="23">
        <v>514.16511397634702</v>
      </c>
      <c r="S50" s="23">
        <v>52159.7864095927</v>
      </c>
      <c r="T50" s="23">
        <v>1905730.22624178</v>
      </c>
      <c r="U50" s="23">
        <v>6484.9082689009301</v>
      </c>
      <c r="V50" s="23">
        <v>44778.356524116403</v>
      </c>
      <c r="W50" s="23">
        <v>15013.002705463299</v>
      </c>
      <c r="X50" s="23">
        <v>2135189.91308686</v>
      </c>
      <c r="Y50" s="23">
        <v>3877.0851574226499</v>
      </c>
      <c r="Z50" s="23">
        <v>14243.271246767699</v>
      </c>
      <c r="AA50" s="23">
        <v>482970.26264201</v>
      </c>
      <c r="AB50" s="23">
        <v>118.31930629260501</v>
      </c>
      <c r="AC50" s="23">
        <v>8988.6694671616806</v>
      </c>
      <c r="AD50" s="23">
        <v>130546.221250672</v>
      </c>
      <c r="AE50" s="23">
        <v>82504.848272313597</v>
      </c>
      <c r="AF50" s="23">
        <v>120064.17693507001</v>
      </c>
      <c r="AG50" s="23">
        <v>1645004.4530376899</v>
      </c>
      <c r="AH50" s="23">
        <v>390196.97811251</v>
      </c>
      <c r="AI50" s="23">
        <v>253560.04730076899</v>
      </c>
      <c r="AJ50" s="23">
        <v>2375.0267273970398</v>
      </c>
      <c r="AK50" s="23">
        <v>160102.217225498</v>
      </c>
      <c r="AL50" s="23">
        <v>680461.63765985996</v>
      </c>
      <c r="AM50" s="23">
        <v>42727.734990953999</v>
      </c>
      <c r="AN50" s="23">
        <v>10265.145434477399</v>
      </c>
      <c r="AO50" s="23">
        <v>18269.087893276501</v>
      </c>
      <c r="AP50" s="23">
        <v>3460.2098926313001</v>
      </c>
      <c r="AQ50" s="23">
        <v>4050.0984929874398</v>
      </c>
      <c r="AR50" s="23">
        <v>447644.32380048599</v>
      </c>
      <c r="AS50" s="23">
        <v>465.38900648008303</v>
      </c>
      <c r="AT50" s="23">
        <v>110.808225775846</v>
      </c>
      <c r="AU50" s="23">
        <v>2377378.1216046601</v>
      </c>
      <c r="AV50" s="23">
        <v>3595.8786868914999</v>
      </c>
      <c r="AW50" s="23">
        <v>1274.5428343323999</v>
      </c>
      <c r="AX50" s="23">
        <v>2387.6794194324898</v>
      </c>
      <c r="AY50" s="23">
        <v>706.128773655131</v>
      </c>
      <c r="AZ50" s="23">
        <v>163779.06164601099</v>
      </c>
      <c r="BA50" s="23">
        <v>20340.258322244801</v>
      </c>
      <c r="BB50" s="23">
        <v>4691.6131685781102</v>
      </c>
      <c r="BC50" s="23">
        <v>4928.5697759959403</v>
      </c>
      <c r="BD50" s="23">
        <v>3305.9036210939398</v>
      </c>
      <c r="BE50" s="23">
        <v>8876.4451294915398</v>
      </c>
      <c r="BF50" s="23">
        <v>1188.47809150595</v>
      </c>
      <c r="BG50" s="23">
        <v>9847.5676319917402</v>
      </c>
      <c r="BH50" s="23">
        <v>169945.78251158999</v>
      </c>
      <c r="BI50" s="23">
        <v>4811.9721593459099</v>
      </c>
      <c r="BJ50" s="23">
        <v>14767.251118132301</v>
      </c>
      <c r="BK50" s="23">
        <v>899786.875156897</v>
      </c>
      <c r="BL50" s="23">
        <v>1255112.59579268</v>
      </c>
      <c r="BM50" s="23">
        <v>428568.20973196201</v>
      </c>
      <c r="BN50" s="23">
        <v>86.251421952927899</v>
      </c>
      <c r="BO50" s="23">
        <v>230.79868903789</v>
      </c>
      <c r="BP50" s="23">
        <v>33456.055606602204</v>
      </c>
      <c r="BQ50" s="23">
        <v>10061.1909783631</v>
      </c>
      <c r="BR50" s="23">
        <v>441874.97734051</v>
      </c>
      <c r="BS50" s="23">
        <v>27055.353583327498</v>
      </c>
      <c r="BT50" s="23">
        <v>500.38804945746801</v>
      </c>
      <c r="BU50" s="23">
        <v>757843.512470469</v>
      </c>
      <c r="BV50" s="23">
        <v>13.624580463331499</v>
      </c>
      <c r="BW50" s="23">
        <v>11071.139099235699</v>
      </c>
      <c r="BX50" s="23">
        <v>63185.177204826599</v>
      </c>
      <c r="BY50" s="23">
        <v>21269.817247092298</v>
      </c>
      <c r="BZ50" s="23">
        <v>29202.295103356199</v>
      </c>
      <c r="CA50" s="23">
        <v>119.136278247191</v>
      </c>
      <c r="CB50" s="23">
        <v>64351.903108154002</v>
      </c>
      <c r="CC50" s="23">
        <v>301796.09588718001</v>
      </c>
      <c r="CD50" s="23">
        <v>80410.285955815998</v>
      </c>
      <c r="CE50" s="23">
        <v>341.79131403590901</v>
      </c>
      <c r="CF50" s="23">
        <v>201731.67370243001</v>
      </c>
      <c r="CG50" s="23">
        <v>72794.895932830797</v>
      </c>
      <c r="CH50" s="23">
        <v>106481.31402426701</v>
      </c>
      <c r="CI50" s="23">
        <v>41643.4054033418</v>
      </c>
      <c r="CJ50" s="23">
        <v>58314.375985031198</v>
      </c>
      <c r="CK50" s="23">
        <v>29167.985735899802</v>
      </c>
      <c r="CL50" s="23">
        <v>562756.67159081902</v>
      </c>
      <c r="CM50" s="23">
        <v>2535509.51316628</v>
      </c>
      <c r="CN50" s="23">
        <v>133112.10992872101</v>
      </c>
      <c r="CO50" s="23">
        <v>54621.015978793199</v>
      </c>
      <c r="CP50" s="23">
        <v>5492.1793803577002</v>
      </c>
      <c r="CQ50" s="23">
        <v>202543.113383655</v>
      </c>
      <c r="CR50" s="23">
        <v>1480.4937765305699</v>
      </c>
      <c r="CS50" s="23">
        <v>34824.151828230701</v>
      </c>
      <c r="CT50" s="23">
        <v>8954.1629063037999</v>
      </c>
      <c r="CU50" s="23">
        <v>301.79955866296899</v>
      </c>
      <c r="CV50" s="23">
        <v>29030.613852541501</v>
      </c>
      <c r="CW50" s="23">
        <v>290958.12229208398</v>
      </c>
      <c r="CX50" s="23">
        <v>33796.056888568703</v>
      </c>
      <c r="CY50" s="23">
        <v>207422.92173664199</v>
      </c>
      <c r="CZ50" s="23">
        <v>35783.331047027903</v>
      </c>
      <c r="DA50" s="23">
        <v>68234.887114945406</v>
      </c>
      <c r="DB50" s="23">
        <v>282.28026180802999</v>
      </c>
      <c r="DC50" s="23">
        <v>234562.60706288001</v>
      </c>
      <c r="DD50" s="23">
        <v>8218.5129149174099</v>
      </c>
      <c r="DE50" s="23">
        <v>399844.51699387201</v>
      </c>
      <c r="DF50" s="23">
        <v>380002.24400447402</v>
      </c>
      <c r="DG50" s="23">
        <v>501127.02334332402</v>
      </c>
      <c r="DH50" s="23">
        <v>30.185902813878599</v>
      </c>
      <c r="DI50" s="23">
        <v>37738.833572355899</v>
      </c>
      <c r="DJ50" s="23">
        <v>164151.673727638</v>
      </c>
      <c r="DK50" s="23">
        <v>13.583849771117301</v>
      </c>
      <c r="DL50" s="23">
        <v>7963.3365533193</v>
      </c>
      <c r="DM50" s="23">
        <v>13544.384168193201</v>
      </c>
      <c r="DN50" s="23">
        <v>14100.7962794634</v>
      </c>
      <c r="DO50" s="23">
        <v>21065.403687444999</v>
      </c>
      <c r="DP50" s="23">
        <v>124592.692580369</v>
      </c>
      <c r="DQ50" s="23">
        <v>2342742.40373263</v>
      </c>
      <c r="DR50" s="23">
        <f t="shared" si="1"/>
        <v>26820807.262199171</v>
      </c>
      <c r="DS50" s="19">
        <v>3244606.483181126</v>
      </c>
      <c r="DT50">
        <v>3944661.2536173058</v>
      </c>
      <c r="DU50">
        <v>7583868.381093788</v>
      </c>
      <c r="DV50">
        <v>2411966.4682615176</v>
      </c>
      <c r="DW50">
        <v>9635704.6760454345</v>
      </c>
      <c r="DX50" s="23">
        <f t="shared" si="2"/>
        <v>26820807.262199171</v>
      </c>
      <c r="DY50" s="38">
        <f t="shared" si="4"/>
        <v>1325649</v>
      </c>
      <c r="DZ50" s="23">
        <f t="shared" si="3"/>
        <v>20232.208723575524</v>
      </c>
    </row>
    <row r="51" spans="1:130" x14ac:dyDescent="0.25">
      <c r="A51" s="21" t="s">
        <v>173</v>
      </c>
      <c r="B51" s="23">
        <v>694267.31496724696</v>
      </c>
      <c r="C51" s="23">
        <v>232593.634453632</v>
      </c>
      <c r="D51" s="23">
        <v>982765.50226786104</v>
      </c>
      <c r="E51" s="23">
        <v>27.633440355615999</v>
      </c>
      <c r="F51" s="23">
        <v>71309.116978126796</v>
      </c>
      <c r="G51" s="23">
        <v>189684.73713421699</v>
      </c>
      <c r="H51" s="23">
        <v>47564.6518978077</v>
      </c>
      <c r="I51" s="23">
        <v>54453.664807351503</v>
      </c>
      <c r="J51" s="23">
        <v>17079.3459515791</v>
      </c>
      <c r="K51" s="23">
        <v>8839.6926673535199</v>
      </c>
      <c r="L51" s="23">
        <v>342124.08255831402</v>
      </c>
      <c r="M51" s="23">
        <v>21716.640751844199</v>
      </c>
      <c r="N51" s="23">
        <v>6940.41328983937</v>
      </c>
      <c r="O51" s="23">
        <v>13681.282425482001</v>
      </c>
      <c r="P51" s="23">
        <v>15413.3310054922</v>
      </c>
      <c r="Q51" s="23">
        <v>29227.502631231</v>
      </c>
      <c r="R51" s="23">
        <v>1733.61252109921</v>
      </c>
      <c r="S51" s="23">
        <v>360991.076356203</v>
      </c>
      <c r="T51" s="23">
        <v>6777096.0510400301</v>
      </c>
      <c r="U51" s="23">
        <v>130280.44928838201</v>
      </c>
      <c r="V51" s="23">
        <v>2238567.8949941299</v>
      </c>
      <c r="W51" s="23">
        <v>315.617014449046</v>
      </c>
      <c r="X51" s="23">
        <v>12585257.0191753</v>
      </c>
      <c r="Y51" s="23">
        <v>41669.8908553652</v>
      </c>
      <c r="Z51" s="23">
        <v>2412.5985744208601</v>
      </c>
      <c r="AA51" s="23">
        <v>1146126.70247964</v>
      </c>
      <c r="AB51" s="23">
        <v>165.48629727235399</v>
      </c>
      <c r="AC51" s="23">
        <v>17067.351341850699</v>
      </c>
      <c r="AD51" s="23">
        <v>1001653.21418609</v>
      </c>
      <c r="AE51" s="23">
        <v>23656.280125161102</v>
      </c>
      <c r="AF51" s="23">
        <v>411264.95152801898</v>
      </c>
      <c r="AG51" s="23">
        <v>1290765.58265817</v>
      </c>
      <c r="AH51" s="23">
        <v>157133.590834781</v>
      </c>
      <c r="AI51" s="23">
        <v>888692.99976275803</v>
      </c>
      <c r="AJ51" s="23">
        <v>341.47929208443799</v>
      </c>
      <c r="AK51" s="23">
        <v>557885.68356296001</v>
      </c>
      <c r="AL51" s="23">
        <v>578325.184644419</v>
      </c>
      <c r="AM51" s="23">
        <v>37250.778205504903</v>
      </c>
      <c r="AN51" s="23">
        <v>258693.75944127401</v>
      </c>
      <c r="AO51" s="23">
        <v>4831.6754445999904</v>
      </c>
      <c r="AP51" s="23">
        <v>236708.687196037</v>
      </c>
      <c r="AQ51" s="23">
        <v>42322.916897611103</v>
      </c>
      <c r="AR51" s="23">
        <v>251559.89655732899</v>
      </c>
      <c r="AS51" s="23">
        <v>231.932123158949</v>
      </c>
      <c r="AT51" s="23">
        <v>83.567098751673598</v>
      </c>
      <c r="AU51" s="23">
        <v>1617132.39421768</v>
      </c>
      <c r="AV51" s="23">
        <v>1389078.5063374499</v>
      </c>
      <c r="AW51" s="23">
        <v>21837580.282853398</v>
      </c>
      <c r="AX51" s="23">
        <v>543307.86541496601</v>
      </c>
      <c r="AY51" s="23">
        <v>10377.8947625293</v>
      </c>
      <c r="AZ51" s="23">
        <v>143978.55471559899</v>
      </c>
      <c r="BA51" s="23">
        <v>315.267411258045</v>
      </c>
      <c r="BB51" s="23">
        <v>981616.38748367305</v>
      </c>
      <c r="BC51" s="23">
        <v>1455119.4557238701</v>
      </c>
      <c r="BD51" s="23">
        <v>31415.2309906638</v>
      </c>
      <c r="BE51" s="23">
        <v>901953.10585815005</v>
      </c>
      <c r="BF51" s="23">
        <v>286131.23864682001</v>
      </c>
      <c r="BG51" s="23">
        <v>7668.8934281462998</v>
      </c>
      <c r="BH51" s="23">
        <v>1322051.08224086</v>
      </c>
      <c r="BI51" s="23">
        <v>261308.75707265499</v>
      </c>
      <c r="BJ51" s="23">
        <v>431.11861666512999</v>
      </c>
      <c r="BK51" s="23">
        <v>3290180.5388202099</v>
      </c>
      <c r="BL51" s="23">
        <v>941074.41648170096</v>
      </c>
      <c r="BM51" s="23">
        <v>306973.33206023602</v>
      </c>
      <c r="BN51" s="23">
        <v>51.385014146999197</v>
      </c>
      <c r="BO51" s="23">
        <v>675.98725564931704</v>
      </c>
      <c r="BP51" s="23">
        <v>865284.25371390197</v>
      </c>
      <c r="BQ51" s="23">
        <v>16104.593189863999</v>
      </c>
      <c r="BR51" s="23">
        <v>1861596.95870096</v>
      </c>
      <c r="BS51" s="23">
        <v>96302.0335057052</v>
      </c>
      <c r="BT51" s="23">
        <v>81468.507375646906</v>
      </c>
      <c r="BU51" s="23">
        <v>1385315.2392138101</v>
      </c>
      <c r="BV51" s="23">
        <v>19.063379291062599</v>
      </c>
      <c r="BW51" s="23">
        <v>7860.7483343387103</v>
      </c>
      <c r="BX51" s="23">
        <v>67132.647308592699</v>
      </c>
      <c r="BY51" s="23">
        <v>196310.627665723</v>
      </c>
      <c r="BZ51" s="23">
        <v>368002.11331687198</v>
      </c>
      <c r="CA51" s="23">
        <v>53366.180458396499</v>
      </c>
      <c r="CB51" s="23">
        <v>163375.800259588</v>
      </c>
      <c r="CC51" s="23">
        <v>852227.48654471699</v>
      </c>
      <c r="CD51" s="23">
        <v>1796612.0739313499</v>
      </c>
      <c r="CE51" s="23">
        <v>239746.65676541399</v>
      </c>
      <c r="CF51" s="23">
        <v>390772.35715286201</v>
      </c>
      <c r="CG51" s="23">
        <v>239595.244039991</v>
      </c>
      <c r="CH51" s="23">
        <v>372.68668166959401</v>
      </c>
      <c r="CI51" s="23">
        <v>31270.2589614805</v>
      </c>
      <c r="CJ51" s="23">
        <v>33138.335672987501</v>
      </c>
      <c r="CK51" s="23">
        <v>75216.958441264796</v>
      </c>
      <c r="CL51" s="23">
        <v>365782.69663077401</v>
      </c>
      <c r="CM51" s="23">
        <v>8773469.0140937809</v>
      </c>
      <c r="CN51" s="23">
        <v>204479.26967573899</v>
      </c>
      <c r="CO51" s="23">
        <v>44973.217113375104</v>
      </c>
      <c r="CP51" s="23">
        <v>2499.69931581832</v>
      </c>
      <c r="CQ51" s="23">
        <v>32379.099273636199</v>
      </c>
      <c r="CR51" s="23">
        <v>268825.88580518798</v>
      </c>
      <c r="CS51" s="23">
        <v>234201.24966248299</v>
      </c>
      <c r="CT51" s="23">
        <v>20723.047914537699</v>
      </c>
      <c r="CU51" s="23">
        <v>823119.46573428495</v>
      </c>
      <c r="CV51" s="23">
        <v>10.6705388814832</v>
      </c>
      <c r="CW51" s="23">
        <v>201974.68116751101</v>
      </c>
      <c r="CX51" s="23">
        <v>35895.081088506799</v>
      </c>
      <c r="CY51" s="23">
        <v>463362.42432545702</v>
      </c>
      <c r="CZ51" s="23">
        <v>154464.88234168099</v>
      </c>
      <c r="DA51" s="23">
        <v>79879.779977741098</v>
      </c>
      <c r="DB51" s="23">
        <v>3119842.8191963802</v>
      </c>
      <c r="DC51" s="23">
        <v>291140.27237925999</v>
      </c>
      <c r="DD51" s="23">
        <v>531036.10176805197</v>
      </c>
      <c r="DE51" s="23">
        <v>39529.138134567504</v>
      </c>
      <c r="DF51" s="23">
        <v>466136.335298591</v>
      </c>
      <c r="DG51" s="23">
        <v>1424771.0204803699</v>
      </c>
      <c r="DH51" s="23">
        <v>57.0782677284732</v>
      </c>
      <c r="DI51" s="23">
        <v>157404.30268092401</v>
      </c>
      <c r="DJ51" s="23">
        <v>1129188.2167058601</v>
      </c>
      <c r="DK51" s="23">
        <v>38.214699068236897</v>
      </c>
      <c r="DL51" s="23">
        <v>76360.882369723593</v>
      </c>
      <c r="DM51" s="23">
        <v>2689.16204804783</v>
      </c>
      <c r="DN51" s="23">
        <v>148597.41462069901</v>
      </c>
      <c r="DO51" s="23">
        <v>48772.521365041197</v>
      </c>
      <c r="DP51" s="23">
        <v>173513.652427917</v>
      </c>
      <c r="DQ51" s="23">
        <v>5826745.0626348499</v>
      </c>
      <c r="DR51" s="23">
        <f t="shared" si="1"/>
        <v>101062149.35648182</v>
      </c>
      <c r="DS51" s="19">
        <v>8793413.6325518489</v>
      </c>
      <c r="DT51">
        <v>9884151.2780044917</v>
      </c>
      <c r="DU51">
        <v>30828607.327685267</v>
      </c>
      <c r="DV51">
        <v>39866637.428534798</v>
      </c>
      <c r="DW51">
        <v>11689339.689705437</v>
      </c>
      <c r="DX51" s="23">
        <f t="shared" si="2"/>
        <v>101062149.35648184</v>
      </c>
      <c r="DY51" s="38">
        <f t="shared" si="4"/>
        <v>112078727</v>
      </c>
      <c r="DZ51" s="23">
        <f t="shared" si="3"/>
        <v>901.70679183822131</v>
      </c>
    </row>
    <row r="52" spans="1:130" x14ac:dyDescent="0.25">
      <c r="A52" s="21" t="s">
        <v>174</v>
      </c>
      <c r="B52" s="23">
        <v>1778256.5409232499</v>
      </c>
      <c r="C52" s="23">
        <v>624052.90939630498</v>
      </c>
      <c r="D52" s="23">
        <v>3411814.6614375501</v>
      </c>
      <c r="E52" s="23">
        <v>929.80472900304403</v>
      </c>
      <c r="F52" s="23">
        <v>70078.307655504104</v>
      </c>
      <c r="G52" s="23">
        <v>5502535.6049392596</v>
      </c>
      <c r="H52" s="23">
        <v>13127.306167664499</v>
      </c>
      <c r="I52" s="23">
        <v>4880.5856360017297</v>
      </c>
      <c r="J52" s="23">
        <v>6565.5378054890798</v>
      </c>
      <c r="K52" s="23">
        <v>18451.227630688099</v>
      </c>
      <c r="L52" s="23">
        <v>78163.055951273505</v>
      </c>
      <c r="M52" s="23">
        <v>13879.659168772299</v>
      </c>
      <c r="N52" s="23">
        <v>3655.6989089838198</v>
      </c>
      <c r="O52" s="23">
        <v>11193.5073602059</v>
      </c>
      <c r="P52" s="23">
        <v>15991.792428802701</v>
      </c>
      <c r="Q52" s="23">
        <v>19060.799350638899</v>
      </c>
      <c r="R52" s="23">
        <v>6136.7457711236702</v>
      </c>
      <c r="S52" s="23">
        <v>633778.87268875295</v>
      </c>
      <c r="T52" s="23">
        <v>14422322.5997923</v>
      </c>
      <c r="U52" s="23">
        <v>135362.453659755</v>
      </c>
      <c r="V52" s="23">
        <v>443812.43533608998</v>
      </c>
      <c r="W52" s="23">
        <v>27922.711667905201</v>
      </c>
      <c r="X52" s="23">
        <v>18947222.0046282</v>
      </c>
      <c r="Y52" s="23">
        <v>64222.867999490198</v>
      </c>
      <c r="Z52" s="23">
        <v>245928.76188817</v>
      </c>
      <c r="AA52" s="23">
        <v>4334871.6079815105</v>
      </c>
      <c r="AB52" s="23">
        <v>8981.9579859830901</v>
      </c>
      <c r="AC52" s="23">
        <v>1876.1265185750999</v>
      </c>
      <c r="AD52" s="23">
        <v>3028796.38881585</v>
      </c>
      <c r="AE52" s="23">
        <v>191227.17796469</v>
      </c>
      <c r="AF52" s="23">
        <v>679929.15262645204</v>
      </c>
      <c r="AG52" s="23">
        <v>13312029.251759499</v>
      </c>
      <c r="AH52" s="23">
        <v>2799322.0333297099</v>
      </c>
      <c r="AI52" s="23">
        <v>1807510.68047397</v>
      </c>
      <c r="AJ52" s="23">
        <v>937.52459069085796</v>
      </c>
      <c r="AK52" s="23">
        <v>1301582.03047209</v>
      </c>
      <c r="AL52" s="23">
        <v>6789529.5790986503</v>
      </c>
      <c r="AM52" s="23">
        <v>836419.02047268604</v>
      </c>
      <c r="AN52" s="23">
        <v>153964.786781242</v>
      </c>
      <c r="AO52" s="23">
        <v>51431.209654629602</v>
      </c>
      <c r="AP52" s="23">
        <v>43334.853577626302</v>
      </c>
      <c r="AQ52" s="23">
        <v>25706.399047961899</v>
      </c>
      <c r="AR52" s="23">
        <v>2284710.5521585499</v>
      </c>
      <c r="AS52" s="23">
        <v>468.08200693201002</v>
      </c>
      <c r="AT52" s="23">
        <v>1591.56896628187</v>
      </c>
      <c r="AU52" s="23">
        <v>17087472.375275999</v>
      </c>
      <c r="AV52" s="23">
        <v>110950.85121893301</v>
      </c>
      <c r="AW52" s="23">
        <v>84649.0852251053</v>
      </c>
      <c r="AX52" s="23">
        <v>33460.455434284202</v>
      </c>
      <c r="AY52" s="23">
        <v>8588.2234722043995</v>
      </c>
      <c r="AZ52" s="23">
        <v>453625.042453687</v>
      </c>
      <c r="BA52" s="23">
        <v>68573.332054142302</v>
      </c>
      <c r="BB52" s="23">
        <v>70732.002543528404</v>
      </c>
      <c r="BC52" s="23">
        <v>2770.32341148463</v>
      </c>
      <c r="BD52" s="23">
        <v>14780.709636405199</v>
      </c>
      <c r="BE52" s="23">
        <v>15589.8200642547</v>
      </c>
      <c r="BF52" s="23">
        <v>866.71168420469303</v>
      </c>
      <c r="BG52" s="23">
        <v>24205.362213541001</v>
      </c>
      <c r="BH52" s="23">
        <v>1075150.48853164</v>
      </c>
      <c r="BI52" s="23">
        <v>9887.3558511986303</v>
      </c>
      <c r="BJ52" s="23">
        <v>41148.133232344597</v>
      </c>
      <c r="BK52" s="23">
        <v>7512512.9050031602</v>
      </c>
      <c r="BL52" s="23">
        <v>30907020.545272399</v>
      </c>
      <c r="BM52" s="23">
        <v>3843920.06415674</v>
      </c>
      <c r="BN52" s="23">
        <v>4700.2058568090197</v>
      </c>
      <c r="BO52" s="23">
        <v>764.54756221179298</v>
      </c>
      <c r="BP52" s="23">
        <v>148401.13342139401</v>
      </c>
      <c r="BQ52" s="23">
        <v>23542.998367771801</v>
      </c>
      <c r="BR52" s="23">
        <v>5019177.6124771601</v>
      </c>
      <c r="BS52" s="23">
        <v>403559.42828209599</v>
      </c>
      <c r="BT52" s="23">
        <v>2256.21449998245</v>
      </c>
      <c r="BU52" s="23">
        <v>2962885.09689784</v>
      </c>
      <c r="BV52" s="23">
        <v>736.15505547764894</v>
      </c>
      <c r="BW52" s="23">
        <v>91905.911419953496</v>
      </c>
      <c r="BX52" s="23">
        <v>604018.99660518195</v>
      </c>
      <c r="BY52" s="23">
        <v>68148.918866115695</v>
      </c>
      <c r="BZ52" s="23">
        <v>123475.551614834</v>
      </c>
      <c r="CA52" s="23">
        <v>8934.3166586593798</v>
      </c>
      <c r="CB52" s="23">
        <v>74862.319512907794</v>
      </c>
      <c r="CC52" s="23">
        <v>4824566.6980575696</v>
      </c>
      <c r="CD52" s="23">
        <v>1333217.9547087499</v>
      </c>
      <c r="CE52" s="23">
        <v>5957.2749354029502</v>
      </c>
      <c r="CF52" s="23">
        <v>1925361.1206412399</v>
      </c>
      <c r="CG52" s="23">
        <v>320656.97569594102</v>
      </c>
      <c r="CH52" s="23">
        <v>969976.56225608301</v>
      </c>
      <c r="CI52" s="23">
        <v>130202.446037373</v>
      </c>
      <c r="CJ52" s="23">
        <v>367517.76192573103</v>
      </c>
      <c r="CK52" s="23">
        <v>673608.56745865196</v>
      </c>
      <c r="CL52" s="23">
        <v>4134308.6357112001</v>
      </c>
      <c r="CM52" s="23">
        <v>31669541.0412254</v>
      </c>
      <c r="CN52" s="23">
        <v>2523284.6041844701</v>
      </c>
      <c r="CO52" s="23">
        <v>270771.16294545803</v>
      </c>
      <c r="CP52" s="23">
        <v>22032.4922083069</v>
      </c>
      <c r="CQ52" s="23">
        <v>1217623.06248432</v>
      </c>
      <c r="CR52" s="23">
        <v>13844.8851067082</v>
      </c>
      <c r="CS52" s="23">
        <v>116025.295624823</v>
      </c>
      <c r="CT52" s="23">
        <v>215000.28670822701</v>
      </c>
      <c r="CU52" s="23">
        <v>3236.8335390868301</v>
      </c>
      <c r="CV52" s="23">
        <v>461535.16019057197</v>
      </c>
      <c r="CW52" s="23">
        <v>2838334.5808085399</v>
      </c>
      <c r="CX52" s="23">
        <v>115079.123825444</v>
      </c>
      <c r="CY52" s="23">
        <v>1467025.1809827399</v>
      </c>
      <c r="CZ52" s="23">
        <v>289454.48473568697</v>
      </c>
      <c r="DA52" s="23">
        <v>97886.684237801499</v>
      </c>
      <c r="DB52" s="23">
        <v>953.63077655155905</v>
      </c>
      <c r="DC52" s="23">
        <v>2417751.2110142601</v>
      </c>
      <c r="DD52" s="23">
        <v>22965.885889983001</v>
      </c>
      <c r="DE52" s="23">
        <v>298177.401385948</v>
      </c>
      <c r="DF52" s="23">
        <v>2528333.2607537899</v>
      </c>
      <c r="DG52" s="23">
        <v>2312484.20136252</v>
      </c>
      <c r="DH52" s="23">
        <v>186.84464002452501</v>
      </c>
      <c r="DI52" s="23">
        <v>135726.433602584</v>
      </c>
      <c r="DJ52" s="23">
        <v>852553.09127136599</v>
      </c>
      <c r="DK52" s="23">
        <v>4.4520662403621696</v>
      </c>
      <c r="DL52" s="23">
        <v>65686.898924472902</v>
      </c>
      <c r="DM52" s="23">
        <v>78669.428323898901</v>
      </c>
      <c r="DN52" s="23">
        <v>201566.35885372199</v>
      </c>
      <c r="DO52" s="23">
        <v>207667.39212541899</v>
      </c>
      <c r="DP52" s="23">
        <v>726282.85709108994</v>
      </c>
      <c r="DQ52" s="23">
        <v>16547346.9009817</v>
      </c>
      <c r="DR52" s="23">
        <f t="shared" si="1"/>
        <v>237459244.75633749</v>
      </c>
      <c r="DS52" s="19">
        <v>24033557.864297759</v>
      </c>
      <c r="DT52">
        <v>26562333.459290147</v>
      </c>
      <c r="DU52">
        <v>71340082.957496062</v>
      </c>
      <c r="DV52">
        <v>14131084.113033282</v>
      </c>
      <c r="DW52">
        <v>101392186.36222024</v>
      </c>
      <c r="DX52" s="23">
        <f t="shared" si="2"/>
        <v>237459244.75633752</v>
      </c>
      <c r="DY52" s="38">
        <f t="shared" si="4"/>
        <v>5532159.0000000009</v>
      </c>
      <c r="DZ52" s="23">
        <f t="shared" si="3"/>
        <v>42923.430934710566</v>
      </c>
    </row>
    <row r="53" spans="1:130" s="40" customFormat="1" x14ac:dyDescent="0.25">
      <c r="A53" s="39" t="s">
        <v>175</v>
      </c>
      <c r="B53" s="40">
        <v>27509031.012238801</v>
      </c>
      <c r="C53" s="40">
        <v>12042117.7698345</v>
      </c>
      <c r="D53" s="40">
        <v>41765440.835128903</v>
      </c>
      <c r="E53" s="40">
        <v>2060.3598298255902</v>
      </c>
      <c r="F53" s="40">
        <v>4619050.54827902</v>
      </c>
      <c r="G53" s="40">
        <v>46003099.681113698</v>
      </c>
      <c r="H53" s="40">
        <v>125949.949795227</v>
      </c>
      <c r="I53" s="40">
        <v>27436.520685437099</v>
      </c>
      <c r="J53" s="40">
        <v>82349.695815683604</v>
      </c>
      <c r="K53" s="40">
        <v>40525.689654389498</v>
      </c>
      <c r="L53" s="40">
        <v>156817.542868463</v>
      </c>
      <c r="M53" s="40">
        <v>11151.808972754199</v>
      </c>
      <c r="N53" s="40">
        <v>41092.465035069101</v>
      </c>
      <c r="O53" s="40">
        <v>60966.690740256301</v>
      </c>
      <c r="P53" s="40">
        <v>21904.263170596299</v>
      </c>
      <c r="Q53" s="40">
        <v>84345.782709179301</v>
      </c>
      <c r="R53" s="40">
        <v>46938.062304296996</v>
      </c>
      <c r="S53" s="40">
        <v>8131888.6053756103</v>
      </c>
      <c r="T53" s="40">
        <v>119606082.15813001</v>
      </c>
      <c r="U53" s="40">
        <v>1183776.2459020801</v>
      </c>
      <c r="V53" s="40">
        <v>4038489.9094170602</v>
      </c>
      <c r="W53" s="40">
        <v>52220.170648364401</v>
      </c>
      <c r="X53" s="40">
        <v>153847459.12704501</v>
      </c>
      <c r="Y53" s="40">
        <v>697412.77947963995</v>
      </c>
      <c r="Z53" s="40">
        <v>931836.12609714898</v>
      </c>
      <c r="AA53" s="40">
        <v>22874932.047126401</v>
      </c>
      <c r="AB53" s="40">
        <v>3237.7235530692601</v>
      </c>
      <c r="AC53" s="40">
        <v>907533.44343274203</v>
      </c>
      <c r="AD53" s="40">
        <v>21025369.063003</v>
      </c>
      <c r="AE53" s="40">
        <v>33717432.375574999</v>
      </c>
      <c r="AF53" s="40">
        <v>9726694.2344114501</v>
      </c>
      <c r="AG53" s="40">
        <v>129031514.83679999</v>
      </c>
      <c r="AH53" s="40">
        <v>2229480.0577468802</v>
      </c>
      <c r="AI53" s="40">
        <v>11142584.554894799</v>
      </c>
      <c r="AJ53" s="40">
        <v>15971.555718539899</v>
      </c>
      <c r="AK53" s="40">
        <v>11505634.246323399</v>
      </c>
      <c r="AL53" s="40">
        <v>69700185.705970794</v>
      </c>
      <c r="AM53" s="40">
        <v>6349912.0930138901</v>
      </c>
      <c r="AN53" s="40">
        <v>718828.33977440698</v>
      </c>
      <c r="AO53" s="40">
        <v>328433.51164907101</v>
      </c>
      <c r="AP53" s="40">
        <v>322095.82054113498</v>
      </c>
      <c r="AQ53" s="40">
        <v>2779638.0610506702</v>
      </c>
      <c r="AR53" s="40">
        <v>43400267.155023403</v>
      </c>
      <c r="AS53" s="40">
        <v>124125.60142873399</v>
      </c>
      <c r="AT53" s="40">
        <v>2193.8158821575498</v>
      </c>
      <c r="AU53" s="40">
        <v>218144242.82936001</v>
      </c>
      <c r="AV53" s="40">
        <v>402729.44239573902</v>
      </c>
      <c r="AW53" s="40">
        <v>517161.72839212703</v>
      </c>
      <c r="AX53" s="40">
        <v>130817.677131523</v>
      </c>
      <c r="AY53" s="40">
        <v>116025.040083901</v>
      </c>
      <c r="AZ53" s="40">
        <v>7427262.2097882396</v>
      </c>
      <c r="BA53" s="40">
        <v>2345931.2571606198</v>
      </c>
      <c r="BB53" s="40">
        <v>719866.36787572003</v>
      </c>
      <c r="BC53" s="40">
        <v>460955.56177236</v>
      </c>
      <c r="BD53" s="40">
        <v>120824.104291183</v>
      </c>
      <c r="BE53" s="40">
        <v>483548.17827154999</v>
      </c>
      <c r="BF53" s="40">
        <v>5964.5716067211097</v>
      </c>
      <c r="BG53" s="40">
        <v>159908.94703732801</v>
      </c>
      <c r="BH53" s="40">
        <v>15727580.584398201</v>
      </c>
      <c r="BI53" s="40">
        <v>785692.11708115798</v>
      </c>
      <c r="BJ53" s="40">
        <v>361081.25249400898</v>
      </c>
      <c r="BK53" s="40">
        <v>96834831.682076097</v>
      </c>
      <c r="BL53" s="40">
        <v>277961418.11410099</v>
      </c>
      <c r="BM53" s="40">
        <v>72345590.04129</v>
      </c>
      <c r="BN53" s="40">
        <v>5027.7994064446802</v>
      </c>
      <c r="BO53" s="40">
        <v>18689.5410342291</v>
      </c>
      <c r="BP53" s="40">
        <v>1770386.04340589</v>
      </c>
      <c r="BQ53" s="40">
        <v>119960.61911414099</v>
      </c>
      <c r="BR53" s="40">
        <v>17940832.0188821</v>
      </c>
      <c r="BS53" s="40">
        <v>734581.38697521202</v>
      </c>
      <c r="BT53" s="40">
        <v>27070.7402310504</v>
      </c>
      <c r="BU53" s="40">
        <v>58345868.097598299</v>
      </c>
      <c r="BV53" s="40">
        <v>955.29097604115395</v>
      </c>
      <c r="BW53" s="40">
        <v>1124356.9907495701</v>
      </c>
      <c r="BX53" s="40">
        <v>6624212.2095771404</v>
      </c>
      <c r="BY53" s="40">
        <v>922683.60187130806</v>
      </c>
      <c r="BZ53" s="40">
        <v>5394164.8714539995</v>
      </c>
      <c r="CA53" s="40">
        <v>4044.3469576231701</v>
      </c>
      <c r="CB53" s="40">
        <v>447347.62566103297</v>
      </c>
      <c r="CC53" s="40">
        <v>32215625.003285401</v>
      </c>
      <c r="CD53" s="40">
        <v>20138530.445734099</v>
      </c>
      <c r="CE53" s="40">
        <v>807430.00941093406</v>
      </c>
      <c r="CF53" s="40">
        <v>22133898.581127901</v>
      </c>
      <c r="CG53" s="40">
        <v>4078489.0818493501</v>
      </c>
      <c r="CH53" s="40">
        <v>9301185.2025139704</v>
      </c>
      <c r="CI53" s="40">
        <v>1878918.48974585</v>
      </c>
      <c r="CJ53" s="40">
        <v>9131764.6392804794</v>
      </c>
      <c r="CK53" s="40">
        <v>1486677.1312315799</v>
      </c>
      <c r="CL53" s="40">
        <v>121986199.590565</v>
      </c>
      <c r="CM53" s="40">
        <v>300917735.78308398</v>
      </c>
      <c r="CN53" s="40">
        <v>30123124.955121599</v>
      </c>
      <c r="CO53" s="40">
        <v>3420095.4325218899</v>
      </c>
      <c r="CP53" s="40">
        <v>185139.28824178901</v>
      </c>
      <c r="CQ53" s="40">
        <v>15503444.782714</v>
      </c>
      <c r="CR53" s="40">
        <v>83074.190106295195</v>
      </c>
      <c r="CS53" s="40">
        <v>3985952.4767974601</v>
      </c>
      <c r="CT53" s="40">
        <v>364236.56032191298</v>
      </c>
      <c r="CU53" s="40">
        <v>611.31732138794496</v>
      </c>
      <c r="CV53" s="40">
        <v>3862484.1572177201</v>
      </c>
      <c r="CW53" s="40">
        <v>20193520.367585301</v>
      </c>
      <c r="CX53" s="40">
        <v>10221429.8326462</v>
      </c>
      <c r="CY53" s="40">
        <v>12543167.201984299</v>
      </c>
      <c r="CZ53" s="40">
        <v>3388033.1076258202</v>
      </c>
      <c r="DA53" s="40">
        <v>1809897.2237617001</v>
      </c>
      <c r="DB53" s="40">
        <v>3312.03710756081</v>
      </c>
      <c r="DC53" s="40">
        <v>15418342.8852764</v>
      </c>
      <c r="DD53" s="40">
        <v>1360097.2428923701</v>
      </c>
      <c r="DE53" s="40">
        <v>2110058.2559612901</v>
      </c>
      <c r="DF53" s="40">
        <v>28127675.9425801</v>
      </c>
      <c r="DG53" s="40">
        <v>21502450.5817918</v>
      </c>
      <c r="DH53" s="40">
        <v>842.57396718007499</v>
      </c>
      <c r="DI53" s="40">
        <v>1476105.8957442199</v>
      </c>
      <c r="DJ53" s="40">
        <v>10492774.055079199</v>
      </c>
      <c r="DK53" s="40">
        <v>62.646994198760297</v>
      </c>
      <c r="DL53" s="40">
        <v>3763042.7109865299</v>
      </c>
      <c r="DM53" s="40">
        <v>3842258.7708907202</v>
      </c>
      <c r="DN53" s="40">
        <v>2700480.2419862198</v>
      </c>
      <c r="DO53" s="40">
        <v>6801210.2558945604</v>
      </c>
      <c r="DP53" s="40">
        <v>3944681.37586356</v>
      </c>
      <c r="DQ53" s="40">
        <v>196914132.92063001</v>
      </c>
      <c r="DR53" s="40">
        <f t="shared" si="1"/>
        <v>2503785314.1791334</v>
      </c>
      <c r="DS53" s="41">
        <v>278142343.49789315</v>
      </c>
      <c r="DT53" s="36">
        <v>259919148.51715907</v>
      </c>
      <c r="DU53" s="36">
        <v>637568912.44950104</v>
      </c>
      <c r="DV53" s="36">
        <v>167892690.7337729</v>
      </c>
      <c r="DW53" s="36">
        <v>1160262218.9808075</v>
      </c>
      <c r="DX53" s="40">
        <f t="shared" si="2"/>
        <v>2503785314.1791339</v>
      </c>
      <c r="DY53" s="42">
        <f t="shared" si="4"/>
        <v>65129731</v>
      </c>
      <c r="DZ53" s="23">
        <f t="shared" si="3"/>
        <v>38443.047065235594</v>
      </c>
    </row>
    <row r="54" spans="1:130" x14ac:dyDescent="0.25">
      <c r="A54" s="21" t="s">
        <v>176</v>
      </c>
      <c r="B54" s="23">
        <v>3857.8593559974602</v>
      </c>
      <c r="C54" s="23">
        <v>64316.329762924899</v>
      </c>
      <c r="D54" s="23">
        <v>174973.10725979699</v>
      </c>
      <c r="E54" s="23">
        <v>46.805537420777299</v>
      </c>
      <c r="F54" s="23">
        <v>1606.9839318209499</v>
      </c>
      <c r="G54" s="23">
        <v>77163.493428586604</v>
      </c>
      <c r="H54" s="23">
        <v>2649.2046305481799</v>
      </c>
      <c r="I54" s="23">
        <v>587.57278940214405</v>
      </c>
      <c r="J54" s="23">
        <v>24.635564499613999</v>
      </c>
      <c r="K54" s="23">
        <v>82.070765141968806</v>
      </c>
      <c r="L54" s="23">
        <v>841.54546404237601</v>
      </c>
      <c r="M54" s="23">
        <v>6503.5256700316004</v>
      </c>
      <c r="N54" s="23">
        <v>285.10780020522799</v>
      </c>
      <c r="O54" s="23">
        <v>447.35548241788399</v>
      </c>
      <c r="P54" s="23">
        <v>290.01125575089998</v>
      </c>
      <c r="Q54" s="23">
        <v>88.765765985607004</v>
      </c>
      <c r="R54" s="23">
        <v>416.97903728873001</v>
      </c>
      <c r="S54" s="23">
        <v>21707.655288468501</v>
      </c>
      <c r="T54" s="23">
        <v>276903.14130652102</v>
      </c>
      <c r="U54" s="23">
        <v>5484.2061520438601</v>
      </c>
      <c r="V54" s="23">
        <v>39737.766227560198</v>
      </c>
      <c r="W54" s="23">
        <v>54.207767106856302</v>
      </c>
      <c r="X54" s="23">
        <v>474087.918312166</v>
      </c>
      <c r="Y54" s="23">
        <v>388.88287850132599</v>
      </c>
      <c r="Z54" s="23">
        <v>477.17184817365899</v>
      </c>
      <c r="AA54" s="23">
        <v>183204.049045133</v>
      </c>
      <c r="AB54" s="23">
        <v>39.984978540730502</v>
      </c>
      <c r="AC54" s="23">
        <v>1303.17575327892</v>
      </c>
      <c r="AD54" s="23">
        <v>51606.954047016698</v>
      </c>
      <c r="AE54" s="23">
        <v>21301.684499642801</v>
      </c>
      <c r="AF54" s="23">
        <v>40457.026280080499</v>
      </c>
      <c r="AG54" s="23">
        <v>499811.66476885899</v>
      </c>
      <c r="AH54" s="23">
        <v>68832.183596767005</v>
      </c>
      <c r="AI54" s="23">
        <v>121883.26187018699</v>
      </c>
      <c r="AJ54" s="23">
        <v>35.186942912788297</v>
      </c>
      <c r="AK54" s="23">
        <v>25559.296321273701</v>
      </c>
      <c r="AL54" s="23">
        <v>56399.8030657403</v>
      </c>
      <c r="AM54" s="23">
        <v>64779.5600903132</v>
      </c>
      <c r="AN54" s="23">
        <v>104026.62411800399</v>
      </c>
      <c r="AO54" s="23">
        <v>37204.920535335601</v>
      </c>
      <c r="AP54" s="23">
        <v>14046.995228387899</v>
      </c>
      <c r="AQ54" s="23">
        <v>7021.6743003800502</v>
      </c>
      <c r="AR54" s="23">
        <v>39257.833539417799</v>
      </c>
      <c r="AS54" s="23">
        <v>7.8437542257365296</v>
      </c>
      <c r="AT54" s="23">
        <v>169.21242726861101</v>
      </c>
      <c r="AU54" s="23">
        <v>943646.80048036797</v>
      </c>
      <c r="AV54" s="23">
        <v>4415.57646532539</v>
      </c>
      <c r="AW54" s="23">
        <v>51.523077047829297</v>
      </c>
      <c r="AX54" s="23">
        <v>87.693217661941802</v>
      </c>
      <c r="AY54" s="23">
        <v>311.22497778478203</v>
      </c>
      <c r="AZ54" s="23">
        <v>58180.638042177998</v>
      </c>
      <c r="BA54" s="23">
        <v>35.783589504106999</v>
      </c>
      <c r="BB54" s="23">
        <v>3105.0854165297501</v>
      </c>
      <c r="BC54" s="23">
        <v>4953.6740495425902</v>
      </c>
      <c r="BD54" s="23">
        <v>33425.203277211498</v>
      </c>
      <c r="BE54" s="23">
        <v>127464.376418186</v>
      </c>
      <c r="BF54" s="23">
        <v>18.765159064608898</v>
      </c>
      <c r="BG54" s="23">
        <v>5240.43509455399</v>
      </c>
      <c r="BH54" s="23">
        <v>46326.527468099601</v>
      </c>
      <c r="BI54" s="23">
        <v>9646.1715417349496</v>
      </c>
      <c r="BJ54" s="23">
        <v>14.2238797713478</v>
      </c>
      <c r="BK54" s="23">
        <v>46202.660872509303</v>
      </c>
      <c r="BL54" s="23">
        <v>587329.92551542202</v>
      </c>
      <c r="BM54" s="23">
        <v>4659.7750763884997</v>
      </c>
      <c r="BN54" s="23">
        <v>36.683773466789802</v>
      </c>
      <c r="BO54" s="23">
        <v>36.620874188257801</v>
      </c>
      <c r="BP54" s="23">
        <v>72955.848248922601</v>
      </c>
      <c r="BQ54" s="23">
        <v>29.183979407532998</v>
      </c>
      <c r="BR54" s="23">
        <v>2106588.1171557698</v>
      </c>
      <c r="BS54" s="23">
        <v>1130.08421719589</v>
      </c>
      <c r="BT54" s="23">
        <v>282.59771528040602</v>
      </c>
      <c r="BU54" s="23">
        <v>317338.42912625498</v>
      </c>
      <c r="BV54" s="23">
        <v>7.4763066251246197</v>
      </c>
      <c r="BW54" s="23">
        <v>119.460991309139</v>
      </c>
      <c r="BX54" s="23">
        <v>9033.8301912115803</v>
      </c>
      <c r="BY54" s="23">
        <v>5813.9432777772199</v>
      </c>
      <c r="BZ54" s="23">
        <v>21404.118960803698</v>
      </c>
      <c r="CA54" s="23">
        <v>31.129514475822599</v>
      </c>
      <c r="CB54" s="23">
        <v>1238.70076851368</v>
      </c>
      <c r="CC54" s="23">
        <v>351937.22840940201</v>
      </c>
      <c r="CD54" s="23">
        <v>384328.65783656097</v>
      </c>
      <c r="CE54" s="23">
        <v>6.7391246358309598</v>
      </c>
      <c r="CF54" s="23">
        <v>104398.496401314</v>
      </c>
      <c r="CG54" s="23">
        <v>5471.5021227321804</v>
      </c>
      <c r="CH54" s="23">
        <v>30615.912771228199</v>
      </c>
      <c r="CI54" s="23">
        <v>21022.529649022399</v>
      </c>
      <c r="CJ54" s="23">
        <v>70549.029551011001</v>
      </c>
      <c r="CK54" s="23">
        <v>32569.435617661002</v>
      </c>
      <c r="CL54" s="23">
        <v>14213.452151715999</v>
      </c>
      <c r="CM54" s="23">
        <v>1687729.3872868</v>
      </c>
      <c r="CN54" s="23">
        <v>30506.853480580899</v>
      </c>
      <c r="CO54" s="23">
        <v>4963.5154791390096</v>
      </c>
      <c r="CP54" s="23">
        <v>116.31828058568</v>
      </c>
      <c r="CQ54" s="23">
        <v>991.53628574623701</v>
      </c>
      <c r="CR54" s="23">
        <v>1666.8592874604501</v>
      </c>
      <c r="CS54" s="23">
        <v>27.537644411533599</v>
      </c>
      <c r="CT54" s="23">
        <v>7537.2640862909302</v>
      </c>
      <c r="CU54" s="23">
        <v>5.5447417789559799</v>
      </c>
      <c r="CV54" s="23">
        <v>2565.2617497776801</v>
      </c>
      <c r="CW54" s="23">
        <v>89738.740785813206</v>
      </c>
      <c r="CX54" s="23">
        <v>590.77544242796102</v>
      </c>
      <c r="CY54" s="23">
        <v>117382.845384662</v>
      </c>
      <c r="CZ54" s="23">
        <v>5844.4370707633398</v>
      </c>
      <c r="DA54" s="23">
        <v>6341.3402707948298</v>
      </c>
      <c r="DB54" s="23">
        <v>247044.64952323301</v>
      </c>
      <c r="DC54" s="23">
        <v>20382.616818492799</v>
      </c>
      <c r="DD54" s="23">
        <v>2906.3605205858498</v>
      </c>
      <c r="DE54" s="23">
        <v>5861.7292882839001</v>
      </c>
      <c r="DF54" s="23">
        <v>573322.86877170799</v>
      </c>
      <c r="DG54" s="23">
        <v>302033.41391846002</v>
      </c>
      <c r="DH54" s="23">
        <v>37.580785829535401</v>
      </c>
      <c r="DI54" s="23">
        <v>42196.2446798296</v>
      </c>
      <c r="DJ54" s="23">
        <v>648.32124264173501</v>
      </c>
      <c r="DK54" s="23">
        <v>11.9056607692909</v>
      </c>
      <c r="DL54" s="23">
        <v>24127.716340194998</v>
      </c>
      <c r="DM54" s="23">
        <v>1444.66427723335</v>
      </c>
      <c r="DN54" s="23">
        <v>48.797936035404803</v>
      </c>
      <c r="DO54" s="23">
        <v>9992.3980184051106</v>
      </c>
      <c r="DP54" s="23">
        <v>22468.954753500198</v>
      </c>
      <c r="DQ54" s="23">
        <v>154337.24859497001</v>
      </c>
      <c r="DR54" s="23">
        <f t="shared" si="1"/>
        <v>11279120.199207742</v>
      </c>
      <c r="DS54" s="19">
        <v>811102.09777531319</v>
      </c>
      <c r="DT54">
        <v>3202659.4269241779</v>
      </c>
      <c r="DU54">
        <v>2678262.88040721</v>
      </c>
      <c r="DV54">
        <v>1262765.4869621361</v>
      </c>
      <c r="DW54">
        <v>3324330.3071389087</v>
      </c>
      <c r="DX54" s="23">
        <f t="shared" si="2"/>
        <v>11279120.199207745</v>
      </c>
      <c r="DY54" s="38">
        <f t="shared" si="4"/>
        <v>2172578</v>
      </c>
      <c r="DZ54" s="23">
        <f t="shared" si="3"/>
        <v>5191.5835469233998</v>
      </c>
    </row>
    <row r="55" spans="1:130" x14ac:dyDescent="0.25">
      <c r="A55" s="21" t="s">
        <v>177</v>
      </c>
      <c r="B55" s="23">
        <v>46478740.872118898</v>
      </c>
      <c r="C55" s="23">
        <v>17261154.2737788</v>
      </c>
      <c r="D55" s="23">
        <v>24894385.9698934</v>
      </c>
      <c r="E55" s="23">
        <v>16921.9365976599</v>
      </c>
      <c r="F55" s="23">
        <v>698187.12823762698</v>
      </c>
      <c r="G55" s="23">
        <v>56250949.406614602</v>
      </c>
      <c r="H55" s="23">
        <v>192713.373500847</v>
      </c>
      <c r="I55" s="23">
        <v>59605.411488541104</v>
      </c>
      <c r="J55" s="23">
        <v>42192.505768640003</v>
      </c>
      <c r="K55" s="23">
        <v>77528.903637216805</v>
      </c>
      <c r="L55" s="23">
        <v>506071.008380885</v>
      </c>
      <c r="M55" s="23">
        <v>38393.734154449798</v>
      </c>
      <c r="N55" s="23">
        <v>89647.177236858799</v>
      </c>
      <c r="O55" s="23">
        <v>93648.1184510741</v>
      </c>
      <c r="P55" s="23">
        <v>121092.282939652</v>
      </c>
      <c r="Q55" s="23">
        <v>100542.45459414901</v>
      </c>
      <c r="R55" s="23">
        <v>95319.364853446401</v>
      </c>
      <c r="S55" s="23">
        <v>2905987.4825082798</v>
      </c>
      <c r="T55" s="23">
        <v>79793194.399055406</v>
      </c>
      <c r="U55" s="23">
        <v>327160.35416246502</v>
      </c>
      <c r="V55" s="23">
        <v>4780157.7743665501</v>
      </c>
      <c r="W55" s="23">
        <v>55627.329131124701</v>
      </c>
      <c r="X55" s="23">
        <v>141367299.63449901</v>
      </c>
      <c r="Y55" s="23">
        <v>1834524.1823361099</v>
      </c>
      <c r="Z55" s="23">
        <v>191754.38226061701</v>
      </c>
      <c r="AA55" s="23">
        <v>28714199.856600199</v>
      </c>
      <c r="AB55" s="23">
        <v>16975.403128624199</v>
      </c>
      <c r="AC55" s="23">
        <v>312262.53304231202</v>
      </c>
      <c r="AD55" s="23">
        <v>20249087.024027701</v>
      </c>
      <c r="AE55" s="23">
        <v>15014598.098010801</v>
      </c>
      <c r="AF55" s="23">
        <v>11370932.0634828</v>
      </c>
      <c r="AG55" s="23">
        <v>153036383.72953701</v>
      </c>
      <c r="AH55" s="23">
        <v>19454122.146001302</v>
      </c>
      <c r="AI55" s="23">
        <v>14507384.1603848</v>
      </c>
      <c r="AJ55" s="23">
        <v>9724.4262114451503</v>
      </c>
      <c r="AK55" s="23">
        <v>15690226.5716046</v>
      </c>
      <c r="AL55" s="23">
        <v>118548862.27316201</v>
      </c>
      <c r="AM55" s="23">
        <v>3282278.7625499899</v>
      </c>
      <c r="AN55" s="23">
        <v>171784.18035312701</v>
      </c>
      <c r="AO55" s="23">
        <v>2415419.5219008299</v>
      </c>
      <c r="AP55" s="23">
        <v>628605.84551023599</v>
      </c>
      <c r="AQ55" s="23">
        <v>157705.229321972</v>
      </c>
      <c r="AR55" s="23">
        <v>31647726.339826599</v>
      </c>
      <c r="AS55" s="23">
        <v>15895.9324200642</v>
      </c>
      <c r="AT55" s="23">
        <v>27595.2411340668</v>
      </c>
      <c r="AU55" s="23">
        <v>184692137.14412799</v>
      </c>
      <c r="AV55" s="23">
        <v>438816.09087144898</v>
      </c>
      <c r="AW55" s="23">
        <v>1382569.8558121</v>
      </c>
      <c r="AX55" s="23">
        <v>219803.026522375</v>
      </c>
      <c r="AY55" s="23">
        <v>28224.992866245801</v>
      </c>
      <c r="AZ55" s="23">
        <v>5614592.6516482197</v>
      </c>
      <c r="BA55" s="23">
        <v>2880096.5857406599</v>
      </c>
      <c r="BB55" s="23">
        <v>705847.92376119702</v>
      </c>
      <c r="BC55" s="23">
        <v>211628.12680349301</v>
      </c>
      <c r="BD55" s="23">
        <v>1566478.7762331299</v>
      </c>
      <c r="BE55" s="23">
        <v>1260032.64070744</v>
      </c>
      <c r="BF55" s="23">
        <v>174976.604961429</v>
      </c>
      <c r="BG55" s="23">
        <v>247073.76155374901</v>
      </c>
      <c r="BH55" s="23">
        <v>12577614.0372729</v>
      </c>
      <c r="BI55" s="23">
        <v>2005159.60220887</v>
      </c>
      <c r="BJ55" s="23">
        <v>982999.53222142695</v>
      </c>
      <c r="BK55" s="23">
        <v>120581189.186782</v>
      </c>
      <c r="BL55" s="23">
        <v>291734044.22600502</v>
      </c>
      <c r="BM55" s="23">
        <v>41537951.288662501</v>
      </c>
      <c r="BN55" s="23">
        <v>2194.2424430965202</v>
      </c>
      <c r="BO55" s="23">
        <v>11130.576751262601</v>
      </c>
      <c r="BP55" s="23">
        <v>3375268.76289728</v>
      </c>
      <c r="BQ55" s="23">
        <v>41830.742714203399</v>
      </c>
      <c r="BR55" s="23">
        <v>23111027.757358599</v>
      </c>
      <c r="BS55" s="23">
        <v>2887767.1040485599</v>
      </c>
      <c r="BT55" s="23">
        <v>615172.79781426804</v>
      </c>
      <c r="BU55" s="23">
        <v>64858776.486276798</v>
      </c>
      <c r="BV55" s="23">
        <v>9733.2875417686191</v>
      </c>
      <c r="BW55" s="23">
        <v>525683.114201074</v>
      </c>
      <c r="BX55" s="23">
        <v>2553238.4211709099</v>
      </c>
      <c r="BY55" s="23">
        <v>962462.71480428695</v>
      </c>
      <c r="BZ55" s="23">
        <v>3993173.5271274</v>
      </c>
      <c r="CA55" s="23">
        <v>23599.9406770678</v>
      </c>
      <c r="CB55" s="23">
        <v>833775.65201297798</v>
      </c>
      <c r="CC55" s="23">
        <v>50637061.299326003</v>
      </c>
      <c r="CD55" s="23">
        <v>17172499.354203399</v>
      </c>
      <c r="CE55" s="23">
        <v>1041721.6662096099</v>
      </c>
      <c r="CF55" s="23">
        <v>19394859.536888499</v>
      </c>
      <c r="CG55" s="23">
        <v>3712901.2807148402</v>
      </c>
      <c r="CH55" s="23">
        <v>7408005.2873486103</v>
      </c>
      <c r="CI55" s="23">
        <v>1844948.0479113101</v>
      </c>
      <c r="CJ55" s="23">
        <v>9475326.7934103198</v>
      </c>
      <c r="CK55" s="23">
        <v>3398185.1748392</v>
      </c>
      <c r="CL55" s="23">
        <v>55663984.838998199</v>
      </c>
      <c r="CM55" s="23">
        <v>397116015.42718399</v>
      </c>
      <c r="CN55" s="23">
        <v>43794807.868749201</v>
      </c>
      <c r="CO55" s="23">
        <v>3521345.5685650301</v>
      </c>
      <c r="CP55" s="23">
        <v>1077003.1076253899</v>
      </c>
      <c r="CQ55" s="23">
        <v>16447959.7679586</v>
      </c>
      <c r="CR55" s="23">
        <v>156444.67312364999</v>
      </c>
      <c r="CS55" s="23">
        <v>1347158.9970639499</v>
      </c>
      <c r="CT55" s="23">
        <v>714585.73156408395</v>
      </c>
      <c r="CU55" s="23">
        <v>74272.918589407898</v>
      </c>
      <c r="CV55" s="23">
        <v>711566.26190009399</v>
      </c>
      <c r="CW55" s="23">
        <v>24612027.177918401</v>
      </c>
      <c r="CX55" s="23">
        <v>2765863.3105978998</v>
      </c>
      <c r="CY55" s="23">
        <v>19123903.115213901</v>
      </c>
      <c r="CZ55" s="23">
        <v>3332246.7315788702</v>
      </c>
      <c r="DA55" s="23">
        <v>2129174.9592991299</v>
      </c>
      <c r="DB55" s="23">
        <v>6060.3261462726796</v>
      </c>
      <c r="DC55" s="23">
        <v>14590821.585903199</v>
      </c>
      <c r="DD55" s="23">
        <v>2701761.4807514702</v>
      </c>
      <c r="DE55" s="23">
        <v>1945301.1586340601</v>
      </c>
      <c r="DF55" s="23">
        <v>28609738.755541999</v>
      </c>
      <c r="DG55" s="23">
        <v>31977070.421174798</v>
      </c>
      <c r="DH55" s="23">
        <v>4940.6907337328603</v>
      </c>
      <c r="DI55" s="23">
        <v>9734521.7223428898</v>
      </c>
      <c r="DJ55" s="23">
        <v>2190852.5394478501</v>
      </c>
      <c r="DK55" s="23">
        <v>222.59599127834099</v>
      </c>
      <c r="DL55" s="23">
        <v>2897733.6736026099</v>
      </c>
      <c r="DM55" s="23">
        <v>3244661.5529217399</v>
      </c>
      <c r="DN55" s="23">
        <v>9166447.7502019498</v>
      </c>
      <c r="DO55" s="23">
        <v>136.448829229334</v>
      </c>
      <c r="DP55" s="23">
        <v>7885660.93850902</v>
      </c>
      <c r="DQ55" s="23">
        <v>264951510.36796501</v>
      </c>
      <c r="DR55" s="23">
        <f t="shared" si="1"/>
        <v>2652771950.8868585</v>
      </c>
      <c r="DS55" s="19">
        <v>360610775.72324771</v>
      </c>
      <c r="DT55">
        <v>296421686.89802462</v>
      </c>
      <c r="DU55">
        <v>676630584.70041871</v>
      </c>
      <c r="DV55">
        <v>135981203.22103742</v>
      </c>
      <c r="DW55">
        <v>1183127700.3441288</v>
      </c>
      <c r="DX55" s="23">
        <f t="shared" si="2"/>
        <v>2652771950.886857</v>
      </c>
      <c r="DY55" s="38">
        <f t="shared" si="4"/>
        <v>67530161</v>
      </c>
      <c r="DZ55" s="23">
        <f t="shared" si="3"/>
        <v>39282.772491640542</v>
      </c>
    </row>
    <row r="56" spans="1:130" x14ac:dyDescent="0.25">
      <c r="A56" s="21" t="s">
        <v>178</v>
      </c>
      <c r="B56" s="23">
        <v>4325.8743965773101</v>
      </c>
      <c r="C56" s="23">
        <v>34949.304492476898</v>
      </c>
      <c r="D56" s="23">
        <v>382339.47243687499</v>
      </c>
      <c r="E56" s="23">
        <v>956.402014796956</v>
      </c>
      <c r="F56" s="23">
        <v>16759.440083777801</v>
      </c>
      <c r="G56" s="23">
        <v>55235.063762742</v>
      </c>
      <c r="H56" s="23">
        <v>6650.0131088541402</v>
      </c>
      <c r="I56" s="23">
        <v>8390.5561393181797</v>
      </c>
      <c r="J56" s="23">
        <v>474.766044046969</v>
      </c>
      <c r="K56" s="23">
        <v>2959.3776714097198</v>
      </c>
      <c r="L56" s="23">
        <v>4674.0084935854902</v>
      </c>
      <c r="M56" s="23">
        <v>3961.8567479334702</v>
      </c>
      <c r="N56" s="23">
        <v>727.57553572414804</v>
      </c>
      <c r="O56" s="23">
        <v>13496.796275562199</v>
      </c>
      <c r="P56" s="23">
        <v>1417.94757583618</v>
      </c>
      <c r="Q56" s="23">
        <v>318.01412125255302</v>
      </c>
      <c r="R56" s="23">
        <v>1287.7072016295499</v>
      </c>
      <c r="S56" s="23">
        <v>72445.884882923594</v>
      </c>
      <c r="T56" s="23">
        <v>1016884.6770891499</v>
      </c>
      <c r="U56" s="23">
        <v>59076.665632045901</v>
      </c>
      <c r="V56" s="23">
        <v>93893.134229872798</v>
      </c>
      <c r="W56" s="23">
        <v>912.96344089312095</v>
      </c>
      <c r="X56" s="23">
        <v>1201679.5586237099</v>
      </c>
      <c r="Y56" s="23">
        <v>6495.4506005339199</v>
      </c>
      <c r="Z56" s="23">
        <v>38135.571134402402</v>
      </c>
      <c r="AA56" s="23">
        <v>376000.363436101</v>
      </c>
      <c r="AB56" s="23">
        <v>10946.9965393934</v>
      </c>
      <c r="AC56" s="23">
        <v>13.3443004250379</v>
      </c>
      <c r="AD56" s="23">
        <v>266795.097799871</v>
      </c>
      <c r="AE56" s="23">
        <v>1061.80539598206</v>
      </c>
      <c r="AF56" s="23">
        <v>10940.669060658</v>
      </c>
      <c r="AG56" s="23">
        <v>1364873.24227733</v>
      </c>
      <c r="AH56" s="23">
        <v>827.43119422004304</v>
      </c>
      <c r="AI56" s="23">
        <v>236770.92921872099</v>
      </c>
      <c r="AJ56" s="23">
        <v>80.259883247226199</v>
      </c>
      <c r="AK56" s="23">
        <v>47042.657612261501</v>
      </c>
      <c r="AL56" s="23">
        <v>1724685.7672371799</v>
      </c>
      <c r="AM56" s="23">
        <v>27365.730221388101</v>
      </c>
      <c r="AN56" s="23">
        <v>7208.49322340447</v>
      </c>
      <c r="AO56" s="23">
        <v>10514.7342391456</v>
      </c>
      <c r="AP56" s="23">
        <v>43558.776792925899</v>
      </c>
      <c r="AQ56" s="23">
        <v>156.99116000688301</v>
      </c>
      <c r="AR56" s="23">
        <v>111012.905329463</v>
      </c>
      <c r="AS56" s="23">
        <v>9.7323710089537006</v>
      </c>
      <c r="AT56" s="23">
        <v>130.1876436634</v>
      </c>
      <c r="AU56" s="23">
        <v>1447455.50430123</v>
      </c>
      <c r="AV56" s="23">
        <v>394.360469398021</v>
      </c>
      <c r="AW56" s="23">
        <v>5303.7469499394001</v>
      </c>
      <c r="AX56" s="23">
        <v>23.9794463240185</v>
      </c>
      <c r="AY56" s="23">
        <v>8675.5259663019897</v>
      </c>
      <c r="AZ56" s="23">
        <v>66285.499060010305</v>
      </c>
      <c r="BA56" s="23">
        <v>42010.961970846503</v>
      </c>
      <c r="BB56" s="23">
        <v>231.85131438176501</v>
      </c>
      <c r="BC56" s="23">
        <v>8728.4541370639399</v>
      </c>
      <c r="BD56" s="23">
        <v>2938.4261529761502</v>
      </c>
      <c r="BE56" s="23">
        <v>348.267490963233</v>
      </c>
      <c r="BF56" s="23">
        <v>34.806724799187698</v>
      </c>
      <c r="BG56" s="23">
        <v>10024.652538022799</v>
      </c>
      <c r="BH56" s="23">
        <v>74212.319127807306</v>
      </c>
      <c r="BI56" s="23">
        <v>8269.5281570532097</v>
      </c>
      <c r="BJ56" s="23">
        <v>278.93173164638301</v>
      </c>
      <c r="BK56" s="23">
        <v>205621.10870904001</v>
      </c>
      <c r="BL56" s="23">
        <v>909524.97514749202</v>
      </c>
      <c r="BM56" s="23">
        <v>4259.3560685928996</v>
      </c>
      <c r="BN56" s="23">
        <v>190.14885905729099</v>
      </c>
      <c r="BO56" s="23">
        <v>52.612922371063497</v>
      </c>
      <c r="BP56" s="23">
        <v>101784.56700374</v>
      </c>
      <c r="BQ56" s="23">
        <v>304.83726142316499</v>
      </c>
      <c r="BR56" s="23">
        <v>584394.71597546805</v>
      </c>
      <c r="BS56" s="23">
        <v>559.07025709706602</v>
      </c>
      <c r="BT56" s="23">
        <v>339.917017228014</v>
      </c>
      <c r="BU56" s="23">
        <v>717282.33005834406</v>
      </c>
      <c r="BV56" s="23">
        <v>84.334129041893902</v>
      </c>
      <c r="BW56" s="23">
        <v>272.72596324646798</v>
      </c>
      <c r="BX56" s="23">
        <v>1914.4509654430899</v>
      </c>
      <c r="BY56" s="23">
        <v>11962.204478617699</v>
      </c>
      <c r="BZ56" s="23">
        <v>38400.857341696697</v>
      </c>
      <c r="CA56" s="23">
        <v>137.77634456181599</v>
      </c>
      <c r="CB56" s="23">
        <v>24103.893634975098</v>
      </c>
      <c r="CC56" s="23">
        <v>260249.43239890799</v>
      </c>
      <c r="CD56" s="23">
        <v>139058.936290299</v>
      </c>
      <c r="CE56" s="23">
        <v>6.5359641035699001</v>
      </c>
      <c r="CF56" s="23">
        <v>49545.425897260502</v>
      </c>
      <c r="CG56" s="23">
        <v>62374.7361416891</v>
      </c>
      <c r="CH56" s="23">
        <v>26620.775727426801</v>
      </c>
      <c r="CI56" s="23">
        <v>14592.6212944458</v>
      </c>
      <c r="CJ56" s="23">
        <v>88360.475422267395</v>
      </c>
      <c r="CK56" s="23">
        <v>3365.9395404560701</v>
      </c>
      <c r="CL56" s="23">
        <v>105786.688894266</v>
      </c>
      <c r="CM56" s="23">
        <v>516882.67130391399</v>
      </c>
      <c r="CN56" s="23">
        <v>27920.835163748499</v>
      </c>
      <c r="CO56" s="23">
        <v>36590.121287121503</v>
      </c>
      <c r="CP56" s="23">
        <v>3614.8522073571098</v>
      </c>
      <c r="CQ56" s="23">
        <v>1799.1024516943901</v>
      </c>
      <c r="CR56" s="23">
        <v>4408.2279703534896</v>
      </c>
      <c r="CS56" s="23">
        <v>44186.738820714003</v>
      </c>
      <c r="CT56" s="23">
        <v>22770.338290772801</v>
      </c>
      <c r="CU56" s="23">
        <v>3174.20477861464</v>
      </c>
      <c r="CV56" s="23">
        <v>8277.2096333570298</v>
      </c>
      <c r="CW56" s="23">
        <v>133244.33053976801</v>
      </c>
      <c r="CX56" s="23">
        <v>18788.740378698501</v>
      </c>
      <c r="CY56" s="23">
        <v>618.04044384873703</v>
      </c>
      <c r="CZ56" s="23">
        <v>11959.655267964699</v>
      </c>
      <c r="DA56" s="23">
        <v>13899.557827635699</v>
      </c>
      <c r="DB56" s="23">
        <v>165.834953334452</v>
      </c>
      <c r="DC56" s="23">
        <v>11388.7620271265</v>
      </c>
      <c r="DD56" s="23">
        <v>156.56291752896701</v>
      </c>
      <c r="DE56" s="23">
        <v>20804.8874053328</v>
      </c>
      <c r="DF56" s="23">
        <v>614631.03786905797</v>
      </c>
      <c r="DG56" s="23">
        <v>154557.127593646</v>
      </c>
      <c r="DH56" s="23">
        <v>64.407400711317706</v>
      </c>
      <c r="DI56" s="23">
        <v>88788.945321942898</v>
      </c>
      <c r="DJ56" s="23">
        <v>647.51689747641603</v>
      </c>
      <c r="DK56" s="23">
        <v>58.509440777367999</v>
      </c>
      <c r="DL56" s="23">
        <v>88304.401548867696</v>
      </c>
      <c r="DM56" s="23">
        <v>3171.7297174197902</v>
      </c>
      <c r="DN56" s="23">
        <v>493.36717620277199</v>
      </c>
      <c r="DO56" s="23">
        <v>1.6350306506118</v>
      </c>
      <c r="DP56" s="23">
        <v>49108.5913116554</v>
      </c>
      <c r="DQ56" s="23">
        <v>3207897.8315220298</v>
      </c>
      <c r="DR56" s="23">
        <f t="shared" si="1"/>
        <v>17383188.236418981</v>
      </c>
      <c r="DS56" s="19">
        <v>3517574.0817042203</v>
      </c>
      <c r="DT56">
        <v>2383619.9003838608</v>
      </c>
      <c r="DU56">
        <v>3139824.1280207294</v>
      </c>
      <c r="DV56">
        <v>1528073.8886613671</v>
      </c>
      <c r="DW56">
        <v>6814096.2376487944</v>
      </c>
      <c r="DX56" s="23">
        <f t="shared" si="2"/>
        <v>17383188.236418974</v>
      </c>
      <c r="DY56" s="38">
        <f t="shared" si="4"/>
        <v>3996761.9999999995</v>
      </c>
      <c r="DZ56" s="23">
        <f t="shared" si="3"/>
        <v>4349.3178318896589</v>
      </c>
    </row>
    <row r="57" spans="1:130" x14ac:dyDescent="0.25">
      <c r="A57" s="21" t="s">
        <v>179</v>
      </c>
      <c r="B57" s="23">
        <v>66088.733176973998</v>
      </c>
      <c r="C57" s="23">
        <v>296244.16267352802</v>
      </c>
      <c r="D57" s="23">
        <v>561676.09239363798</v>
      </c>
      <c r="E57" s="23">
        <v>3431.2405827275402</v>
      </c>
      <c r="F57" s="23">
        <v>10281.644590325301</v>
      </c>
      <c r="G57" s="23">
        <v>399647.98590048199</v>
      </c>
      <c r="H57" s="23">
        <v>20677.9073088966</v>
      </c>
      <c r="I57" s="23">
        <v>46047.600706614998</v>
      </c>
      <c r="J57" s="23">
        <v>406.89072185441302</v>
      </c>
      <c r="K57" s="23">
        <v>1831.51222776854</v>
      </c>
      <c r="L57" s="23">
        <v>72111.793113937601</v>
      </c>
      <c r="M57" s="23">
        <v>3493.87612538744</v>
      </c>
      <c r="N57" s="23">
        <v>1901.2136693749001</v>
      </c>
      <c r="O57" s="23">
        <v>16210.722913612801</v>
      </c>
      <c r="P57" s="23">
        <v>3548.3959419051298</v>
      </c>
      <c r="Q57" s="23">
        <v>111590.65473228401</v>
      </c>
      <c r="R57" s="23">
        <v>6226.3803342383699</v>
      </c>
      <c r="S57" s="23">
        <v>60134.127789651902</v>
      </c>
      <c r="T57" s="23">
        <v>3630174.93131884</v>
      </c>
      <c r="U57" s="23">
        <v>154384.589198762</v>
      </c>
      <c r="V57" s="23">
        <v>333188.34069198102</v>
      </c>
      <c r="W57" s="23">
        <v>1156.3585630950299</v>
      </c>
      <c r="X57" s="23">
        <v>4287639.6845698403</v>
      </c>
      <c r="Y57" s="23">
        <v>5437.83122228104</v>
      </c>
      <c r="Z57" s="23">
        <v>1946.4800996788899</v>
      </c>
      <c r="AA57" s="23">
        <v>904050.54751960095</v>
      </c>
      <c r="AB57" s="23">
        <v>2804.9957178118598</v>
      </c>
      <c r="AC57" s="23">
        <v>13247.647855929699</v>
      </c>
      <c r="AD57" s="23">
        <v>49067.695491722501</v>
      </c>
      <c r="AE57" s="23">
        <v>139316.714410944</v>
      </c>
      <c r="AF57" s="23">
        <v>1220788.30726407</v>
      </c>
      <c r="AG57" s="23">
        <v>5897603.9604450902</v>
      </c>
      <c r="AH57" s="23">
        <v>685739.06545168301</v>
      </c>
      <c r="AI57" s="23">
        <v>983321.45717854495</v>
      </c>
      <c r="AJ57" s="23">
        <v>152.93740228765799</v>
      </c>
      <c r="AK57" s="23">
        <v>450741.79818443803</v>
      </c>
      <c r="AL57" s="23">
        <v>391027.74523777899</v>
      </c>
      <c r="AM57" s="23">
        <v>115391.7709298</v>
      </c>
      <c r="AN57" s="23">
        <v>525828.77907122299</v>
      </c>
      <c r="AO57" s="23">
        <v>175772.226835746</v>
      </c>
      <c r="AP57" s="23">
        <v>305895.36859897198</v>
      </c>
      <c r="AQ57" s="23">
        <v>416182.490919745</v>
      </c>
      <c r="AR57" s="23">
        <v>695793.81044793397</v>
      </c>
      <c r="AS57" s="23">
        <v>6210.5492786054501</v>
      </c>
      <c r="AT57" s="23">
        <v>208.169149211014</v>
      </c>
      <c r="AU57" s="23">
        <v>3553280.3534129001</v>
      </c>
      <c r="AV57" s="23">
        <v>30985.8913082818</v>
      </c>
      <c r="AW57" s="23">
        <v>557664.98713113705</v>
      </c>
      <c r="AX57" s="23">
        <v>1010120.54383809</v>
      </c>
      <c r="AY57" s="23">
        <v>23800.8165504176</v>
      </c>
      <c r="AZ57" s="23">
        <v>345165.17535883002</v>
      </c>
      <c r="BA57" s="23">
        <v>146.04513867839901</v>
      </c>
      <c r="BB57" s="23">
        <v>1120639.25229163</v>
      </c>
      <c r="BC57" s="23">
        <v>98218.507573081399</v>
      </c>
      <c r="BD57" s="23">
        <v>135183.49813951799</v>
      </c>
      <c r="BE57" s="23">
        <v>395940.417922205</v>
      </c>
      <c r="BF57" s="23">
        <v>2104.4629082869401</v>
      </c>
      <c r="BG57" s="23">
        <v>1267.3266255871499</v>
      </c>
      <c r="BH57" s="23">
        <v>476566.30063877098</v>
      </c>
      <c r="BI57" s="23">
        <v>217119.95368940901</v>
      </c>
      <c r="BJ57" s="23">
        <v>11.6437030933052</v>
      </c>
      <c r="BK57" s="23">
        <v>4847244.0900804801</v>
      </c>
      <c r="BL57" s="23">
        <v>1495949.6057555999</v>
      </c>
      <c r="BM57" s="23">
        <v>324246.869340698</v>
      </c>
      <c r="BN57" s="23">
        <v>269.34669791700497</v>
      </c>
      <c r="BO57" s="23">
        <v>172.909780499146</v>
      </c>
      <c r="BP57" s="23">
        <v>739285.67468895798</v>
      </c>
      <c r="BQ57" s="23">
        <v>87.925348453416305</v>
      </c>
      <c r="BR57" s="23">
        <v>1509112.4483837001</v>
      </c>
      <c r="BS57" s="23">
        <v>80739.518335159199</v>
      </c>
      <c r="BT57" s="23">
        <v>2237496.7851243401</v>
      </c>
      <c r="BU57" s="23">
        <v>1991558.4212249899</v>
      </c>
      <c r="BV57" s="23">
        <v>64.410130632758595</v>
      </c>
      <c r="BW57" s="23">
        <v>195999.51394796601</v>
      </c>
      <c r="BX57" s="23">
        <v>141371.89253006701</v>
      </c>
      <c r="BY57" s="23">
        <v>168657.65057892899</v>
      </c>
      <c r="BZ57" s="23">
        <v>128230.4952446</v>
      </c>
      <c r="CA57" s="23">
        <v>55211.984081424198</v>
      </c>
      <c r="CB57" s="23">
        <v>3061.8669544670402</v>
      </c>
      <c r="CC57" s="23">
        <v>1435109.0795024</v>
      </c>
      <c r="CD57" s="23">
        <v>1011593.6932495401</v>
      </c>
      <c r="CE57" s="23">
        <v>4907.8165307640302</v>
      </c>
      <c r="CF57" s="23">
        <v>346759.974054733</v>
      </c>
      <c r="CG57" s="23">
        <v>519262.29501174198</v>
      </c>
      <c r="CH57" s="23">
        <v>28206.795641118701</v>
      </c>
      <c r="CI57" s="23">
        <v>27612.480859626499</v>
      </c>
      <c r="CJ57" s="23">
        <v>81082.704551836898</v>
      </c>
      <c r="CK57" s="23">
        <v>65141.139979815802</v>
      </c>
      <c r="CL57" s="23">
        <v>51737.300826090999</v>
      </c>
      <c r="CM57" s="23">
        <v>2404633.4601249401</v>
      </c>
      <c r="CN57" s="23">
        <v>1760422.95183068</v>
      </c>
      <c r="CO57" s="23">
        <v>500923.87500230601</v>
      </c>
      <c r="CP57" s="23">
        <v>5412.5510068573903</v>
      </c>
      <c r="CQ57" s="23">
        <v>1929.82114484523</v>
      </c>
      <c r="CR57" s="23">
        <v>73256.868853334105</v>
      </c>
      <c r="CS57" s="23">
        <v>2168.7083631997598</v>
      </c>
      <c r="CT57" s="23">
        <v>187780.71037956001</v>
      </c>
      <c r="CU57" s="23">
        <v>545685.36953233695</v>
      </c>
      <c r="CV57" s="23">
        <v>1419.26301742693</v>
      </c>
      <c r="CW57" s="23">
        <v>1487804.23702208</v>
      </c>
      <c r="CX57" s="23">
        <v>208.769531913142</v>
      </c>
      <c r="CY57" s="23">
        <v>1433009.0335337</v>
      </c>
      <c r="CZ57" s="23">
        <v>222657.20217817099</v>
      </c>
      <c r="DA57" s="23">
        <v>286770.76956814597</v>
      </c>
      <c r="DB57" s="23">
        <v>766770.22763512703</v>
      </c>
      <c r="DC57" s="23">
        <v>181706.30847540099</v>
      </c>
      <c r="DD57" s="23">
        <v>8233.0599732946102</v>
      </c>
      <c r="DE57" s="23">
        <v>173811.64327155799</v>
      </c>
      <c r="DF57" s="23">
        <v>2183032.2243218902</v>
      </c>
      <c r="DG57" s="23">
        <v>3231293.75707707</v>
      </c>
      <c r="DH57" s="23">
        <v>75.267589285079495</v>
      </c>
      <c r="DI57" s="23">
        <v>130007.450122927</v>
      </c>
      <c r="DJ57" s="23">
        <v>146953.28331685899</v>
      </c>
      <c r="DK57" s="23">
        <v>46.778238397384797</v>
      </c>
      <c r="DL57" s="23">
        <v>46242.196109223099</v>
      </c>
      <c r="DM57" s="23">
        <v>6572.6697376912798</v>
      </c>
      <c r="DN57" s="23">
        <v>9825.8720650525393</v>
      </c>
      <c r="DO57" s="23">
        <v>1089732.43025443</v>
      </c>
      <c r="DP57" s="23">
        <v>63496.794996562203</v>
      </c>
      <c r="DQ57" s="23">
        <v>797421.90090311004</v>
      </c>
      <c r="DR57" s="23">
        <f t="shared" si="1"/>
        <v>66282320.507802658</v>
      </c>
      <c r="DS57" s="19">
        <v>5032910.6650575679</v>
      </c>
      <c r="DT57">
        <v>15232682.919148654</v>
      </c>
      <c r="DU57">
        <v>13043848.379048044</v>
      </c>
      <c r="DV57">
        <v>9182404.8574069124</v>
      </c>
      <c r="DW57">
        <v>23790473.687141478</v>
      </c>
      <c r="DX57" s="23">
        <f t="shared" si="2"/>
        <v>66282320.507802658</v>
      </c>
      <c r="DY57" s="38">
        <f t="shared" si="4"/>
        <v>30417858</v>
      </c>
      <c r="DZ57" s="23">
        <f t="shared" si="3"/>
        <v>2179.0594363285754</v>
      </c>
    </row>
    <row r="58" spans="1:130" x14ac:dyDescent="0.25">
      <c r="A58" s="21" t="s">
        <v>180</v>
      </c>
      <c r="B58" s="23">
        <v>146660.74478442199</v>
      </c>
      <c r="C58" s="23">
        <v>42515.7079020077</v>
      </c>
      <c r="D58" s="23">
        <v>19565.076815038701</v>
      </c>
      <c r="E58" s="23">
        <v>34.268406019915702</v>
      </c>
      <c r="F58" s="23">
        <v>3631.8572124083198</v>
      </c>
      <c r="G58" s="23">
        <v>90155.646902748296</v>
      </c>
      <c r="H58" s="23">
        <v>1630.56512125263</v>
      </c>
      <c r="I58" s="23">
        <v>1750.8433133963599</v>
      </c>
      <c r="J58" s="23">
        <v>1754.0447081950799</v>
      </c>
      <c r="K58" s="23">
        <v>87.854372412391996</v>
      </c>
      <c r="L58" s="23">
        <v>1968.1811001240201</v>
      </c>
      <c r="M58" s="23">
        <v>836.08242641325205</v>
      </c>
      <c r="N58" s="23">
        <v>197.399221379273</v>
      </c>
      <c r="O58" s="23">
        <v>263.02858626786099</v>
      </c>
      <c r="P58" s="23">
        <v>689.26979037491299</v>
      </c>
      <c r="Q58" s="23">
        <v>3126.6367746729602</v>
      </c>
      <c r="R58" s="23">
        <v>628.71649196143198</v>
      </c>
      <c r="S58" s="23">
        <v>65533.420893462302</v>
      </c>
      <c r="T58" s="23">
        <v>96885.199598311898</v>
      </c>
      <c r="U58" s="23">
        <v>87137.1322576245</v>
      </c>
      <c r="V58" s="23">
        <v>131334.28177251801</v>
      </c>
      <c r="W58" s="23">
        <v>995.39317595754198</v>
      </c>
      <c r="X58" s="23">
        <v>271974.81715831201</v>
      </c>
      <c r="Y58" s="23">
        <v>39768.703199801799</v>
      </c>
      <c r="Z58" s="23">
        <v>390.855860218847</v>
      </c>
      <c r="AA58" s="23">
        <v>161195.450620783</v>
      </c>
      <c r="AB58" s="23">
        <v>75.014221749510497</v>
      </c>
      <c r="AC58" s="23">
        <v>2656.6960209040599</v>
      </c>
      <c r="AD58" s="23">
        <v>46056.878016044997</v>
      </c>
      <c r="AE58" s="23">
        <v>1696.52158242933</v>
      </c>
      <c r="AF58" s="23">
        <v>224452.02487562201</v>
      </c>
      <c r="AG58" s="23">
        <v>310543.12376508297</v>
      </c>
      <c r="AH58" s="23">
        <v>36697.446248816297</v>
      </c>
      <c r="AI58" s="23">
        <v>198819.77530810601</v>
      </c>
      <c r="AJ58" s="23">
        <v>43.182362311226697</v>
      </c>
      <c r="AK58" s="23">
        <v>66231.242501594897</v>
      </c>
      <c r="AL58" s="23">
        <v>224993.48571372201</v>
      </c>
      <c r="AM58" s="23">
        <v>16152.6268435865</v>
      </c>
      <c r="AN58" s="23">
        <v>226585.91961864001</v>
      </c>
      <c r="AO58" s="23">
        <v>36896.558010972702</v>
      </c>
      <c r="AP58" s="23">
        <v>151065.84557659799</v>
      </c>
      <c r="AQ58" s="23">
        <v>193879.49318952201</v>
      </c>
      <c r="AR58" s="23">
        <v>69698.881178476397</v>
      </c>
      <c r="AS58" s="23">
        <v>32.401162789716203</v>
      </c>
      <c r="AT58" s="23">
        <v>171.090603440661</v>
      </c>
      <c r="AU58" s="23">
        <v>688583.68231690396</v>
      </c>
      <c r="AV58" s="23">
        <v>3168.4297570981098</v>
      </c>
      <c r="AW58" s="23">
        <v>439642.87629011797</v>
      </c>
      <c r="AX58" s="23">
        <v>190700.66248823801</v>
      </c>
      <c r="AY58" s="23">
        <v>29532.905430139101</v>
      </c>
      <c r="AZ58" s="23">
        <v>91936.682234801207</v>
      </c>
      <c r="BA58" s="23">
        <v>37.099663283054198</v>
      </c>
      <c r="BB58" s="23">
        <v>1163403.0400096599</v>
      </c>
      <c r="BC58" s="23">
        <v>4174.3060561451503</v>
      </c>
      <c r="BD58" s="23">
        <v>301225.498491554</v>
      </c>
      <c r="BE58" s="23">
        <v>278208.78943220398</v>
      </c>
      <c r="BF58" s="23">
        <v>3.6697007060121001</v>
      </c>
      <c r="BG58" s="23">
        <v>3903.1152619610698</v>
      </c>
      <c r="BH58" s="23">
        <v>294999.79957809299</v>
      </c>
      <c r="BI58" s="23">
        <v>162668.12597576599</v>
      </c>
      <c r="BJ58" s="23">
        <v>58.546778010589001</v>
      </c>
      <c r="BK58" s="23">
        <v>363700.049800037</v>
      </c>
      <c r="BL58" s="23">
        <v>343571.191385424</v>
      </c>
      <c r="BM58" s="23">
        <v>98147.624333789703</v>
      </c>
      <c r="BN58" s="23">
        <v>9.5247215223609896</v>
      </c>
      <c r="BO58" s="23">
        <v>61.530206339862801</v>
      </c>
      <c r="BP58" s="23">
        <v>130632.09096823299</v>
      </c>
      <c r="BQ58" s="23">
        <v>206.49944886941</v>
      </c>
      <c r="BR58" s="23">
        <v>1106582.17435197</v>
      </c>
      <c r="BS58" s="23">
        <v>32518.8421603891</v>
      </c>
      <c r="BT58" s="23">
        <v>233.85677627306401</v>
      </c>
      <c r="BU58" s="23">
        <v>502795.97373616497</v>
      </c>
      <c r="BV58" s="23">
        <v>10.7100793912249</v>
      </c>
      <c r="BW58" s="23">
        <v>26831.849067142401</v>
      </c>
      <c r="BX58" s="23">
        <v>11407.3089617691</v>
      </c>
      <c r="BY58" s="23">
        <v>21048.2752749141</v>
      </c>
      <c r="BZ58" s="23">
        <v>15483.099792928901</v>
      </c>
      <c r="CA58" s="23">
        <v>64.708405931495605</v>
      </c>
      <c r="CB58" s="23">
        <v>8693.2695748375008</v>
      </c>
      <c r="CC58" s="23">
        <v>43757.4474281531</v>
      </c>
      <c r="CD58" s="23">
        <v>249677.06328891899</v>
      </c>
      <c r="CE58" s="23">
        <v>8.7271978938823995</v>
      </c>
      <c r="CF58" s="23">
        <v>177226.29249124799</v>
      </c>
      <c r="CG58" s="23">
        <v>629905.59912421601</v>
      </c>
      <c r="CH58" s="23">
        <v>1037.7071891169801</v>
      </c>
      <c r="CI58" s="23">
        <v>2025.9810002490501</v>
      </c>
      <c r="CJ58" s="23">
        <v>32879.184834274602</v>
      </c>
      <c r="CK58" s="23">
        <v>9456.0548982424098</v>
      </c>
      <c r="CL58" s="23">
        <v>33103.468717693802</v>
      </c>
      <c r="CM58" s="23">
        <v>474355.57534737699</v>
      </c>
      <c r="CN58" s="23">
        <v>435415.48063266499</v>
      </c>
      <c r="CO58" s="23">
        <v>29078.567464895201</v>
      </c>
      <c r="CP58" s="23">
        <v>5710.0734142288002</v>
      </c>
      <c r="CQ58" s="23">
        <v>791.587637604272</v>
      </c>
      <c r="CR58" s="23">
        <v>9140.2963047558897</v>
      </c>
      <c r="CS58" s="23">
        <v>142768.40862331999</v>
      </c>
      <c r="CT58" s="23">
        <v>7149.6031882642901</v>
      </c>
      <c r="CU58" s="23">
        <v>73150.336074454099</v>
      </c>
      <c r="CV58" s="23">
        <v>5.3047610048575997</v>
      </c>
      <c r="CW58" s="23">
        <v>418565.88653658598</v>
      </c>
      <c r="CX58" s="23">
        <v>217.44690583438501</v>
      </c>
      <c r="CY58" s="23">
        <v>90666.376774547607</v>
      </c>
      <c r="CZ58" s="23">
        <v>63803.028352220201</v>
      </c>
      <c r="DA58" s="23">
        <v>17487.9045262734</v>
      </c>
      <c r="DB58" s="23">
        <v>56869.9832765912</v>
      </c>
      <c r="DC58" s="23">
        <v>56439.492196670901</v>
      </c>
      <c r="DD58" s="23">
        <v>12611.3414910515</v>
      </c>
      <c r="DE58" s="23">
        <v>8565.5717872002497</v>
      </c>
      <c r="DF58" s="23">
        <v>270295.30784339301</v>
      </c>
      <c r="DG58" s="23">
        <v>378915.29019472498</v>
      </c>
      <c r="DH58" s="23">
        <v>70.737905868807999</v>
      </c>
      <c r="DI58" s="23">
        <v>253625.77029638001</v>
      </c>
      <c r="DJ58" s="23">
        <v>21542.428641299899</v>
      </c>
      <c r="DK58" s="23">
        <v>14.3770504354581</v>
      </c>
      <c r="DL58" s="23">
        <v>52760.317543734098</v>
      </c>
      <c r="DM58" s="23">
        <v>396.55136342132897</v>
      </c>
      <c r="DN58" s="23">
        <v>1200.39386815992</v>
      </c>
      <c r="DO58" s="23">
        <v>16892.709394667301</v>
      </c>
      <c r="DP58" s="23">
        <v>41007.622988450799</v>
      </c>
      <c r="DQ58" s="23">
        <v>367997.41217766301</v>
      </c>
      <c r="DR58" s="23">
        <f t="shared" si="1"/>
        <v>13778293.904510856</v>
      </c>
      <c r="DS58" s="19">
        <v>1170222.7615152216</v>
      </c>
      <c r="DT58">
        <v>3532004.5309640332</v>
      </c>
      <c r="DU58">
        <v>1403623.2266601981</v>
      </c>
      <c r="DV58">
        <v>4406991.768468176</v>
      </c>
      <c r="DW58">
        <v>3265451.6169032236</v>
      </c>
      <c r="DX58" s="23">
        <f t="shared" si="2"/>
        <v>13778293.904510852</v>
      </c>
      <c r="DY58" s="38">
        <f t="shared" si="4"/>
        <v>12771246.000000002</v>
      </c>
      <c r="DZ58" s="23">
        <f t="shared" si="3"/>
        <v>1078.8527528567572</v>
      </c>
    </row>
    <row r="59" spans="1:130" x14ac:dyDescent="0.25">
      <c r="A59" s="21" t="s">
        <v>181</v>
      </c>
      <c r="B59" s="23">
        <v>11477.363952501601</v>
      </c>
      <c r="C59" s="23">
        <v>3789.62997190952</v>
      </c>
      <c r="D59" s="23">
        <v>12921.6511030404</v>
      </c>
      <c r="E59" s="23">
        <v>19.915174672622999</v>
      </c>
      <c r="F59" s="23">
        <v>47.615996750833297</v>
      </c>
      <c r="G59" s="23">
        <v>4732.3409417620496</v>
      </c>
      <c r="H59" s="23">
        <v>466.95066723126399</v>
      </c>
      <c r="I59" s="23">
        <v>114.375748958933</v>
      </c>
      <c r="J59" s="23">
        <v>17.8497025814269</v>
      </c>
      <c r="K59" s="23">
        <v>67.237979863513502</v>
      </c>
      <c r="L59" s="23">
        <v>2359.94784230294</v>
      </c>
      <c r="M59" s="23">
        <v>91.669033558949096</v>
      </c>
      <c r="N59" s="23">
        <v>26.171062215348499</v>
      </c>
      <c r="O59" s="23">
        <v>30.6457924787046</v>
      </c>
      <c r="P59" s="23">
        <v>407.244420140984</v>
      </c>
      <c r="Q59" s="23">
        <v>83.096163512885298</v>
      </c>
      <c r="R59" s="23">
        <v>119.195219502765</v>
      </c>
      <c r="S59" s="23">
        <v>15476.6368433069</v>
      </c>
      <c r="T59" s="23">
        <v>140479.74894501001</v>
      </c>
      <c r="U59" s="23">
        <v>2571.8848351658198</v>
      </c>
      <c r="V59" s="23">
        <v>35438.7578948679</v>
      </c>
      <c r="W59" s="23">
        <v>4.0978288054644603</v>
      </c>
      <c r="X59" s="23">
        <v>238283.92385508199</v>
      </c>
      <c r="Y59" s="23">
        <v>495.73085234152097</v>
      </c>
      <c r="Z59" s="23">
        <v>126.721662122285</v>
      </c>
      <c r="AA59" s="23">
        <v>11569.884821154301</v>
      </c>
      <c r="AB59" s="23">
        <v>40.293378237331602</v>
      </c>
      <c r="AC59" s="23">
        <v>9964.3131018163895</v>
      </c>
      <c r="AD59" s="23">
        <v>46561.501809588597</v>
      </c>
      <c r="AE59" s="23">
        <v>2923.1827955905701</v>
      </c>
      <c r="AF59" s="23">
        <v>17538.5210939635</v>
      </c>
      <c r="AG59" s="23">
        <v>45913.669963480199</v>
      </c>
      <c r="AH59" s="23">
        <v>16226.2568915664</v>
      </c>
      <c r="AI59" s="23">
        <v>2268.25528110909</v>
      </c>
      <c r="AJ59" s="23">
        <v>27.796822904410099</v>
      </c>
      <c r="AK59" s="23">
        <v>7875.7707660446604</v>
      </c>
      <c r="AL59" s="23">
        <v>14649.681403849399</v>
      </c>
      <c r="AM59" s="23">
        <v>8284.1612025389895</v>
      </c>
      <c r="AN59" s="23">
        <v>44208.495491129201</v>
      </c>
      <c r="AO59" s="23">
        <v>9541.2274487544491</v>
      </c>
      <c r="AP59" s="23">
        <v>52024.938005971897</v>
      </c>
      <c r="AQ59" s="23">
        <v>1256.37682689179</v>
      </c>
      <c r="AR59" s="23">
        <v>8644.2479350452704</v>
      </c>
      <c r="AS59" s="23">
        <v>4.9208855347451799</v>
      </c>
      <c r="AT59" s="23">
        <v>169.13570023935799</v>
      </c>
      <c r="AU59" s="23">
        <v>77527.501988246397</v>
      </c>
      <c r="AV59" s="23">
        <v>8699.7389810711193</v>
      </c>
      <c r="AW59" s="23">
        <v>67341.887160299302</v>
      </c>
      <c r="AX59" s="23">
        <v>214.82446320861399</v>
      </c>
      <c r="AY59" s="23">
        <v>10.725944174493399</v>
      </c>
      <c r="AZ59" s="23">
        <v>9995.5937419990405</v>
      </c>
      <c r="BA59" s="23">
        <v>1.86103013691631</v>
      </c>
      <c r="BB59" s="23">
        <v>48153.6164025904</v>
      </c>
      <c r="BC59" s="23">
        <v>1482.3740802535799</v>
      </c>
      <c r="BD59" s="23">
        <v>46271.447673639799</v>
      </c>
      <c r="BE59" s="23">
        <v>5178.0981200831502</v>
      </c>
      <c r="BF59" s="23">
        <v>2.52432798364296</v>
      </c>
      <c r="BG59" s="23">
        <v>93.356687806601599</v>
      </c>
      <c r="BH59" s="23">
        <v>17505.0996507417</v>
      </c>
      <c r="BI59" s="23">
        <v>2308.4101564059401</v>
      </c>
      <c r="BJ59" s="23">
        <v>12.1193964977215</v>
      </c>
      <c r="BK59" s="23">
        <v>320917.94683344697</v>
      </c>
      <c r="BL59" s="23">
        <v>59893.395013821202</v>
      </c>
      <c r="BM59" s="23">
        <v>12826.342768897501</v>
      </c>
      <c r="BN59" s="23">
        <v>5.8142995874026502</v>
      </c>
      <c r="BO59" s="23">
        <v>405.34193229279202</v>
      </c>
      <c r="BP59" s="23">
        <v>3340.9087059225799</v>
      </c>
      <c r="BQ59" s="23">
        <v>10.173555281547801</v>
      </c>
      <c r="BR59" s="23">
        <v>2684.2844356906598</v>
      </c>
      <c r="BS59" s="23">
        <v>274.29090489502403</v>
      </c>
      <c r="BT59" s="23">
        <v>5.5889026186592696</v>
      </c>
      <c r="BU59" s="23">
        <v>6553.11809947651</v>
      </c>
      <c r="BV59" s="23">
        <v>7.7566159737371301</v>
      </c>
      <c r="BW59" s="23">
        <v>2425.3050364446399</v>
      </c>
      <c r="BX59" s="23">
        <v>268.290772683878</v>
      </c>
      <c r="BY59" s="23">
        <v>18.166133638552299</v>
      </c>
      <c r="BZ59" s="23">
        <v>4692.2491192662201</v>
      </c>
      <c r="CA59" s="23">
        <v>32.946657242106298</v>
      </c>
      <c r="CB59" s="23">
        <v>861.79717602753601</v>
      </c>
      <c r="CC59" s="23">
        <v>43516.178387361098</v>
      </c>
      <c r="CD59" s="23">
        <v>1905.6366469002601</v>
      </c>
      <c r="CE59" s="23">
        <v>9.6028649688517902</v>
      </c>
      <c r="CF59" s="23">
        <v>3857.3531395067498</v>
      </c>
      <c r="CG59" s="23">
        <v>3758.1866663282099</v>
      </c>
      <c r="CH59" s="23">
        <v>796.70174255012796</v>
      </c>
      <c r="CI59" s="23">
        <v>75.155548144325806</v>
      </c>
      <c r="CJ59" s="23">
        <v>10833.468643280199</v>
      </c>
      <c r="CK59" s="23">
        <v>9212.9827390875198</v>
      </c>
      <c r="CL59" s="23">
        <v>8860.0868966835496</v>
      </c>
      <c r="CM59" s="23">
        <v>52150.968739468597</v>
      </c>
      <c r="CN59" s="23">
        <v>177024.04138260399</v>
      </c>
      <c r="CO59" s="23">
        <v>960.79619196836995</v>
      </c>
      <c r="CP59" s="23">
        <v>31.893115178677999</v>
      </c>
      <c r="CQ59" s="23">
        <v>247.97280519005901</v>
      </c>
      <c r="CR59" s="23">
        <v>4139.45783871822</v>
      </c>
      <c r="CS59" s="23">
        <v>212.35398291106401</v>
      </c>
      <c r="CT59" s="23">
        <v>5533.3971143442404</v>
      </c>
      <c r="CU59" s="23">
        <v>1.90054080016654</v>
      </c>
      <c r="CV59" s="23">
        <v>2.97290235927938</v>
      </c>
      <c r="CW59" s="23">
        <v>3529.0948332038602</v>
      </c>
      <c r="CX59" s="23">
        <v>2185.41939339086</v>
      </c>
      <c r="CY59" s="23">
        <v>3474.7710031124502</v>
      </c>
      <c r="CZ59" s="23">
        <v>590.24286369367803</v>
      </c>
      <c r="DA59" s="23">
        <v>1555.41846480084</v>
      </c>
      <c r="DB59" s="23">
        <v>53.134243530493997</v>
      </c>
      <c r="DC59" s="23">
        <v>12314.1913389121</v>
      </c>
      <c r="DD59" s="23">
        <v>193.30964434435299</v>
      </c>
      <c r="DE59" s="23">
        <v>3310.3212758642599</v>
      </c>
      <c r="DF59" s="23">
        <v>51134.8523781845</v>
      </c>
      <c r="DG59" s="23">
        <v>44576.6663305849</v>
      </c>
      <c r="DH59" s="23">
        <v>39.385019326178501</v>
      </c>
      <c r="DI59" s="23">
        <v>2751.2104289338899</v>
      </c>
      <c r="DJ59" s="23">
        <v>623.52324239719098</v>
      </c>
      <c r="DK59" s="23">
        <v>12.439118626769201</v>
      </c>
      <c r="DL59" s="23">
        <v>26057.6014437913</v>
      </c>
      <c r="DM59" s="23">
        <v>139.455719244036</v>
      </c>
      <c r="DN59" s="23">
        <v>10908.5063529199</v>
      </c>
      <c r="DO59" s="23">
        <v>4153.3666057063501</v>
      </c>
      <c r="DP59" s="23">
        <v>7207.92351877691</v>
      </c>
      <c r="DQ59" s="23">
        <v>14821.239516908199</v>
      </c>
      <c r="DR59" s="23">
        <f t="shared" si="1"/>
        <v>1982129.112508049</v>
      </c>
      <c r="DS59" s="19">
        <v>27777.947642193198</v>
      </c>
      <c r="DT59">
        <v>131610.42062775826</v>
      </c>
      <c r="DU59">
        <v>509779.48696783732</v>
      </c>
      <c r="DV59">
        <v>452351.60741429974</v>
      </c>
      <c r="DW59">
        <v>860609.64985596144</v>
      </c>
      <c r="DX59" s="23">
        <f t="shared" si="2"/>
        <v>1982129.1125080502</v>
      </c>
      <c r="DY59" s="38">
        <f t="shared" si="4"/>
        <v>2347696</v>
      </c>
      <c r="DZ59" s="23">
        <f t="shared" si="3"/>
        <v>844.28695730113702</v>
      </c>
    </row>
    <row r="60" spans="1:130" x14ac:dyDescent="0.25">
      <c r="A60" s="21" t="s">
        <v>274</v>
      </c>
      <c r="B60" s="23">
        <v>4106.85015336384</v>
      </c>
      <c r="C60" s="23">
        <v>10928.924789975201</v>
      </c>
      <c r="D60" s="23">
        <v>219730.76695972201</v>
      </c>
      <c r="E60" s="23">
        <v>296.10086951327298</v>
      </c>
      <c r="F60" s="23">
        <v>27845.744038762099</v>
      </c>
      <c r="G60" s="23">
        <v>68009.626906374106</v>
      </c>
      <c r="H60" s="23">
        <v>1669.2605418363701</v>
      </c>
      <c r="I60" s="23">
        <v>2434.8968533914899</v>
      </c>
      <c r="J60" s="23">
        <v>27.0903844333051</v>
      </c>
      <c r="K60" s="23">
        <v>235.91250103622801</v>
      </c>
      <c r="L60" s="23">
        <v>2766.41321759006</v>
      </c>
      <c r="M60" s="23">
        <v>2147.56271305271</v>
      </c>
      <c r="N60" s="23">
        <v>307.77241410342998</v>
      </c>
      <c r="O60" s="23">
        <v>368.99028217614699</v>
      </c>
      <c r="P60" s="23">
        <v>656.90542762588302</v>
      </c>
      <c r="Q60" s="23">
        <v>462.89348629740101</v>
      </c>
      <c r="R60" s="23">
        <v>28.961484469526201</v>
      </c>
      <c r="S60" s="23">
        <v>60522.933450548197</v>
      </c>
      <c r="T60" s="23">
        <v>148206.25632178201</v>
      </c>
      <c r="U60" s="23">
        <v>13068.148930973801</v>
      </c>
      <c r="V60" s="23">
        <v>74551.577272117298</v>
      </c>
      <c r="W60" s="23">
        <v>69.500635066825893</v>
      </c>
      <c r="X60" s="23">
        <v>298505.19859307702</v>
      </c>
      <c r="Y60" s="23">
        <v>1876.7209929216301</v>
      </c>
      <c r="Z60" s="23">
        <v>312.35932884424801</v>
      </c>
      <c r="AA60" s="23">
        <v>251171.26781756699</v>
      </c>
      <c r="AB60" s="23">
        <v>1473.7311160009799</v>
      </c>
      <c r="AC60" s="23">
        <v>867.68794119985705</v>
      </c>
      <c r="AD60" s="23">
        <v>273085.71403765702</v>
      </c>
      <c r="AE60" s="23">
        <v>1045.8199761376</v>
      </c>
      <c r="AF60" s="23">
        <v>4905.3757246960604</v>
      </c>
      <c r="AG60" s="23">
        <v>357846.45365330297</v>
      </c>
      <c r="AH60" s="23">
        <v>1560.86970577481</v>
      </c>
      <c r="AI60" s="23">
        <v>29485.2914807698</v>
      </c>
      <c r="AJ60" s="23">
        <v>587.70516728614098</v>
      </c>
      <c r="AK60" s="23">
        <v>291281.33754038002</v>
      </c>
      <c r="AL60" s="23">
        <v>573661.62369356805</v>
      </c>
      <c r="AM60" s="23">
        <v>49653.970046972303</v>
      </c>
      <c r="AN60" s="23">
        <v>2934.3589377140302</v>
      </c>
      <c r="AO60" s="23">
        <v>14999.895485241001</v>
      </c>
      <c r="AP60" s="23">
        <v>1053.36991457197</v>
      </c>
      <c r="AQ60" s="23">
        <v>25389.3936814314</v>
      </c>
      <c r="AR60" s="23">
        <v>60373.264768083398</v>
      </c>
      <c r="AS60" s="23">
        <v>10.789209482113799</v>
      </c>
      <c r="AT60" s="23">
        <v>356.88631522939602</v>
      </c>
      <c r="AU60" s="23">
        <v>1854560.5469559701</v>
      </c>
      <c r="AV60" s="23">
        <v>210.758697550367</v>
      </c>
      <c r="AW60" s="23">
        <v>723.37456699729705</v>
      </c>
      <c r="AX60" s="23">
        <v>44.911372863368896</v>
      </c>
      <c r="AY60" s="23">
        <v>173.032294470979</v>
      </c>
      <c r="AZ60" s="23">
        <v>65126.082444549502</v>
      </c>
      <c r="BA60" s="23">
        <v>13794.0627275199</v>
      </c>
      <c r="BB60" s="23">
        <v>101.379547979237</v>
      </c>
      <c r="BC60" s="23">
        <v>3599.94687495383</v>
      </c>
      <c r="BD60" s="23">
        <v>22157.333380818902</v>
      </c>
      <c r="BE60" s="23">
        <v>48018.702165401402</v>
      </c>
      <c r="BF60" s="23">
        <v>18.457659972639998</v>
      </c>
      <c r="BG60" s="23">
        <v>371.86241794816499</v>
      </c>
      <c r="BH60" s="23">
        <v>129903.880266411</v>
      </c>
      <c r="BI60" s="23">
        <v>77.142507220622406</v>
      </c>
      <c r="BJ60" s="23">
        <v>10.9324611497749</v>
      </c>
      <c r="BK60" s="23">
        <v>128682.06183016099</v>
      </c>
      <c r="BL60" s="23">
        <v>417205.33025328501</v>
      </c>
      <c r="BM60" s="23">
        <v>4265.78454436418</v>
      </c>
      <c r="BN60" s="23">
        <v>855.44281451311201</v>
      </c>
      <c r="BO60" s="23">
        <v>227.04578477516799</v>
      </c>
      <c r="BP60" s="23">
        <v>9777.5977987192691</v>
      </c>
      <c r="BQ60" s="23">
        <v>28.702912020571102</v>
      </c>
      <c r="BR60" s="23">
        <v>684143.26904523605</v>
      </c>
      <c r="BS60" s="23">
        <v>2053.1246020830199</v>
      </c>
      <c r="BT60" s="23">
        <v>646.06800099161296</v>
      </c>
      <c r="BU60" s="23">
        <v>199837.05286891601</v>
      </c>
      <c r="BV60" s="23">
        <v>315.78472481625698</v>
      </c>
      <c r="BW60" s="23">
        <v>359.34826536038901</v>
      </c>
      <c r="BX60" s="23">
        <v>896.89392750331604</v>
      </c>
      <c r="BY60" s="23">
        <v>6060.7534222251898</v>
      </c>
      <c r="BZ60" s="23">
        <v>59613.092995503801</v>
      </c>
      <c r="CA60" s="23">
        <v>729.56704244402295</v>
      </c>
      <c r="CB60" s="23">
        <v>3626.0770105346101</v>
      </c>
      <c r="CC60" s="23">
        <v>320790.82478048297</v>
      </c>
      <c r="CD60" s="23">
        <v>72993.345703865998</v>
      </c>
      <c r="CE60" s="23">
        <v>3867.0546942698002</v>
      </c>
      <c r="CF60" s="23">
        <v>210989.26153978301</v>
      </c>
      <c r="CG60" s="23">
        <v>2351.78458148134</v>
      </c>
      <c r="CH60" s="23">
        <v>41957.279402171698</v>
      </c>
      <c r="CI60" s="23">
        <v>167.52356211545899</v>
      </c>
      <c r="CJ60" s="23">
        <v>55234.387474870702</v>
      </c>
      <c r="CK60" s="23">
        <v>23112.6176869966</v>
      </c>
      <c r="CL60" s="23">
        <v>13716.164662056901</v>
      </c>
      <c r="CM60" s="23">
        <v>485681.67828322301</v>
      </c>
      <c r="CN60" s="23">
        <v>113036.787096302</v>
      </c>
      <c r="CO60" s="23">
        <v>4530.9504908638801</v>
      </c>
      <c r="CP60" s="23">
        <v>433.72649530809798</v>
      </c>
      <c r="CQ60" s="23">
        <v>671.50089293885605</v>
      </c>
      <c r="CR60" s="23">
        <v>959.64124061786595</v>
      </c>
      <c r="CS60" s="23">
        <v>140.88289159569101</v>
      </c>
      <c r="CT60" s="23">
        <v>4538.29965179996</v>
      </c>
      <c r="CU60" s="23">
        <v>15.5194560954429</v>
      </c>
      <c r="CV60" s="23">
        <v>5388.7711535241997</v>
      </c>
      <c r="CW60" s="23">
        <v>48378.904645190902</v>
      </c>
      <c r="CX60" s="23">
        <v>1891.34252868565</v>
      </c>
      <c r="CY60" s="23">
        <v>677.62545791956302</v>
      </c>
      <c r="CZ60" s="23">
        <v>2802.4247827997901</v>
      </c>
      <c r="DA60" s="23">
        <v>3881.9125539730499</v>
      </c>
      <c r="DB60" s="23">
        <v>30274.1721180848</v>
      </c>
      <c r="DC60" s="23">
        <v>1439.5683951590399</v>
      </c>
      <c r="DD60" s="23">
        <v>540.64714684653904</v>
      </c>
      <c r="DE60" s="23">
        <v>41329.564062788399</v>
      </c>
      <c r="DF60" s="23">
        <v>89438.628664847594</v>
      </c>
      <c r="DG60" s="23">
        <v>235975.65316341101</v>
      </c>
      <c r="DH60" s="23">
        <v>737.74528741357199</v>
      </c>
      <c r="DI60" s="23">
        <v>79069.397344837795</v>
      </c>
      <c r="DJ60" s="23">
        <v>636.07746944898804</v>
      </c>
      <c r="DK60" s="23">
        <v>332.649250837436</v>
      </c>
      <c r="DL60" s="23">
        <v>41715.075480292697</v>
      </c>
      <c r="DM60" s="23">
        <v>26532.006224338402</v>
      </c>
      <c r="DN60" s="23">
        <v>104.124300687881</v>
      </c>
      <c r="DO60" s="23">
        <v>87.411524976836404</v>
      </c>
      <c r="DP60" s="23">
        <v>47905.949813109997</v>
      </c>
      <c r="DQ60" s="23">
        <v>1863088.91408438</v>
      </c>
      <c r="DR60" s="23">
        <f t="shared" si="1"/>
        <v>10416515.374987748</v>
      </c>
      <c r="DS60" s="19">
        <v>2000606.2702685404</v>
      </c>
      <c r="DT60">
        <v>1846070.9114123792</v>
      </c>
      <c r="DU60">
        <v>985769.1517174379</v>
      </c>
      <c r="DV60">
        <v>1395209.9087407785</v>
      </c>
      <c r="DW60">
        <v>4188859.1328486074</v>
      </c>
      <c r="DX60" s="23">
        <f t="shared" si="2"/>
        <v>10416515.374987744</v>
      </c>
      <c r="DY60" s="38" t="e">
        <f t="shared" si="4"/>
        <v>#N/A</v>
      </c>
      <c r="DZ60" s="23" t="e">
        <f t="shared" si="3"/>
        <v>#N/A</v>
      </c>
    </row>
    <row r="61" spans="1:130" x14ac:dyDescent="0.25">
      <c r="A61" s="21" t="s">
        <v>182</v>
      </c>
      <c r="B61" s="23">
        <v>3145659.0746052898</v>
      </c>
      <c r="C61" s="23">
        <v>1399359.2888362899</v>
      </c>
      <c r="D61" s="23">
        <v>2564549.5086566401</v>
      </c>
      <c r="E61" s="23">
        <v>2769.38446555363</v>
      </c>
      <c r="F61" s="23">
        <v>80161.815394564197</v>
      </c>
      <c r="G61" s="23">
        <v>3110919.9997087801</v>
      </c>
      <c r="H61" s="23">
        <v>10930.0581475007</v>
      </c>
      <c r="I61" s="23">
        <v>6680.3989751852696</v>
      </c>
      <c r="J61" s="23">
        <v>6278.5289437374804</v>
      </c>
      <c r="K61" s="23">
        <v>4581.6603067044698</v>
      </c>
      <c r="L61" s="23">
        <v>14208.5684557273</v>
      </c>
      <c r="M61" s="23">
        <v>5664.4048029513797</v>
      </c>
      <c r="N61" s="23">
        <v>8935.2280045720508</v>
      </c>
      <c r="O61" s="23">
        <v>40633.040932391501</v>
      </c>
      <c r="P61" s="23">
        <v>8299.3830012539402</v>
      </c>
      <c r="Q61" s="23">
        <v>23080.827224611701</v>
      </c>
      <c r="R61" s="23">
        <v>7025.20614355825</v>
      </c>
      <c r="S61" s="23">
        <v>589060.70257962996</v>
      </c>
      <c r="T61" s="23">
        <v>2971876.3152990402</v>
      </c>
      <c r="U61" s="23">
        <v>21461.937746322699</v>
      </c>
      <c r="V61" s="23">
        <v>477066.32196092402</v>
      </c>
      <c r="W61" s="23">
        <v>49957.4320292009</v>
      </c>
      <c r="X61" s="23">
        <v>3590237.69916235</v>
      </c>
      <c r="Y61" s="23">
        <v>19269.526530805801</v>
      </c>
      <c r="Z61" s="23">
        <v>133082.887193028</v>
      </c>
      <c r="AA61" s="23">
        <v>1659780.9276421899</v>
      </c>
      <c r="AB61" s="23">
        <v>2510.1003488023698</v>
      </c>
      <c r="AC61" s="23">
        <v>79006.014195445096</v>
      </c>
      <c r="AD61" s="23">
        <v>5700618.9458566401</v>
      </c>
      <c r="AE61" s="23">
        <v>521337.32037750899</v>
      </c>
      <c r="AF61" s="23">
        <v>1242819.5486741499</v>
      </c>
      <c r="AG61" s="23">
        <v>10061074.600637401</v>
      </c>
      <c r="AH61" s="23">
        <v>4201724.2484064</v>
      </c>
      <c r="AI61" s="23">
        <v>790507.81463002798</v>
      </c>
      <c r="AJ61" s="23">
        <v>1363.7249286025999</v>
      </c>
      <c r="AK61" s="23">
        <v>698236.96400945401</v>
      </c>
      <c r="AL61" s="23">
        <v>5548164.5835806001</v>
      </c>
      <c r="AM61" s="23">
        <v>272904.50002193899</v>
      </c>
      <c r="AN61" s="23">
        <v>205146.88548040201</v>
      </c>
      <c r="AO61" s="23">
        <v>28339.863353970901</v>
      </c>
      <c r="AP61" s="23">
        <v>63506.634688535902</v>
      </c>
      <c r="AQ61" s="23">
        <v>17803.470564695399</v>
      </c>
      <c r="AR61" s="23">
        <v>1366803.32421136</v>
      </c>
      <c r="AS61" s="23">
        <v>3130.88356561514</v>
      </c>
      <c r="AT61" s="23">
        <v>3702.9194045353001</v>
      </c>
      <c r="AU61" s="23">
        <v>20614827.3441705</v>
      </c>
      <c r="AV61" s="23">
        <v>138371.529245771</v>
      </c>
      <c r="AW61" s="23">
        <v>66435.040876296494</v>
      </c>
      <c r="AX61" s="23">
        <v>2284.7479695217498</v>
      </c>
      <c r="AY61" s="23">
        <v>3728.1450927063502</v>
      </c>
      <c r="AZ61" s="23">
        <v>974618.72012809897</v>
      </c>
      <c r="BA61" s="23">
        <v>462152.18802905799</v>
      </c>
      <c r="BB61" s="23">
        <v>470255.27489016601</v>
      </c>
      <c r="BC61" s="23">
        <v>49941.4003680065</v>
      </c>
      <c r="BD61" s="23">
        <v>30030.417828753802</v>
      </c>
      <c r="BE61" s="23">
        <v>158256.66012893099</v>
      </c>
      <c r="BF61" s="23">
        <v>9587.7992708603997</v>
      </c>
      <c r="BG61" s="23">
        <v>158371.025523316</v>
      </c>
      <c r="BH61" s="23">
        <v>1282088.1848915101</v>
      </c>
      <c r="BI61" s="23">
        <v>290586.11897950998</v>
      </c>
      <c r="BJ61" s="23">
        <v>58110.898561292401</v>
      </c>
      <c r="BK61" s="23">
        <v>15424303.3066213</v>
      </c>
      <c r="BL61" s="23">
        <v>9791699.2555428091</v>
      </c>
      <c r="BM61" s="23">
        <v>1502700.0856527099</v>
      </c>
      <c r="BN61" s="23">
        <v>454.12770614706301</v>
      </c>
      <c r="BO61" s="23">
        <v>4089.8676666219098</v>
      </c>
      <c r="BP61" s="23">
        <v>412855.563974155</v>
      </c>
      <c r="BQ61" s="23">
        <v>69104.4239955214</v>
      </c>
      <c r="BR61" s="23">
        <v>1736736.12009882</v>
      </c>
      <c r="BS61" s="23">
        <v>497814.11753337597</v>
      </c>
      <c r="BT61" s="23">
        <v>3466.6925810187799</v>
      </c>
      <c r="BU61" s="23">
        <v>1831400.8273056699</v>
      </c>
      <c r="BV61" s="23">
        <v>662.06035112638597</v>
      </c>
      <c r="BW61" s="23">
        <v>162830.321235749</v>
      </c>
      <c r="BX61" s="23">
        <v>123000.128486078</v>
      </c>
      <c r="BY61" s="23">
        <v>83508.918055868693</v>
      </c>
      <c r="BZ61" s="23">
        <v>1071490.9798093601</v>
      </c>
      <c r="CA61" s="23">
        <v>1341.4693082885899</v>
      </c>
      <c r="CB61" s="23">
        <v>166851.16729096099</v>
      </c>
      <c r="CC61" s="23">
        <v>3576401.6743823499</v>
      </c>
      <c r="CD61" s="23">
        <v>1833313.2818495701</v>
      </c>
      <c r="CE61" s="23">
        <v>4341.1111277391801</v>
      </c>
      <c r="CF61" s="23">
        <v>3415177.5947343502</v>
      </c>
      <c r="CG61" s="23">
        <v>175358.256215439</v>
      </c>
      <c r="CH61" s="23">
        <v>827474.99191489501</v>
      </c>
      <c r="CI61" s="23">
        <v>68019.203314106504</v>
      </c>
      <c r="CJ61" s="23">
        <v>862433.06120305799</v>
      </c>
      <c r="CK61" s="23">
        <v>149547.27817382701</v>
      </c>
      <c r="CL61" s="23">
        <v>1453649.9945620699</v>
      </c>
      <c r="CM61" s="23">
        <v>21669461.7440328</v>
      </c>
      <c r="CN61" s="23">
        <v>1183007.60490085</v>
      </c>
      <c r="CO61" s="23">
        <v>644992.52641900303</v>
      </c>
      <c r="CP61" s="23">
        <v>273587.75218440901</v>
      </c>
      <c r="CQ61" s="23">
        <v>1365130.05889241</v>
      </c>
      <c r="CR61" s="23">
        <v>12151.2433209311</v>
      </c>
      <c r="CS61" s="23">
        <v>249887.144342099</v>
      </c>
      <c r="CT61" s="23">
        <v>139073.23160532399</v>
      </c>
      <c r="CU61" s="23">
        <v>5569.5417061441403</v>
      </c>
      <c r="CV61" s="23">
        <v>543037.436471842</v>
      </c>
      <c r="CW61" s="23">
        <v>3102581.62870195</v>
      </c>
      <c r="CX61" s="23">
        <v>35011.712055279102</v>
      </c>
      <c r="CY61" s="23">
        <v>1169336.8763675001</v>
      </c>
      <c r="CZ61" s="23">
        <v>81218.263573546399</v>
      </c>
      <c r="DA61" s="23">
        <v>108180.782082866</v>
      </c>
      <c r="DB61" s="23">
        <v>2781.8260081407998</v>
      </c>
      <c r="DC61" s="23">
        <v>1498343.39561797</v>
      </c>
      <c r="DD61" s="23">
        <v>178085.583175918</v>
      </c>
      <c r="DE61" s="23">
        <v>203177.68768806299</v>
      </c>
      <c r="DF61" s="23">
        <v>4468929.9049359905</v>
      </c>
      <c r="DG61" s="23">
        <v>2745674.47393035</v>
      </c>
      <c r="DH61" s="23">
        <v>360.37208635950202</v>
      </c>
      <c r="DI61" s="23">
        <v>322970.76067749801</v>
      </c>
      <c r="DJ61" s="23">
        <v>722073.47525809996</v>
      </c>
      <c r="DK61" s="23">
        <v>12606.539603186</v>
      </c>
      <c r="DL61" s="23">
        <v>199930.57322425599</v>
      </c>
      <c r="DM61" s="23">
        <v>1940406.0767792901</v>
      </c>
      <c r="DN61" s="23">
        <v>712605.78526993201</v>
      </c>
      <c r="DO61" s="23">
        <v>248304.627130573</v>
      </c>
      <c r="DP61" s="23">
        <v>2952616.7657200499</v>
      </c>
      <c r="DQ61" s="23">
        <v>18220715.051240802</v>
      </c>
      <c r="DR61" s="23">
        <f t="shared" si="1"/>
        <v>185791714.29533559</v>
      </c>
      <c r="DS61" s="19">
        <v>27094777.297016263</v>
      </c>
      <c r="DT61">
        <v>17489931.190452885</v>
      </c>
      <c r="DU61">
        <v>35147549.919719093</v>
      </c>
      <c r="DV61">
        <v>20876867.778470047</v>
      </c>
      <c r="DW61">
        <v>85182588.10967733</v>
      </c>
      <c r="DX61" s="23">
        <f t="shared" si="2"/>
        <v>185791714.29533559</v>
      </c>
      <c r="DY61" s="38">
        <f t="shared" si="4"/>
        <v>10473452</v>
      </c>
      <c r="DZ61" s="23">
        <f t="shared" si="3"/>
        <v>17739.300690482527</v>
      </c>
    </row>
    <row r="62" spans="1:130" x14ac:dyDescent="0.25">
      <c r="A62" s="21" t="s">
        <v>183</v>
      </c>
      <c r="B62" s="23">
        <v>31394.549412017299</v>
      </c>
      <c r="C62" s="23">
        <v>140753.750725299</v>
      </c>
      <c r="D62" s="23">
        <v>390482.072067309</v>
      </c>
      <c r="E62" s="23">
        <v>75.695723276151995</v>
      </c>
      <c r="F62" s="23">
        <v>117837.10679026099</v>
      </c>
      <c r="G62" s="23">
        <v>4872193.27299322</v>
      </c>
      <c r="H62" s="23">
        <v>4665.50854920865</v>
      </c>
      <c r="I62" s="23">
        <v>2242.4523797657098</v>
      </c>
      <c r="J62" s="23">
        <v>619.44621737256398</v>
      </c>
      <c r="K62" s="23">
        <v>508.615618754531</v>
      </c>
      <c r="L62" s="23">
        <v>1782.4280603265199</v>
      </c>
      <c r="M62" s="23">
        <v>3133.4243388247701</v>
      </c>
      <c r="N62" s="23">
        <v>687.77299327052299</v>
      </c>
      <c r="O62" s="23">
        <v>6949.2292898124497</v>
      </c>
      <c r="P62" s="23">
        <v>1756.63583875208</v>
      </c>
      <c r="Q62" s="23">
        <v>6464.1255978006502</v>
      </c>
      <c r="R62" s="23">
        <v>312.48241990687501</v>
      </c>
      <c r="S62" s="23">
        <v>791970.69848852104</v>
      </c>
      <c r="T62" s="23">
        <v>2405700.4351155702</v>
      </c>
      <c r="U62" s="23">
        <v>23098.665951166899</v>
      </c>
      <c r="V62" s="23">
        <v>537476.62200714799</v>
      </c>
      <c r="W62" s="23">
        <v>2202.5476022040498</v>
      </c>
      <c r="X62" s="23">
        <v>3045060.67345009</v>
      </c>
      <c r="Y62" s="23">
        <v>100846.909134427</v>
      </c>
      <c r="Z62" s="23">
        <v>98.831742343641295</v>
      </c>
      <c r="AA62" s="23">
        <v>836054.76298407605</v>
      </c>
      <c r="AB62" s="23">
        <v>73.456764893060594</v>
      </c>
      <c r="AC62" s="23">
        <v>66957.845762943994</v>
      </c>
      <c r="AD62" s="23">
        <v>964381.67322074797</v>
      </c>
      <c r="AE62" s="23">
        <v>466903.41340975399</v>
      </c>
      <c r="AF62" s="23">
        <v>1246731.2285879401</v>
      </c>
      <c r="AG62" s="23">
        <v>2830949.9204039602</v>
      </c>
      <c r="AH62" s="23">
        <v>796594.32096266805</v>
      </c>
      <c r="AI62" s="23">
        <v>2148724.4127065102</v>
      </c>
      <c r="AJ62" s="23">
        <v>199.10779399935501</v>
      </c>
      <c r="AK62" s="23">
        <v>381564.571657705</v>
      </c>
      <c r="AL62" s="23">
        <v>1603743.98882691</v>
      </c>
      <c r="AM62" s="23">
        <v>35953.110352469499</v>
      </c>
      <c r="AN62" s="23">
        <v>165064.92756689299</v>
      </c>
      <c r="AO62" s="23">
        <v>111679.323967809</v>
      </c>
      <c r="AP62" s="23">
        <v>493791.07837508299</v>
      </c>
      <c r="AQ62" s="23">
        <v>565.62948338104798</v>
      </c>
      <c r="AR62" s="23">
        <v>431234.80160880397</v>
      </c>
      <c r="AS62" s="23">
        <v>28.6142482056948</v>
      </c>
      <c r="AT62" s="23">
        <v>51.141402033907902</v>
      </c>
      <c r="AU62" s="23">
        <v>5612851.69118605</v>
      </c>
      <c r="AV62" s="23">
        <v>148837.51760918499</v>
      </c>
      <c r="AW62" s="23">
        <v>286123.88070322998</v>
      </c>
      <c r="AX62" s="23">
        <v>859.23584189658402</v>
      </c>
      <c r="AY62" s="23">
        <v>71265.871068883003</v>
      </c>
      <c r="AZ62" s="23">
        <v>598528.48573445901</v>
      </c>
      <c r="BA62" s="23">
        <v>65401.0927126182</v>
      </c>
      <c r="BB62" s="23">
        <v>27314.1027205764</v>
      </c>
      <c r="BC62" s="23">
        <v>489190.21388746297</v>
      </c>
      <c r="BD62" s="23">
        <v>93654.399561821803</v>
      </c>
      <c r="BE62" s="23">
        <v>311269.413520751</v>
      </c>
      <c r="BF62" s="23">
        <v>1273.0563324600901</v>
      </c>
      <c r="BG62" s="23">
        <v>5339.8035112111102</v>
      </c>
      <c r="BH62" s="23">
        <v>1869699.97452145</v>
      </c>
      <c r="BI62" s="23">
        <v>123101.684100395</v>
      </c>
      <c r="BJ62" s="23">
        <v>770.89030420339395</v>
      </c>
      <c r="BK62" s="23">
        <v>7527382.9188092398</v>
      </c>
      <c r="BL62" s="23">
        <v>2583035.13079665</v>
      </c>
      <c r="BM62" s="23">
        <v>94983.333460178095</v>
      </c>
      <c r="BN62" s="23">
        <v>45.575659500834497</v>
      </c>
      <c r="BO62" s="23">
        <v>24.228106232737002</v>
      </c>
      <c r="BP62" s="23">
        <v>394449.28884282301</v>
      </c>
      <c r="BQ62" s="23">
        <v>13277.4766886953</v>
      </c>
      <c r="BR62" s="23">
        <v>2966214.50490449</v>
      </c>
      <c r="BS62" s="23">
        <v>8804.7839551430097</v>
      </c>
      <c r="BT62" s="23">
        <v>822.02532191482101</v>
      </c>
      <c r="BU62" s="23">
        <v>2013041.17868046</v>
      </c>
      <c r="BV62" s="23">
        <v>24.6744123098294</v>
      </c>
      <c r="BW62" s="23">
        <v>36286.318915218697</v>
      </c>
      <c r="BX62" s="23">
        <v>162452.19862706601</v>
      </c>
      <c r="BY62" s="23">
        <v>104285.770380375</v>
      </c>
      <c r="BZ62" s="23">
        <v>106345.35749128299</v>
      </c>
      <c r="CA62" s="23">
        <v>523.04024365634405</v>
      </c>
      <c r="CB62" s="23">
        <v>8114.93789469291</v>
      </c>
      <c r="CC62" s="23">
        <v>1553137.6852682701</v>
      </c>
      <c r="CD62" s="23">
        <v>698013.41096208105</v>
      </c>
      <c r="CE62" s="23">
        <v>24.787316532668701</v>
      </c>
      <c r="CF62" s="23">
        <v>1324812.762572</v>
      </c>
      <c r="CG62" s="23">
        <v>96484.334403797999</v>
      </c>
      <c r="CH62" s="23">
        <v>139741.13131809101</v>
      </c>
      <c r="CI62" s="23">
        <v>1630.7792670071201</v>
      </c>
      <c r="CJ62" s="23">
        <v>966872.33631374105</v>
      </c>
      <c r="CK62" s="23">
        <v>1266300.72758657</v>
      </c>
      <c r="CL62" s="23">
        <v>109434.67635147899</v>
      </c>
      <c r="CM62" s="23">
        <v>10643843.9534852</v>
      </c>
      <c r="CN62" s="23">
        <v>554549.46066549805</v>
      </c>
      <c r="CO62" s="23">
        <v>147881.592975134</v>
      </c>
      <c r="CP62" s="23">
        <v>137.76142106096</v>
      </c>
      <c r="CQ62" s="23">
        <v>11410.311026338701</v>
      </c>
      <c r="CR62" s="23">
        <v>5346.72930395806</v>
      </c>
      <c r="CS62" s="23">
        <v>7960.64932626876</v>
      </c>
      <c r="CT62" s="23">
        <v>197784.862139426</v>
      </c>
      <c r="CU62" s="23">
        <v>112.045005739019</v>
      </c>
      <c r="CV62" s="23">
        <v>24388.491700077699</v>
      </c>
      <c r="CW62" s="23">
        <v>2862587.1869064998</v>
      </c>
      <c r="CX62" s="23">
        <v>712.25853968476395</v>
      </c>
      <c r="CY62" s="23">
        <v>833634.77572079794</v>
      </c>
      <c r="CZ62" s="23">
        <v>74637.643112928898</v>
      </c>
      <c r="DA62" s="23">
        <v>126400.549319864</v>
      </c>
      <c r="DB62" s="23">
        <v>2434.7165404205002</v>
      </c>
      <c r="DC62" s="23">
        <v>338465.43644452601</v>
      </c>
      <c r="DD62" s="23">
        <v>342.81529650447402</v>
      </c>
      <c r="DE62" s="23">
        <v>135695.05294352499</v>
      </c>
      <c r="DF62" s="23">
        <v>2871337.2479753299</v>
      </c>
      <c r="DG62" s="23">
        <v>1216426.0827508799</v>
      </c>
      <c r="DH62" s="23">
        <v>75.786144931906904</v>
      </c>
      <c r="DI62" s="23">
        <v>138779.76462818001</v>
      </c>
      <c r="DJ62" s="23">
        <v>328593.658413767</v>
      </c>
      <c r="DK62" s="23">
        <v>74.522060340586094</v>
      </c>
      <c r="DL62" s="23">
        <v>252634.730819658</v>
      </c>
      <c r="DM62" s="23">
        <v>15631.076215446101</v>
      </c>
      <c r="DN62" s="23">
        <v>70918.149555403899</v>
      </c>
      <c r="DO62" s="23">
        <v>80722.614745543193</v>
      </c>
      <c r="DP62" s="23">
        <v>34028.538672462899</v>
      </c>
      <c r="DQ62" s="23">
        <v>3644061.89152529</v>
      </c>
      <c r="DR62" s="23">
        <f t="shared" si="1"/>
        <v>81573218.325840265</v>
      </c>
      <c r="DS62" s="19">
        <v>8190486.1141828392</v>
      </c>
      <c r="DT62">
        <v>14916141.455261346</v>
      </c>
      <c r="DU62">
        <v>20580594.168039914</v>
      </c>
      <c r="DV62">
        <v>9349398.0191222224</v>
      </c>
      <c r="DW62">
        <v>28536598.569233954</v>
      </c>
      <c r="DX62" s="23">
        <f t="shared" si="2"/>
        <v>81573218.325840265</v>
      </c>
      <c r="DY62" s="38">
        <f t="shared" si="4"/>
        <v>17581476.000000004</v>
      </c>
      <c r="DZ62" s="23">
        <f t="shared" si="3"/>
        <v>4639.7252611692129</v>
      </c>
    </row>
    <row r="63" spans="1:130" x14ac:dyDescent="0.25">
      <c r="A63" s="21" t="s">
        <v>275</v>
      </c>
      <c r="B63" s="23">
        <v>427000.42514491198</v>
      </c>
      <c r="C63" s="23">
        <v>1702314.3611115699</v>
      </c>
      <c r="D63" s="23">
        <v>3316864.7310183798</v>
      </c>
      <c r="E63" s="23">
        <v>566.47296284407003</v>
      </c>
      <c r="F63" s="23">
        <v>507751.73057295801</v>
      </c>
      <c r="G63" s="23">
        <v>977778.77519584098</v>
      </c>
      <c r="H63" s="23">
        <v>41922.3374141116</v>
      </c>
      <c r="I63" s="23">
        <v>35519.053997053401</v>
      </c>
      <c r="J63" s="23">
        <v>56951.605172805001</v>
      </c>
      <c r="K63" s="23">
        <v>27680.326475837501</v>
      </c>
      <c r="L63" s="23">
        <v>86485.676484746495</v>
      </c>
      <c r="M63" s="23">
        <v>50432.323544207997</v>
      </c>
      <c r="N63" s="23">
        <v>38148.8501330281</v>
      </c>
      <c r="O63" s="23">
        <v>71465.414153487902</v>
      </c>
      <c r="P63" s="23">
        <v>55719.799239260297</v>
      </c>
      <c r="Q63" s="23">
        <v>135853.77413061599</v>
      </c>
      <c r="R63" s="23">
        <v>25807.804779859202</v>
      </c>
      <c r="S63" s="23">
        <v>2185346.2692694999</v>
      </c>
      <c r="T63" s="23">
        <v>7238854.0752865197</v>
      </c>
      <c r="U63" s="23">
        <v>148402.376022632</v>
      </c>
      <c r="V63" s="23">
        <v>762359.321137344</v>
      </c>
      <c r="W63" s="23">
        <v>1058.27543345657</v>
      </c>
      <c r="X63" s="23">
        <v>9602206.4810196906</v>
      </c>
      <c r="Y63" s="23">
        <v>15459.5920460041</v>
      </c>
      <c r="Z63" s="23">
        <v>105205.69240478201</v>
      </c>
      <c r="AA63" s="23">
        <v>21826677.7436672</v>
      </c>
      <c r="AB63" s="23">
        <v>1431.3022700517599</v>
      </c>
      <c r="AC63" s="23">
        <v>313501.91608941398</v>
      </c>
      <c r="AD63" s="23">
        <v>4496894.2875858396</v>
      </c>
      <c r="AE63" s="23">
        <v>107889.543204309</v>
      </c>
      <c r="AF63" s="23">
        <v>5152462.3106021704</v>
      </c>
      <c r="AG63" s="23">
        <v>7482356.2730645398</v>
      </c>
      <c r="AH63" s="23">
        <v>692687.45401226403</v>
      </c>
      <c r="AI63" s="23">
        <v>11553639.642209001</v>
      </c>
      <c r="AJ63" s="23">
        <v>1117.02173852184</v>
      </c>
      <c r="AK63" s="23">
        <v>2269935.3961255401</v>
      </c>
      <c r="AL63" s="23">
        <v>7865084.5993200997</v>
      </c>
      <c r="AM63" s="23">
        <v>5175810.2411042098</v>
      </c>
      <c r="AN63" s="23">
        <v>303177.55045547901</v>
      </c>
      <c r="AO63" s="23">
        <v>306361.37031546101</v>
      </c>
      <c r="AP63" s="23">
        <v>117219.50735077</v>
      </c>
      <c r="AQ63" s="23">
        <v>393848.620458032</v>
      </c>
      <c r="AR63" s="23">
        <v>1997586.90755807</v>
      </c>
      <c r="AS63" s="23">
        <v>2409.47218938373</v>
      </c>
      <c r="AT63" s="23">
        <v>1015.55599072091</v>
      </c>
      <c r="AU63" s="23">
        <v>27246079.535193499</v>
      </c>
      <c r="AV63" s="23">
        <v>62257.683406516902</v>
      </c>
      <c r="AW63" s="23">
        <v>4723.6042442194203</v>
      </c>
      <c r="AX63" s="23">
        <v>7420.7884079037003</v>
      </c>
      <c r="AY63" s="23">
        <v>60767.804207842499</v>
      </c>
      <c r="AZ63" s="23">
        <v>1131248.41346463</v>
      </c>
      <c r="BA63" s="23">
        <v>74581.9269970444</v>
      </c>
      <c r="BB63" s="23">
        <v>155686.68724755701</v>
      </c>
      <c r="BC63" s="23">
        <v>56075.289530827104</v>
      </c>
      <c r="BD63" s="23">
        <v>57655.684917319399</v>
      </c>
      <c r="BE63" s="23">
        <v>197243.137131066</v>
      </c>
      <c r="BF63" s="23">
        <v>62.199842410709998</v>
      </c>
      <c r="BG63" s="23">
        <v>77329.552450443007</v>
      </c>
      <c r="BH63" s="23">
        <v>3211055.0478900899</v>
      </c>
      <c r="BI63" s="23">
        <v>2714.2506362437798</v>
      </c>
      <c r="BJ63" s="23">
        <v>16531.147642253502</v>
      </c>
      <c r="BK63" s="23">
        <v>5030876.9498528903</v>
      </c>
      <c r="BL63" s="23">
        <v>15218912.6083168</v>
      </c>
      <c r="BM63" s="23">
        <v>371406.85346165497</v>
      </c>
      <c r="BN63" s="23">
        <v>385.89370417639702</v>
      </c>
      <c r="BO63" s="23">
        <v>158.10766802184301</v>
      </c>
      <c r="BP63" s="23">
        <v>2049822.46808631</v>
      </c>
      <c r="BQ63" s="23">
        <v>3046.7154692863301</v>
      </c>
      <c r="BR63" s="23">
        <v>13090213.8587857</v>
      </c>
      <c r="BS63" s="23">
        <v>784359.00892973505</v>
      </c>
      <c r="BT63" s="23">
        <v>24222.7350660312</v>
      </c>
      <c r="BU63" s="23">
        <v>19367759.775412802</v>
      </c>
      <c r="BV63" s="23">
        <v>240.33096791950999</v>
      </c>
      <c r="BW63" s="23">
        <v>104950.33844261699</v>
      </c>
      <c r="BX63" s="23">
        <v>143891.50510243501</v>
      </c>
      <c r="BY63" s="23">
        <v>442494.52925532003</v>
      </c>
      <c r="BZ63" s="23">
        <v>875252.36605745496</v>
      </c>
      <c r="CA63" s="23">
        <v>2245.9013843504099</v>
      </c>
      <c r="CB63" s="23">
        <v>168343.58321991601</v>
      </c>
      <c r="CC63" s="23">
        <v>5962020.5717277797</v>
      </c>
      <c r="CD63" s="23">
        <v>8031402.5861401698</v>
      </c>
      <c r="CE63" s="23">
        <v>3143.1795156407502</v>
      </c>
      <c r="CF63" s="23">
        <v>2800835.7964793099</v>
      </c>
      <c r="CG63" s="23">
        <v>614884.12788766797</v>
      </c>
      <c r="CH63" s="23">
        <v>3576637.4072320801</v>
      </c>
      <c r="CI63" s="23">
        <v>414158.32014734799</v>
      </c>
      <c r="CJ63" s="23">
        <v>3406938.5183283901</v>
      </c>
      <c r="CK63" s="23">
        <v>1098050.2334382799</v>
      </c>
      <c r="CL63" s="23">
        <v>1358309.3290226201</v>
      </c>
      <c r="CM63" s="23">
        <v>37706293.982757099</v>
      </c>
      <c r="CN63" s="23">
        <v>2723242.66041891</v>
      </c>
      <c r="CO63" s="23">
        <v>2925744.1304625599</v>
      </c>
      <c r="CP63" s="23">
        <v>18448.796801561501</v>
      </c>
      <c r="CQ63" s="23">
        <v>2456383.3987321798</v>
      </c>
      <c r="CR63" s="23">
        <v>1587068.6604750601</v>
      </c>
      <c r="CS63" s="23">
        <v>128838.143503103</v>
      </c>
      <c r="CT63" s="23">
        <v>282885.23695200298</v>
      </c>
      <c r="CU63" s="23">
        <v>687.67698281617697</v>
      </c>
      <c r="CV63" s="23">
        <v>170804.01926149</v>
      </c>
      <c r="CW63" s="23">
        <v>4790517.6444426803</v>
      </c>
      <c r="CX63" s="23">
        <v>30632.749627364301</v>
      </c>
      <c r="CY63" s="23">
        <v>2455542.17503552</v>
      </c>
      <c r="CZ63" s="23">
        <v>186326.13764242301</v>
      </c>
      <c r="DA63" s="23">
        <v>1003602.00611983</v>
      </c>
      <c r="DB63" s="23">
        <v>57800.253335250498</v>
      </c>
      <c r="DC63" s="23">
        <v>2269850.0358278598</v>
      </c>
      <c r="DD63" s="23">
        <v>262712.83895654598</v>
      </c>
      <c r="DE63" s="23">
        <v>736355.47721800394</v>
      </c>
      <c r="DF63" s="23">
        <v>1254164.1956057099</v>
      </c>
      <c r="DG63" s="23">
        <v>25084771.912425101</v>
      </c>
      <c r="DH63" s="23">
        <v>281.15356207008602</v>
      </c>
      <c r="DI63" s="23">
        <v>3444981.84410545</v>
      </c>
      <c r="DJ63" s="23">
        <v>1014017.0416487399</v>
      </c>
      <c r="DK63" s="23">
        <v>85.791762527674194</v>
      </c>
      <c r="DL63" s="23">
        <v>632885.22381976002</v>
      </c>
      <c r="DM63" s="23">
        <v>168387.16349735201</v>
      </c>
      <c r="DN63" s="23">
        <v>47772.4292966711</v>
      </c>
      <c r="DO63" s="23">
        <v>70287.727803240705</v>
      </c>
      <c r="DP63" s="23">
        <v>1875123.1560281101</v>
      </c>
      <c r="DQ63" s="23">
        <v>66116781.444725104</v>
      </c>
      <c r="DR63" s="23">
        <f t="shared" si="1"/>
        <v>374487933.72060716</v>
      </c>
      <c r="DS63" s="19">
        <v>85556084.789702863</v>
      </c>
      <c r="DT63">
        <v>97678291.045946866</v>
      </c>
      <c r="DU63">
        <v>69342866.810714856</v>
      </c>
      <c r="DV63">
        <v>37935180.072816111</v>
      </c>
      <c r="DW63">
        <v>83975511.001426533</v>
      </c>
      <c r="DX63" s="23">
        <f t="shared" si="2"/>
        <v>374487933.72060722</v>
      </c>
      <c r="DY63" s="38">
        <f t="shared" si="4"/>
        <v>7436157</v>
      </c>
      <c r="DZ63" s="23">
        <f t="shared" si="3"/>
        <v>50360.412471200812</v>
      </c>
    </row>
    <row r="64" spans="1:130" x14ac:dyDescent="0.25">
      <c r="A64" s="21" t="s">
        <v>184</v>
      </c>
      <c r="B64" s="23">
        <v>437387.908372415</v>
      </c>
      <c r="C64" s="23">
        <v>12495.9009713221</v>
      </c>
      <c r="D64" s="23">
        <v>737726.96562483895</v>
      </c>
      <c r="E64" s="23">
        <v>74.1719466479597</v>
      </c>
      <c r="F64" s="23">
        <v>28964.317700006999</v>
      </c>
      <c r="G64" s="23">
        <v>390662.50684679701</v>
      </c>
      <c r="H64" s="23">
        <v>8867.7169224250301</v>
      </c>
      <c r="I64" s="23">
        <v>4697.8432090023298</v>
      </c>
      <c r="J64" s="23">
        <v>1636.42256309851</v>
      </c>
      <c r="K64" s="23">
        <v>1245.4223649842299</v>
      </c>
      <c r="L64" s="23">
        <v>1562.1388670317699</v>
      </c>
      <c r="M64" s="23">
        <v>1678.50329008671</v>
      </c>
      <c r="N64" s="23">
        <v>1254.7490698655299</v>
      </c>
      <c r="O64" s="23">
        <v>2143.5290335361301</v>
      </c>
      <c r="P64" s="23">
        <v>1036.1975388199501</v>
      </c>
      <c r="Q64" s="23">
        <v>347.49008527494198</v>
      </c>
      <c r="R64" s="23">
        <v>220.20770195122799</v>
      </c>
      <c r="S64" s="23">
        <v>370319.67725908099</v>
      </c>
      <c r="T64" s="23">
        <v>844412.07649307698</v>
      </c>
      <c r="U64" s="23">
        <v>1716.30506553636</v>
      </c>
      <c r="V64" s="23">
        <v>278033.38060604298</v>
      </c>
      <c r="W64" s="23">
        <v>322.44799356414001</v>
      </c>
      <c r="X64" s="23">
        <v>1469694.53855836</v>
      </c>
      <c r="Y64" s="23">
        <v>3390.5320562482102</v>
      </c>
      <c r="Z64" s="23">
        <v>210.57927091965999</v>
      </c>
      <c r="AA64" s="23">
        <v>361106.19861785602</v>
      </c>
      <c r="AB64" s="23">
        <v>81.380935841097596</v>
      </c>
      <c r="AC64" s="23">
        <v>142986.456534108</v>
      </c>
      <c r="AD64" s="23">
        <v>748220.35083989694</v>
      </c>
      <c r="AE64" s="23">
        <v>133.442366080505</v>
      </c>
      <c r="AF64" s="23">
        <v>499670.47432605398</v>
      </c>
      <c r="AG64" s="23">
        <v>1348949.57357135</v>
      </c>
      <c r="AH64" s="23">
        <v>7657.8020617908996</v>
      </c>
      <c r="AI64" s="23">
        <v>1472333.52480197</v>
      </c>
      <c r="AJ64" s="23">
        <v>562.23813716680297</v>
      </c>
      <c r="AK64" s="23">
        <v>17230.722672473501</v>
      </c>
      <c r="AL64" s="23">
        <v>227786.204658381</v>
      </c>
      <c r="AM64" s="23">
        <v>5942.6447621881198</v>
      </c>
      <c r="AN64" s="23">
        <v>46204.667474050497</v>
      </c>
      <c r="AO64" s="23">
        <v>69938.305557682397</v>
      </c>
      <c r="AP64" s="23">
        <v>24077.737899376199</v>
      </c>
      <c r="AQ64" s="23">
        <v>23412.571886437901</v>
      </c>
      <c r="AR64" s="23">
        <v>391373.19486759102</v>
      </c>
      <c r="AS64" s="23">
        <v>1822.00955525426</v>
      </c>
      <c r="AT64" s="23">
        <v>34.7615165214456</v>
      </c>
      <c r="AU64" s="23">
        <v>1502936.09772499</v>
      </c>
      <c r="AV64" s="23">
        <v>11679.927819189499</v>
      </c>
      <c r="AW64" s="23">
        <v>3449.78232763703</v>
      </c>
      <c r="AX64" s="23">
        <v>4928.06672233469</v>
      </c>
      <c r="AY64" s="23">
        <v>6387.41454806415</v>
      </c>
      <c r="AZ64" s="23">
        <v>84185.899040448494</v>
      </c>
      <c r="BA64" s="23">
        <v>10834.9261909538</v>
      </c>
      <c r="BB64" s="23">
        <v>78593.443722343698</v>
      </c>
      <c r="BC64" s="23">
        <v>169092.84598458299</v>
      </c>
      <c r="BD64" s="23">
        <v>44041.683555513999</v>
      </c>
      <c r="BE64" s="23">
        <v>20353.982652856001</v>
      </c>
      <c r="BF64" s="23">
        <v>79.911191216195704</v>
      </c>
      <c r="BG64" s="23">
        <v>105460.904822433</v>
      </c>
      <c r="BH64" s="23">
        <v>468251.36114628002</v>
      </c>
      <c r="BI64" s="23">
        <v>94444.4520485291</v>
      </c>
      <c r="BJ64" s="23">
        <v>6555.5568549849604</v>
      </c>
      <c r="BK64" s="23">
        <v>1557791.80028328</v>
      </c>
      <c r="BL64" s="23">
        <v>1158748.4909649901</v>
      </c>
      <c r="BM64" s="23">
        <v>376975.343613545</v>
      </c>
      <c r="BN64" s="23">
        <v>19.993795177525602</v>
      </c>
      <c r="BO64" s="23">
        <v>27.979128935632701</v>
      </c>
      <c r="BP64" s="23">
        <v>256641.28132536201</v>
      </c>
      <c r="BQ64" s="23">
        <v>1539.7965812193199</v>
      </c>
      <c r="BR64" s="23">
        <v>527825.90827589098</v>
      </c>
      <c r="BS64" s="23">
        <v>6893.8277700597801</v>
      </c>
      <c r="BT64" s="23">
        <v>3581.0274391591101</v>
      </c>
      <c r="BU64" s="23">
        <v>1628645.46439352</v>
      </c>
      <c r="BV64" s="23">
        <v>144.90666053055801</v>
      </c>
      <c r="BW64" s="23">
        <v>1914.4059256114299</v>
      </c>
      <c r="BX64" s="23">
        <v>16888.525904063299</v>
      </c>
      <c r="BY64" s="23">
        <v>60570.028087682404</v>
      </c>
      <c r="BZ64" s="23">
        <v>14300.9798029753</v>
      </c>
      <c r="CA64" s="23">
        <v>233.52761578478899</v>
      </c>
      <c r="CB64" s="23">
        <v>2476.5586555240802</v>
      </c>
      <c r="CC64" s="23">
        <v>812379.77239307703</v>
      </c>
      <c r="CD64" s="23">
        <v>228574.831434647</v>
      </c>
      <c r="CE64" s="23">
        <v>209.78684384846599</v>
      </c>
      <c r="CF64" s="23">
        <v>97593.480728224706</v>
      </c>
      <c r="CG64" s="23">
        <v>21586.210665321902</v>
      </c>
      <c r="CH64" s="23">
        <v>103357.10034863</v>
      </c>
      <c r="CI64" s="23">
        <v>24854.355232083701</v>
      </c>
      <c r="CJ64" s="23">
        <v>527521.50298880495</v>
      </c>
      <c r="CK64" s="23">
        <v>140418.28046186999</v>
      </c>
      <c r="CL64" s="23">
        <v>43270.951471988003</v>
      </c>
      <c r="CM64" s="23">
        <v>987709.37740683497</v>
      </c>
      <c r="CN64" s="23">
        <v>89293.951479396506</v>
      </c>
      <c r="CO64" s="23">
        <v>20496.126630289</v>
      </c>
      <c r="CP64" s="23">
        <v>82.558432014354395</v>
      </c>
      <c r="CQ64" s="23">
        <v>2508.5696713264201</v>
      </c>
      <c r="CR64" s="23">
        <v>261.20507661337598</v>
      </c>
      <c r="CS64" s="23">
        <v>228847.81672597799</v>
      </c>
      <c r="CT64" s="23">
        <v>101995.545758327</v>
      </c>
      <c r="CU64" s="23">
        <v>66.742497873566805</v>
      </c>
      <c r="CV64" s="23">
        <v>87080.281980471103</v>
      </c>
      <c r="CW64" s="23">
        <v>3109894.7470177002</v>
      </c>
      <c r="CX64" s="23">
        <v>880.38554024622704</v>
      </c>
      <c r="CY64" s="23">
        <v>1300863.8240088101</v>
      </c>
      <c r="CZ64" s="23">
        <v>13586.942385635701</v>
      </c>
      <c r="DA64" s="23">
        <v>21230.781083413302</v>
      </c>
      <c r="DB64" s="23">
        <v>4469.0827417642604</v>
      </c>
      <c r="DC64" s="23">
        <v>125969.119398828</v>
      </c>
      <c r="DD64" s="23">
        <v>202.66294818143601</v>
      </c>
      <c r="DE64" s="23">
        <v>346411.248503446</v>
      </c>
      <c r="DF64" s="23">
        <v>299026.06799897703</v>
      </c>
      <c r="DG64" s="23">
        <v>825146.65602952102</v>
      </c>
      <c r="DH64" s="23">
        <v>138.43995160111399</v>
      </c>
      <c r="DI64" s="23">
        <v>105337.496456254</v>
      </c>
      <c r="DJ64" s="23">
        <v>495644.92755682999</v>
      </c>
      <c r="DK64" s="23">
        <v>537.41882352622395</v>
      </c>
      <c r="DL64" s="23">
        <v>92228.217145844406</v>
      </c>
      <c r="DM64" s="23">
        <v>12464.988923998</v>
      </c>
      <c r="DN64" s="23">
        <v>6947.8157076526704</v>
      </c>
      <c r="DO64" s="23">
        <v>62.237777832014501</v>
      </c>
      <c r="DP64" s="23">
        <v>22151.932515198801</v>
      </c>
      <c r="DQ64" s="23">
        <v>932877.83544167795</v>
      </c>
      <c r="DR64" s="23">
        <f t="shared" si="1"/>
        <v>29450303.171213225</v>
      </c>
      <c r="DS64" s="19">
        <v>5587425.4953893321</v>
      </c>
      <c r="DT64">
        <v>5063166.3758320631</v>
      </c>
      <c r="DU64">
        <v>5336671.7494626902</v>
      </c>
      <c r="DV64">
        <v>5168479.6641827114</v>
      </c>
      <c r="DW64">
        <v>8294559.8863464333</v>
      </c>
      <c r="DX64" s="23">
        <f t="shared" si="2"/>
        <v>29450303.171213228</v>
      </c>
      <c r="DY64" s="38">
        <f t="shared" si="4"/>
        <v>9746115.0000000019</v>
      </c>
      <c r="DZ64" s="23">
        <f t="shared" si="3"/>
        <v>3021.7479653393398</v>
      </c>
    </row>
    <row r="65" spans="1:130" x14ac:dyDescent="0.25">
      <c r="A65" s="21" t="s">
        <v>185</v>
      </c>
      <c r="B65" s="23">
        <v>661097.43301817204</v>
      </c>
      <c r="C65" s="23">
        <v>110910.088034268</v>
      </c>
      <c r="D65" s="23">
        <v>1015154.11097424</v>
      </c>
      <c r="E65" s="23">
        <v>2862.94627627201</v>
      </c>
      <c r="F65" s="23">
        <v>31073.216122428799</v>
      </c>
      <c r="G65" s="23">
        <v>1097930.0159881201</v>
      </c>
      <c r="H65" s="23">
        <v>2711.62883565119</v>
      </c>
      <c r="I65" s="23">
        <v>1250.72155470598</v>
      </c>
      <c r="J65" s="23">
        <v>3560.3087082284401</v>
      </c>
      <c r="K65" s="23">
        <v>763.51167192315199</v>
      </c>
      <c r="L65" s="23">
        <v>11838.140079798</v>
      </c>
      <c r="M65" s="23">
        <v>2375.67678212802</v>
      </c>
      <c r="N65" s="23">
        <v>1596.23437168039</v>
      </c>
      <c r="O65" s="23">
        <v>8700.6972261828996</v>
      </c>
      <c r="P65" s="23">
        <v>1036.1669868609999</v>
      </c>
      <c r="Q65" s="23">
        <v>2307.6779523309101</v>
      </c>
      <c r="R65" s="23">
        <v>801.55554684886499</v>
      </c>
      <c r="S65" s="23">
        <v>332175.096929505</v>
      </c>
      <c r="T65" s="23">
        <v>2221230.3812214299</v>
      </c>
      <c r="U65" s="23">
        <v>73904.480740113402</v>
      </c>
      <c r="V65" s="23">
        <v>108063.285322076</v>
      </c>
      <c r="W65" s="23">
        <v>2210.6434049735899</v>
      </c>
      <c r="X65" s="23">
        <v>2839793.8736201599</v>
      </c>
      <c r="Y65" s="23">
        <v>41938.244479003399</v>
      </c>
      <c r="Z65" s="23">
        <v>126140.809686275</v>
      </c>
      <c r="AA65" s="23">
        <v>774993.94945342699</v>
      </c>
      <c r="AB65" s="23">
        <v>55.557889251669899</v>
      </c>
      <c r="AC65" s="23">
        <v>16887.446431975401</v>
      </c>
      <c r="AD65" s="23">
        <v>455315.85142890498</v>
      </c>
      <c r="AE65" s="23">
        <v>20085.019731409098</v>
      </c>
      <c r="AF65" s="23">
        <v>265457.53736072901</v>
      </c>
      <c r="AG65" s="23">
        <v>2477731.1978650098</v>
      </c>
      <c r="AH65" s="23">
        <v>1058502.3218687701</v>
      </c>
      <c r="AI65" s="23">
        <v>710248.47755627101</v>
      </c>
      <c r="AJ65" s="23">
        <v>123.694413050118</v>
      </c>
      <c r="AK65" s="23">
        <v>412363.01788492902</v>
      </c>
      <c r="AL65" s="23">
        <v>2104563.0410394301</v>
      </c>
      <c r="AM65" s="23">
        <v>94579.4002941699</v>
      </c>
      <c r="AN65" s="23">
        <v>112635.390191552</v>
      </c>
      <c r="AO65" s="23">
        <v>2863.9258011820498</v>
      </c>
      <c r="AP65" s="23">
        <v>56326.3322170229</v>
      </c>
      <c r="AQ65" s="23">
        <v>7710.6673198058297</v>
      </c>
      <c r="AR65" s="23">
        <v>706895.02566429495</v>
      </c>
      <c r="AS65" s="23">
        <v>591.43755079609502</v>
      </c>
      <c r="AT65" s="23">
        <v>155.22681961846601</v>
      </c>
      <c r="AU65" s="23">
        <v>3970784.0873847399</v>
      </c>
      <c r="AV65" s="23">
        <v>25680.929181686901</v>
      </c>
      <c r="AW65" s="23">
        <v>16331.2253623632</v>
      </c>
      <c r="AX65" s="23">
        <v>5234.7692407099703</v>
      </c>
      <c r="AY65" s="23">
        <v>4198.4911793348101</v>
      </c>
      <c r="AZ65" s="23">
        <v>137593.749044583</v>
      </c>
      <c r="BA65" s="23">
        <v>92830.028002970299</v>
      </c>
      <c r="BB65" s="23">
        <v>38484.927938186302</v>
      </c>
      <c r="BC65" s="23">
        <v>35327.666045105398</v>
      </c>
      <c r="BD65" s="23">
        <v>16408.198060664599</v>
      </c>
      <c r="BE65" s="23">
        <v>11860.244198287201</v>
      </c>
      <c r="BF65" s="23">
        <v>11217.127021127</v>
      </c>
      <c r="BG65" s="23">
        <v>31711.419767933701</v>
      </c>
      <c r="BH65" s="23">
        <v>564821.325723905</v>
      </c>
      <c r="BI65" s="23">
        <v>35145.8354930965</v>
      </c>
      <c r="BJ65" s="23">
        <v>29525.590683439099</v>
      </c>
      <c r="BK65" s="23">
        <v>1232908.70153761</v>
      </c>
      <c r="BL65" s="23">
        <v>3626811.9813961</v>
      </c>
      <c r="BM65" s="23">
        <v>747070.15155151696</v>
      </c>
      <c r="BN65" s="23">
        <v>128.55400591393999</v>
      </c>
      <c r="BO65" s="23">
        <v>214.809927513031</v>
      </c>
      <c r="BP65" s="23">
        <v>197456.18587766</v>
      </c>
      <c r="BQ65" s="23">
        <v>4582.2731447850801</v>
      </c>
      <c r="BR65" s="23">
        <v>1357329.0810396699</v>
      </c>
      <c r="BS65" s="23">
        <v>73369.741310650701</v>
      </c>
      <c r="BT65" s="23">
        <v>35220.562910854998</v>
      </c>
      <c r="BU65" s="23">
        <v>970926.94770113204</v>
      </c>
      <c r="BV65" s="23">
        <v>44.615572607653597</v>
      </c>
      <c r="BW65" s="23">
        <v>72889.340023555706</v>
      </c>
      <c r="BX65" s="23">
        <v>67823.440938639702</v>
      </c>
      <c r="BY65" s="23">
        <v>57241.910445405803</v>
      </c>
      <c r="BZ65" s="23">
        <v>207908.85774672899</v>
      </c>
      <c r="CA65" s="23">
        <v>453.01993026941398</v>
      </c>
      <c r="CB65" s="23">
        <v>75073.313999376696</v>
      </c>
      <c r="CC65" s="23">
        <v>593846.14144490799</v>
      </c>
      <c r="CD65" s="23">
        <v>571079.42086785601</v>
      </c>
      <c r="CE65" s="23">
        <v>718.31660351593996</v>
      </c>
      <c r="CF65" s="23">
        <v>781944.44924354996</v>
      </c>
      <c r="CG65" s="23">
        <v>205308.674953704</v>
      </c>
      <c r="CH65" s="23">
        <v>469450.397167371</v>
      </c>
      <c r="CI65" s="23">
        <v>86070.576793888104</v>
      </c>
      <c r="CJ65" s="23">
        <v>327599.52479740803</v>
      </c>
      <c r="CK65" s="23">
        <v>116205.794242363</v>
      </c>
      <c r="CL65" s="23">
        <v>871547.91237897205</v>
      </c>
      <c r="CM65" s="23">
        <v>5568219.9553067703</v>
      </c>
      <c r="CN65" s="23">
        <v>597184.52572262601</v>
      </c>
      <c r="CO65" s="23">
        <v>35636.224806905499</v>
      </c>
      <c r="CP65" s="23">
        <v>85533.643751334806</v>
      </c>
      <c r="CQ65" s="23">
        <v>262595.22846169898</v>
      </c>
      <c r="CR65" s="23">
        <v>11365.229793577601</v>
      </c>
      <c r="CS65" s="23">
        <v>129381.591266424</v>
      </c>
      <c r="CT65" s="23">
        <v>31363.121308909202</v>
      </c>
      <c r="CU65" s="23">
        <v>1805.59687557195</v>
      </c>
      <c r="CV65" s="23">
        <v>50298.085308091599</v>
      </c>
      <c r="CW65" s="23">
        <v>851662.06155973801</v>
      </c>
      <c r="CX65" s="23">
        <v>28757.586936881002</v>
      </c>
      <c r="CY65" s="23">
        <v>305191.91455034999</v>
      </c>
      <c r="CZ65" s="23">
        <v>51162.148767410399</v>
      </c>
      <c r="DA65" s="23">
        <v>102592.728640078</v>
      </c>
      <c r="DB65" s="23">
        <v>3324.4731037572201</v>
      </c>
      <c r="DC65" s="23">
        <v>431436.11782667099</v>
      </c>
      <c r="DD65" s="23">
        <v>15281.8449284573</v>
      </c>
      <c r="DE65" s="23">
        <v>1212526.7235421301</v>
      </c>
      <c r="DF65" s="23">
        <v>922347.47631814505</v>
      </c>
      <c r="DG65" s="23">
        <v>733065.62320819695</v>
      </c>
      <c r="DH65" s="23">
        <v>48.439989005372802</v>
      </c>
      <c r="DI65" s="23">
        <v>111052.355516639</v>
      </c>
      <c r="DJ65" s="23">
        <v>254616.72608839601</v>
      </c>
      <c r="DK65" s="23">
        <v>25.927842389088799</v>
      </c>
      <c r="DL65" s="23">
        <v>29542.692494980602</v>
      </c>
      <c r="DM65" s="23">
        <v>75256.358813699393</v>
      </c>
      <c r="DN65" s="23">
        <v>136745.51111995699</v>
      </c>
      <c r="DO65" s="23">
        <v>60700.266764981403</v>
      </c>
      <c r="DP65" s="23">
        <v>104698.4645796</v>
      </c>
      <c r="DQ65" s="23">
        <v>5423103.12653301</v>
      </c>
      <c r="DR65" s="23">
        <f t="shared" si="1"/>
        <v>53384413.547923021</v>
      </c>
      <c r="DS65" s="19">
        <v>7525260.1566104367</v>
      </c>
      <c r="DT65">
        <v>7262657.3939482421</v>
      </c>
      <c r="DU65">
        <v>13189250.023141269</v>
      </c>
      <c r="DV65">
        <v>5989224.4389923587</v>
      </c>
      <c r="DW65">
        <v>19418021.535230707</v>
      </c>
      <c r="DX65" s="23">
        <f t="shared" si="2"/>
        <v>53384413.547923014</v>
      </c>
      <c r="DY65" s="38">
        <f t="shared" si="4"/>
        <v>4130299</v>
      </c>
      <c r="DZ65" s="23">
        <f t="shared" si="3"/>
        <v>12925.072385297774</v>
      </c>
    </row>
    <row r="66" spans="1:130" x14ac:dyDescent="0.25">
      <c r="A66" s="21" t="s">
        <v>186</v>
      </c>
      <c r="B66" s="23">
        <v>3832.7507075741701</v>
      </c>
      <c r="C66" s="23">
        <v>26319.994742833202</v>
      </c>
      <c r="D66" s="23">
        <v>382377.60362653702</v>
      </c>
      <c r="E66" s="23">
        <v>19.590533858515801</v>
      </c>
      <c r="F66" s="23">
        <v>5072.1514584017395</v>
      </c>
      <c r="G66" s="23">
        <v>167301.483135516</v>
      </c>
      <c r="H66" s="23">
        <v>6606.7958235370797</v>
      </c>
      <c r="I66" s="23">
        <v>3735.3280486973599</v>
      </c>
      <c r="J66" s="23">
        <v>9.0647777680383008</v>
      </c>
      <c r="K66" s="23">
        <v>274.62360150707502</v>
      </c>
      <c r="L66" s="23">
        <v>99240.332732260795</v>
      </c>
      <c r="M66" s="23">
        <v>1005.89828875439</v>
      </c>
      <c r="N66" s="23">
        <v>7.4946623204565501</v>
      </c>
      <c r="O66" s="23">
        <v>4884.7372357890599</v>
      </c>
      <c r="P66" s="23">
        <v>3135.42580723115</v>
      </c>
      <c r="Q66" s="23">
        <v>35.119372301982203</v>
      </c>
      <c r="R66" s="23">
        <v>418.55303305677302</v>
      </c>
      <c r="S66" s="23">
        <v>20109.284960402201</v>
      </c>
      <c r="T66" s="23">
        <v>526966.69251794205</v>
      </c>
      <c r="U66" s="23">
        <v>14390.984674552899</v>
      </c>
      <c r="V66" s="23">
        <v>24166.7128183772</v>
      </c>
      <c r="W66" s="23">
        <v>65.458010492488398</v>
      </c>
      <c r="X66" s="23">
        <v>704588.53907239204</v>
      </c>
      <c r="Y66" s="23">
        <v>3466.0241453050098</v>
      </c>
      <c r="Z66" s="23">
        <v>1381.6558925270899</v>
      </c>
      <c r="AA66" s="23">
        <v>78471.805115074094</v>
      </c>
      <c r="AB66" s="23">
        <v>44.891862921016298</v>
      </c>
      <c r="AC66" s="23">
        <v>3346.6646116643101</v>
      </c>
      <c r="AD66" s="23">
        <v>87274.070350363996</v>
      </c>
      <c r="AE66" s="23">
        <v>1783.6974794953301</v>
      </c>
      <c r="AF66" s="23">
        <v>14896.687544521301</v>
      </c>
      <c r="AG66" s="23">
        <v>511901.95584661397</v>
      </c>
      <c r="AH66" s="23">
        <v>2541.8688975137702</v>
      </c>
      <c r="AI66" s="23">
        <v>62960.002581358996</v>
      </c>
      <c r="AJ66" s="23">
        <v>85.586780924426606</v>
      </c>
      <c r="AK66" s="23">
        <v>122436.077107452</v>
      </c>
      <c r="AL66" s="23">
        <v>1582898.0190179099</v>
      </c>
      <c r="AM66" s="23">
        <v>22998.2182851299</v>
      </c>
      <c r="AN66" s="23">
        <v>1013.5511809831</v>
      </c>
      <c r="AO66" s="23">
        <v>6685.5712233095001</v>
      </c>
      <c r="AP66" s="23">
        <v>1804535.4552990501</v>
      </c>
      <c r="AQ66" s="23">
        <v>129937.843688906</v>
      </c>
      <c r="AR66" s="23">
        <v>29715.518968733199</v>
      </c>
      <c r="AS66" s="23">
        <v>7.1344550108004601</v>
      </c>
      <c r="AT66" s="23">
        <v>169.168800069463</v>
      </c>
      <c r="AU66" s="23">
        <v>832968.71715474594</v>
      </c>
      <c r="AV66" s="23">
        <v>93771.547508523494</v>
      </c>
      <c r="AW66" s="23">
        <v>135201.15828415501</v>
      </c>
      <c r="AX66" s="23">
        <v>22212.407887274301</v>
      </c>
      <c r="AY66" s="23">
        <v>7211.1990621353498</v>
      </c>
      <c r="AZ66" s="23">
        <v>185774.18242187399</v>
      </c>
      <c r="BA66" s="23">
        <v>31.1308239501111</v>
      </c>
      <c r="BB66" s="23">
        <v>12370.535754026399</v>
      </c>
      <c r="BC66" s="23">
        <v>30312.251552074398</v>
      </c>
      <c r="BD66" s="23">
        <v>27738.668215879799</v>
      </c>
      <c r="BE66" s="23">
        <v>80006.907647684493</v>
      </c>
      <c r="BF66" s="23">
        <v>1105.5860914329701</v>
      </c>
      <c r="BG66" s="23">
        <v>6647.5817783369703</v>
      </c>
      <c r="BH66" s="23">
        <v>100675.34200130599</v>
      </c>
      <c r="BI66" s="23">
        <v>22566.373058303601</v>
      </c>
      <c r="BJ66" s="23">
        <v>13.843113145798901</v>
      </c>
      <c r="BK66" s="23">
        <v>213751.72217227501</v>
      </c>
      <c r="BL66" s="23">
        <v>562647.022896701</v>
      </c>
      <c r="BM66" s="23">
        <v>4365.2478309776097</v>
      </c>
      <c r="BN66" s="23">
        <v>5.6210695936596098</v>
      </c>
      <c r="BO66" s="23">
        <v>2327.1305861169099</v>
      </c>
      <c r="BP66" s="23">
        <v>1064.73798788059</v>
      </c>
      <c r="BQ66" s="23">
        <v>18.112372672438699</v>
      </c>
      <c r="BR66" s="23">
        <v>298914.94904335198</v>
      </c>
      <c r="BS66" s="23">
        <v>172.404382005965</v>
      </c>
      <c r="BT66" s="23">
        <v>149.80170345814099</v>
      </c>
      <c r="BU66" s="23">
        <v>377749.05155688501</v>
      </c>
      <c r="BV66" s="23">
        <v>8.05406070145591</v>
      </c>
      <c r="BW66" s="23">
        <v>2744.6827514110901</v>
      </c>
      <c r="BX66" s="23">
        <v>10122.6447826889</v>
      </c>
      <c r="BY66" s="23">
        <v>11986.6647902761</v>
      </c>
      <c r="BZ66" s="23">
        <v>13118.834352751501</v>
      </c>
      <c r="CA66" s="23">
        <v>38.144941674669298</v>
      </c>
      <c r="CB66" s="23">
        <v>2188.7799527484299</v>
      </c>
      <c r="CC66" s="23">
        <v>341948.756302414</v>
      </c>
      <c r="CD66" s="23">
        <v>75670.057425931605</v>
      </c>
      <c r="CE66" s="23">
        <v>5.9876825381523702</v>
      </c>
      <c r="CF66" s="23">
        <v>51188.136700359202</v>
      </c>
      <c r="CG66" s="23">
        <v>14601.1334271125</v>
      </c>
      <c r="CH66" s="23">
        <v>18374.230638630899</v>
      </c>
      <c r="CI66" s="23">
        <v>1374.5463758675201</v>
      </c>
      <c r="CJ66" s="23">
        <v>32657.629096334</v>
      </c>
      <c r="CK66" s="23">
        <v>15005.7441976955</v>
      </c>
      <c r="CL66" s="23">
        <v>46570.827200476</v>
      </c>
      <c r="CM66" s="23">
        <v>648066.30585562601</v>
      </c>
      <c r="CN66" s="23">
        <v>12279.720400825299</v>
      </c>
      <c r="CO66" s="23">
        <v>7191.2714227113802</v>
      </c>
      <c r="CP66" s="23">
        <v>31.516760175512299</v>
      </c>
      <c r="CQ66" s="23">
        <v>491.30194772393997</v>
      </c>
      <c r="CR66" s="23">
        <v>70193.885565003206</v>
      </c>
      <c r="CS66" s="23">
        <v>2490.9224117199601</v>
      </c>
      <c r="CT66" s="23">
        <v>1306.5653421914301</v>
      </c>
      <c r="CU66" s="23">
        <v>1.6423210010709699</v>
      </c>
      <c r="CV66" s="23">
        <v>12.1616529522913</v>
      </c>
      <c r="CW66" s="23">
        <v>133960.035000231</v>
      </c>
      <c r="CX66" s="23">
        <v>38562.6401569261</v>
      </c>
      <c r="CY66" s="23">
        <v>524.28667949590897</v>
      </c>
      <c r="CZ66" s="23">
        <v>9182.3473718566893</v>
      </c>
      <c r="DA66" s="23">
        <v>27651.9788748674</v>
      </c>
      <c r="DB66" s="23">
        <v>242864.64047586199</v>
      </c>
      <c r="DC66" s="23">
        <v>1174.97750269519</v>
      </c>
      <c r="DD66" s="23">
        <v>5116.6464302412896</v>
      </c>
      <c r="DE66" s="23">
        <v>8391.4161880810498</v>
      </c>
      <c r="DF66" s="23">
        <v>194309.880260579</v>
      </c>
      <c r="DG66" s="23">
        <v>418025.37754856498</v>
      </c>
      <c r="DH66" s="23">
        <v>38.265028985494602</v>
      </c>
      <c r="DI66" s="23">
        <v>3190.6123667512202</v>
      </c>
      <c r="DJ66" s="23">
        <v>503.07198873899802</v>
      </c>
      <c r="DK66" s="23">
        <v>12.3658519051488</v>
      </c>
      <c r="DL66" s="23">
        <v>32813.519038690698</v>
      </c>
      <c r="DM66" s="23">
        <v>2820.5554836413498</v>
      </c>
      <c r="DN66" s="23">
        <v>117.519049362784</v>
      </c>
      <c r="DO66" s="23">
        <v>126.914411095585</v>
      </c>
      <c r="DP66" s="23">
        <v>14067.1579738008</v>
      </c>
      <c r="DQ66" s="23">
        <v>5053150.9461775003</v>
      </c>
      <c r="DR66" s="23">
        <f t="shared" si="1"/>
        <v>17049164.624953125</v>
      </c>
      <c r="DS66" s="19">
        <v>5290122.6096562538</v>
      </c>
      <c r="DT66">
        <v>1714828.4267666531</v>
      </c>
      <c r="DU66">
        <v>3798888.7716077017</v>
      </c>
      <c r="DV66">
        <v>1849840.5685115058</v>
      </c>
      <c r="DW66">
        <v>4395484.2484110082</v>
      </c>
      <c r="DX66" s="23">
        <f t="shared" si="2"/>
        <v>17049164.624953125</v>
      </c>
      <c r="DY66" s="38">
        <f t="shared" ref="DY66:DY97" si="5">VLOOKUP(A66,pop,2,0)</f>
        <v>11263079.000000002</v>
      </c>
      <c r="DZ66" s="23">
        <f t="shared" si="3"/>
        <v>1513.7214810402309</v>
      </c>
    </row>
    <row r="67" spans="1:130" x14ac:dyDescent="0.25">
      <c r="A67" s="21" t="s">
        <v>187</v>
      </c>
      <c r="B67" s="23">
        <v>1527362.96460729</v>
      </c>
      <c r="C67" s="23">
        <v>1205719.20141956</v>
      </c>
      <c r="D67" s="23">
        <v>2008395.7810448499</v>
      </c>
      <c r="E67" s="23">
        <v>574.585760370706</v>
      </c>
      <c r="F67" s="23">
        <v>403309.580051472</v>
      </c>
      <c r="G67" s="23">
        <v>3328414.1959116599</v>
      </c>
      <c r="H67" s="23">
        <v>21694.6942633406</v>
      </c>
      <c r="I67" s="23">
        <v>19130.067589452399</v>
      </c>
      <c r="J67" s="23">
        <v>9262.9340271719302</v>
      </c>
      <c r="K67" s="23">
        <v>5488.7441620117997</v>
      </c>
      <c r="L67" s="23">
        <v>47989.962586938702</v>
      </c>
      <c r="M67" s="23">
        <v>2976.2292809615201</v>
      </c>
      <c r="N67" s="23">
        <v>6028.51392839446</v>
      </c>
      <c r="O67" s="23">
        <v>40907.469448817203</v>
      </c>
      <c r="P67" s="23">
        <v>10985.834206232001</v>
      </c>
      <c r="Q67" s="23">
        <v>24632.1225713854</v>
      </c>
      <c r="R67" s="23">
        <v>1729.4941829192301</v>
      </c>
      <c r="S67" s="23">
        <v>96014.771455645401</v>
      </c>
      <c r="T67" s="23">
        <v>6615164.5500381598</v>
      </c>
      <c r="U67" s="23">
        <v>41705.5781029641</v>
      </c>
      <c r="V67" s="23">
        <v>738901.98565122695</v>
      </c>
      <c r="W67" s="23">
        <v>1302.7629322509199</v>
      </c>
      <c r="X67" s="23">
        <v>8651324.2304287106</v>
      </c>
      <c r="Y67" s="23">
        <v>34870.361961565599</v>
      </c>
      <c r="Z67" s="23">
        <v>240234.00590823599</v>
      </c>
      <c r="AA67" s="23">
        <v>3301143.2419277299</v>
      </c>
      <c r="AB67" s="23">
        <v>161.34416284217099</v>
      </c>
      <c r="AC67" s="23">
        <v>7366.8238839981304</v>
      </c>
      <c r="AD67" s="23">
        <v>1457616.3572062601</v>
      </c>
      <c r="AE67" s="23">
        <v>971405.60081443505</v>
      </c>
      <c r="AF67" s="23">
        <v>394035.805537045</v>
      </c>
      <c r="AG67" s="23">
        <v>7392387.9689981202</v>
      </c>
      <c r="AH67" s="23">
        <v>318648.85160622699</v>
      </c>
      <c r="AI67" s="23">
        <v>1612824.4555647699</v>
      </c>
      <c r="AJ67" s="23">
        <v>703.79260944100895</v>
      </c>
      <c r="AK67" s="23">
        <v>1066826.0463600201</v>
      </c>
      <c r="AL67" s="23">
        <v>3283875.4624522999</v>
      </c>
      <c r="AM67" s="23">
        <v>159104.09485370101</v>
      </c>
      <c r="AN67" s="23">
        <v>13908.691719845099</v>
      </c>
      <c r="AO67" s="23">
        <v>84047.347916273997</v>
      </c>
      <c r="AP67" s="23">
        <v>21284.8296746089</v>
      </c>
      <c r="AQ67" s="23">
        <v>69399.425003803903</v>
      </c>
      <c r="AR67" s="23">
        <v>1654663.4639258101</v>
      </c>
      <c r="AS67" s="23">
        <v>121510.398368986</v>
      </c>
      <c r="AT67" s="23">
        <v>75.289314840527993</v>
      </c>
      <c r="AU67" s="23">
        <v>13639319.005797099</v>
      </c>
      <c r="AV67" s="23">
        <v>30085.781937017498</v>
      </c>
      <c r="AW67" s="23">
        <v>95639.268412059202</v>
      </c>
      <c r="AX67" s="23">
        <v>5230.3900272668498</v>
      </c>
      <c r="AY67" s="23">
        <v>3654.5713616733301</v>
      </c>
      <c r="AZ67" s="23">
        <v>203943.18160721901</v>
      </c>
      <c r="BA67" s="23">
        <v>64191.989568845602</v>
      </c>
      <c r="BB67" s="23">
        <v>214313.808162136</v>
      </c>
      <c r="BC67" s="23">
        <v>96119.883219816402</v>
      </c>
      <c r="BD67" s="23">
        <v>9256.4103099488293</v>
      </c>
      <c r="BE67" s="23">
        <v>46026.2804522652</v>
      </c>
      <c r="BF67" s="23">
        <v>3686.02409241749</v>
      </c>
      <c r="BG67" s="23">
        <v>54435.877965214502</v>
      </c>
      <c r="BH67" s="23">
        <v>1499334.1887060499</v>
      </c>
      <c r="BI67" s="23">
        <v>57804.9780647718</v>
      </c>
      <c r="BJ67" s="23">
        <v>109137.483890619</v>
      </c>
      <c r="BK67" s="23">
        <v>4666903.5306112701</v>
      </c>
      <c r="BL67" s="23">
        <v>9543120.6970208101</v>
      </c>
      <c r="BM67" s="23">
        <v>1952511.8556719001</v>
      </c>
      <c r="BN67" s="23">
        <v>792.17440841978305</v>
      </c>
      <c r="BO67" s="23">
        <v>241.14555951115699</v>
      </c>
      <c r="BP67" s="23">
        <v>140943.775128918</v>
      </c>
      <c r="BQ67" s="23">
        <v>50984.388793585204</v>
      </c>
      <c r="BR67" s="23">
        <v>4253670.9972250499</v>
      </c>
      <c r="BS67" s="23">
        <v>307521.94421097299</v>
      </c>
      <c r="BT67" s="23">
        <v>10384.0487513234</v>
      </c>
      <c r="BU67" s="23">
        <v>5459757.3226303998</v>
      </c>
      <c r="BV67" s="23">
        <v>103.960407180083</v>
      </c>
      <c r="BW67" s="23">
        <v>75679.438964475397</v>
      </c>
      <c r="BX67" s="23">
        <v>244196.94117589301</v>
      </c>
      <c r="BY67" s="23">
        <v>76530.392362515195</v>
      </c>
      <c r="BZ67" s="23">
        <v>80959.526528884002</v>
      </c>
      <c r="CA67" s="23">
        <v>1276.32883407175</v>
      </c>
      <c r="CB67" s="23">
        <v>56198.858957907803</v>
      </c>
      <c r="CC67" s="23">
        <v>1775530.1631634301</v>
      </c>
      <c r="CD67" s="23">
        <v>812375.65175754705</v>
      </c>
      <c r="CE67" s="23">
        <v>103562.68065173501</v>
      </c>
      <c r="CF67" s="23">
        <v>1690850.41662095</v>
      </c>
      <c r="CG67" s="23">
        <v>235874.81942225</v>
      </c>
      <c r="CH67" s="23">
        <v>1223822.4147052099</v>
      </c>
      <c r="CI67" s="23">
        <v>153638.468927529</v>
      </c>
      <c r="CJ67" s="23">
        <v>968465.33556235104</v>
      </c>
      <c r="CK67" s="23">
        <v>204219.62177617999</v>
      </c>
      <c r="CL67" s="23">
        <v>2826911.5143523598</v>
      </c>
      <c r="CM67" s="23">
        <v>11331355.7994067</v>
      </c>
      <c r="CN67" s="23">
        <v>1161901.08781062</v>
      </c>
      <c r="CO67" s="23">
        <v>460319.572831058</v>
      </c>
      <c r="CP67" s="23">
        <v>1323911.71453438</v>
      </c>
      <c r="CQ67" s="23">
        <v>1192575.39449388</v>
      </c>
      <c r="CR67" s="23">
        <v>18967.907640396301</v>
      </c>
      <c r="CS67" s="23">
        <v>115226.740872403</v>
      </c>
      <c r="CT67" s="23">
        <v>46734.032399510499</v>
      </c>
      <c r="CU67" s="23">
        <v>796.37241946361996</v>
      </c>
      <c r="CV67" s="23">
        <v>499853.30480873003</v>
      </c>
      <c r="CW67" s="23">
        <v>2553445.9228236098</v>
      </c>
      <c r="CX67" s="23">
        <v>127567.87519411799</v>
      </c>
      <c r="CY67" s="23">
        <v>926662.814144567</v>
      </c>
      <c r="CZ67" s="23">
        <v>279473.78390068299</v>
      </c>
      <c r="DA67" s="23">
        <v>110092.92600475501</v>
      </c>
      <c r="DB67" s="23">
        <v>1644.6332108650399</v>
      </c>
      <c r="DC67" s="23">
        <v>974499.47381387698</v>
      </c>
      <c r="DD67" s="23">
        <v>19252.971918976698</v>
      </c>
      <c r="DE67" s="23">
        <v>1882827.3231947899</v>
      </c>
      <c r="DF67" s="23">
        <v>2062437.3574606299</v>
      </c>
      <c r="DG67" s="23">
        <v>1218280.2540728</v>
      </c>
      <c r="DH67" s="23">
        <v>144.143170213725</v>
      </c>
      <c r="DI67" s="23">
        <v>485343.00779953302</v>
      </c>
      <c r="DJ67" s="23">
        <v>949272.16449592495</v>
      </c>
      <c r="DK67" s="23">
        <v>113.815514747256</v>
      </c>
      <c r="DL67" s="23">
        <v>214075.37702758101</v>
      </c>
      <c r="DM67" s="23">
        <v>77302.310634998503</v>
      </c>
      <c r="DN67" s="23">
        <v>248449.42489075</v>
      </c>
      <c r="DO67" s="23">
        <v>358454.70241150598</v>
      </c>
      <c r="DP67" s="23">
        <v>333556.99695065402</v>
      </c>
      <c r="DQ67" s="23">
        <v>12512262.358812001</v>
      </c>
      <c r="DR67" s="23">
        <f t="shared" ref="DR67:DR130" si="6">SUM(B67:DQ67)</f>
        <v>141551119.01584443</v>
      </c>
      <c r="DS67" s="19">
        <v>19306604.0241029</v>
      </c>
      <c r="DT67">
        <v>22866651.828346666</v>
      </c>
      <c r="DU67">
        <v>32452742.950801045</v>
      </c>
      <c r="DV67">
        <v>12974329.344095808</v>
      </c>
      <c r="DW67">
        <v>53950790.86849799</v>
      </c>
      <c r="DX67" s="23">
        <f t="shared" ref="DX67:DX130" si="7">SUM(DS67:DW67)</f>
        <v>141551119.0158444</v>
      </c>
      <c r="DY67" s="38">
        <f t="shared" si="5"/>
        <v>9684680</v>
      </c>
      <c r="DZ67" s="23">
        <f t="shared" ref="DZ67:DZ130" si="8">DX67/DY67*1000</f>
        <v>14615.983080065051</v>
      </c>
    </row>
    <row r="68" spans="1:130" x14ac:dyDescent="0.25">
      <c r="A68" s="21" t="s">
        <v>188</v>
      </c>
      <c r="B68" s="23">
        <v>3465059.96382879</v>
      </c>
      <c r="C68" s="23">
        <v>17059514.4934664</v>
      </c>
      <c r="D68" s="23">
        <v>1735535.4566742701</v>
      </c>
      <c r="E68" s="23">
        <v>42.3393949344334</v>
      </c>
      <c r="F68" s="23">
        <v>1256599.72655295</v>
      </c>
      <c r="G68" s="23">
        <v>2923943.8094389802</v>
      </c>
      <c r="H68" s="23">
        <v>8509.1257242893098</v>
      </c>
      <c r="I68" s="23">
        <v>5011.3715812230303</v>
      </c>
      <c r="J68" s="23">
        <v>16905.281799377899</v>
      </c>
      <c r="K68" s="23">
        <v>40182.893882790202</v>
      </c>
      <c r="L68" s="23">
        <v>37883.622342629002</v>
      </c>
      <c r="M68" s="23">
        <v>3731.7066289532499</v>
      </c>
      <c r="N68" s="23">
        <v>5984.0779623657299</v>
      </c>
      <c r="O68" s="23">
        <v>3674.7650626910799</v>
      </c>
      <c r="P68" s="23">
        <v>49439.708551699201</v>
      </c>
      <c r="Q68" s="23">
        <v>495980.315159755</v>
      </c>
      <c r="R68" s="23">
        <v>2299.5579504694701</v>
      </c>
      <c r="S68" s="23">
        <v>1977600.0589191101</v>
      </c>
      <c r="T68" s="23">
        <v>146951029.10900199</v>
      </c>
      <c r="U68" s="23">
        <v>5755.1561344695501</v>
      </c>
      <c r="V68" s="23">
        <v>4281500.2689782605</v>
      </c>
      <c r="W68" s="23">
        <v>6736.4221177773597</v>
      </c>
      <c r="X68" s="23">
        <v>109725226.81638101</v>
      </c>
      <c r="Y68" s="23">
        <v>11506.0596492727</v>
      </c>
      <c r="Z68" s="23">
        <v>4375946.3142582001</v>
      </c>
      <c r="AA68" s="23">
        <v>17729881.598641101</v>
      </c>
      <c r="AB68" s="23">
        <v>193.54731100877899</v>
      </c>
      <c r="AC68" s="23">
        <v>5785009.1599775404</v>
      </c>
      <c r="AD68" s="23">
        <v>3086663.0021587098</v>
      </c>
      <c r="AE68" s="23">
        <v>3383971.8138449802</v>
      </c>
      <c r="AF68" s="23">
        <v>9374882.3454471808</v>
      </c>
      <c r="AG68" s="23">
        <v>46182268.106601298</v>
      </c>
      <c r="AH68" s="23">
        <v>8969474.3779799808</v>
      </c>
      <c r="AI68" s="23">
        <v>5867746.1059058001</v>
      </c>
      <c r="AJ68" s="23">
        <v>22.2261055849523</v>
      </c>
      <c r="AK68" s="23">
        <v>3297684.1715512802</v>
      </c>
      <c r="AL68" s="23">
        <v>32581530.796888798</v>
      </c>
      <c r="AM68" s="23">
        <v>7093781.4521707203</v>
      </c>
      <c r="AN68" s="23">
        <v>19673641.325067598</v>
      </c>
      <c r="AO68" s="23">
        <v>975767.04075627995</v>
      </c>
      <c r="AP68" s="23">
        <v>85349.963075377804</v>
      </c>
      <c r="AQ68" s="23">
        <v>1613434.9907917299</v>
      </c>
      <c r="AR68" s="23">
        <v>5362080.8119680397</v>
      </c>
      <c r="AS68" s="23">
        <v>47565.766947974997</v>
      </c>
      <c r="AT68" s="23">
        <v>165.527513552843</v>
      </c>
      <c r="AU68" s="23">
        <v>55153678.920153499</v>
      </c>
      <c r="AV68" s="23">
        <v>2197917.6517252601</v>
      </c>
      <c r="AW68" s="23">
        <v>121929.428859557</v>
      </c>
      <c r="AX68" s="23">
        <v>780181.54671930696</v>
      </c>
      <c r="AY68" s="23">
        <v>617074.20425799198</v>
      </c>
      <c r="AZ68" s="23">
        <v>4484633.0857754098</v>
      </c>
      <c r="BA68" s="23">
        <v>273228.18204341398</v>
      </c>
      <c r="BB68" s="23">
        <v>156486.88025593001</v>
      </c>
      <c r="BC68" s="23">
        <v>2200870.79761538</v>
      </c>
      <c r="BD68" s="23">
        <v>22006520.334879</v>
      </c>
      <c r="BE68" s="23">
        <v>11029507.9629177</v>
      </c>
      <c r="BF68" s="23">
        <v>35225.498665506602</v>
      </c>
      <c r="BG68" s="23">
        <v>267869.22703816299</v>
      </c>
      <c r="BH68" s="23">
        <v>9358107.0079864897</v>
      </c>
      <c r="BI68" s="23">
        <v>867719.58384738804</v>
      </c>
      <c r="BJ68" s="23">
        <v>91187.323170892007</v>
      </c>
      <c r="BK68" s="23">
        <v>61555802.248449698</v>
      </c>
      <c r="BL68" s="23">
        <v>22717291.0569898</v>
      </c>
      <c r="BM68" s="23">
        <v>4845004.02801592</v>
      </c>
      <c r="BN68" s="23">
        <v>1059.39867456089</v>
      </c>
      <c r="BO68" s="23">
        <v>45.456782851270702</v>
      </c>
      <c r="BP68" s="23">
        <v>2970296.1497473</v>
      </c>
      <c r="BQ68" s="23">
        <v>3405.5736814561101</v>
      </c>
      <c r="BR68" s="23">
        <v>14977068.4044946</v>
      </c>
      <c r="BS68" s="23">
        <v>80544.267299433704</v>
      </c>
      <c r="BT68" s="23">
        <v>1177949.3170938999</v>
      </c>
      <c r="BU68" s="23">
        <v>24858513.951335501</v>
      </c>
      <c r="BV68" s="23">
        <v>24.365736015552802</v>
      </c>
      <c r="BW68" s="23">
        <v>122387.668471178</v>
      </c>
      <c r="BX68" s="23">
        <v>184364.82822089599</v>
      </c>
      <c r="BY68" s="23">
        <v>1062373.9569798801</v>
      </c>
      <c r="BZ68" s="23">
        <v>1069880.49023012</v>
      </c>
      <c r="CA68" s="23">
        <v>2113.92741499863</v>
      </c>
      <c r="CB68" s="23">
        <v>6902.88732080503</v>
      </c>
      <c r="CC68" s="23">
        <v>11381643.8532326</v>
      </c>
      <c r="CD68" s="23">
        <v>14341806.6520615</v>
      </c>
      <c r="CE68" s="23">
        <v>225008.323936292</v>
      </c>
      <c r="CF68" s="23">
        <v>3807609.2883667401</v>
      </c>
      <c r="CG68" s="23">
        <v>5838592.3360004798</v>
      </c>
      <c r="CH68" s="23">
        <v>635213.45667278802</v>
      </c>
      <c r="CI68" s="23">
        <v>776804.99698457704</v>
      </c>
      <c r="CJ68" s="23">
        <v>6551728.8305763202</v>
      </c>
      <c r="CK68" s="23">
        <v>2320860.1819620798</v>
      </c>
      <c r="CL68" s="23">
        <v>2345713.0598435402</v>
      </c>
      <c r="CM68" s="23">
        <v>35481572.295670897</v>
      </c>
      <c r="CN68" s="23">
        <v>8467771.4748857003</v>
      </c>
      <c r="CO68" s="23">
        <v>248232.838001647</v>
      </c>
      <c r="CP68" s="23">
        <v>17811.104463397402</v>
      </c>
      <c r="CQ68" s="23">
        <v>2215356.4116873001</v>
      </c>
      <c r="CR68" s="23">
        <v>9666951.5819216799</v>
      </c>
      <c r="CS68" s="23">
        <v>87082.245151534196</v>
      </c>
      <c r="CT68" s="23">
        <v>3586466.95268828</v>
      </c>
      <c r="CU68" s="23">
        <v>24217.583780160701</v>
      </c>
      <c r="CV68" s="23">
        <v>3267363.0718100001</v>
      </c>
      <c r="CW68" s="23">
        <v>22295951.7810646</v>
      </c>
      <c r="CX68" s="23">
        <v>25825.022964228301</v>
      </c>
      <c r="CY68" s="23">
        <v>2971389.4137467002</v>
      </c>
      <c r="CZ68" s="23">
        <v>647852.806286106</v>
      </c>
      <c r="DA68" s="23">
        <v>508968.210612469</v>
      </c>
      <c r="DB68" s="23">
        <v>224732.91819421999</v>
      </c>
      <c r="DC68" s="23">
        <v>4144632.6690200302</v>
      </c>
      <c r="DD68" s="23">
        <v>165368.60138212499</v>
      </c>
      <c r="DE68" s="23">
        <v>702286.18950751098</v>
      </c>
      <c r="DF68" s="23">
        <v>29171702.729905602</v>
      </c>
      <c r="DG68" s="23">
        <v>18500474.0848106</v>
      </c>
      <c r="DH68" s="23">
        <v>18.918894616918902</v>
      </c>
      <c r="DI68" s="23">
        <v>42837161.508857697</v>
      </c>
      <c r="DJ68" s="23">
        <v>16621850.3520901</v>
      </c>
      <c r="DK68" s="23">
        <v>3.6776489555071099</v>
      </c>
      <c r="DL68" s="23">
        <v>3552682.8336300901</v>
      </c>
      <c r="DM68" s="23">
        <v>528454.15673059796</v>
      </c>
      <c r="DN68" s="23">
        <v>147165.040131496</v>
      </c>
      <c r="DO68" s="23">
        <v>358547.05721729202</v>
      </c>
      <c r="DP68" s="23">
        <v>7743955.4958410095</v>
      </c>
      <c r="DQ68" s="23">
        <v>115636937.19539499</v>
      </c>
      <c r="DR68" s="23">
        <f t="shared" si="6"/>
        <v>1088907645.3686256</v>
      </c>
      <c r="DS68" s="19">
        <v>174745964.27135777</v>
      </c>
      <c r="DT68">
        <v>109913675.38132955</v>
      </c>
      <c r="DU68">
        <v>332144960.76918685</v>
      </c>
      <c r="DV68">
        <v>173826569.29201147</v>
      </c>
      <c r="DW68">
        <v>298276475.65473986</v>
      </c>
      <c r="DX68" s="23">
        <f t="shared" si="7"/>
        <v>1088907645.3686256</v>
      </c>
      <c r="DY68" s="38">
        <f t="shared" si="5"/>
        <v>270625567</v>
      </c>
      <c r="DZ68" s="23">
        <f t="shared" si="8"/>
        <v>4023.6687813336785</v>
      </c>
    </row>
    <row r="69" spans="1:130" x14ac:dyDescent="0.25">
      <c r="A69" s="21" t="s">
        <v>189</v>
      </c>
      <c r="B69" s="23">
        <v>45428688.014932103</v>
      </c>
      <c r="C69" s="23">
        <v>5108909.7203303603</v>
      </c>
      <c r="D69" s="23">
        <v>20892618.5734246</v>
      </c>
      <c r="E69" s="23">
        <v>502.006872521785</v>
      </c>
      <c r="F69" s="23">
        <v>261568.670412123</v>
      </c>
      <c r="G69" s="23">
        <v>8829394.3729700707</v>
      </c>
      <c r="H69" s="23">
        <v>657398.50652298995</v>
      </c>
      <c r="I69" s="23">
        <v>337942.696437701</v>
      </c>
      <c r="J69" s="23">
        <v>271936.48039965302</v>
      </c>
      <c r="K69" s="23">
        <v>116364.577675658</v>
      </c>
      <c r="L69" s="23">
        <v>2507602.1801839499</v>
      </c>
      <c r="M69" s="23">
        <v>259418.51399676301</v>
      </c>
      <c r="N69" s="23">
        <v>254131.05087584499</v>
      </c>
      <c r="O69" s="23">
        <v>1199683.81128318</v>
      </c>
      <c r="P69" s="23">
        <v>205260.37851999499</v>
      </c>
      <c r="Q69" s="23">
        <v>648788.77599750098</v>
      </c>
      <c r="R69" s="23">
        <v>415959.594414249</v>
      </c>
      <c r="S69" s="23">
        <v>1472255.39964837</v>
      </c>
      <c r="T69" s="23">
        <v>192460887.86414599</v>
      </c>
      <c r="U69" s="23">
        <v>131469.75591595401</v>
      </c>
      <c r="V69" s="23">
        <v>28496421.751531102</v>
      </c>
      <c r="W69" s="23">
        <v>29408.4238571602</v>
      </c>
      <c r="X69" s="23">
        <v>238755675.370345</v>
      </c>
      <c r="Y69" s="23">
        <v>21818.5644577028</v>
      </c>
      <c r="Z69" s="23">
        <v>646500.709379868</v>
      </c>
      <c r="AA69" s="23">
        <v>28134950.665866598</v>
      </c>
      <c r="AB69" s="23">
        <v>9893.5166638107603</v>
      </c>
      <c r="AC69" s="23">
        <v>31794526.557296898</v>
      </c>
      <c r="AD69" s="23">
        <v>62468329.941919699</v>
      </c>
      <c r="AE69" s="23">
        <v>16117174.914878501</v>
      </c>
      <c r="AF69" s="23">
        <v>16384610.397895699</v>
      </c>
      <c r="AG69" s="23">
        <v>149632340.72256401</v>
      </c>
      <c r="AH69" s="23">
        <v>18430606.232609302</v>
      </c>
      <c r="AI69" s="23">
        <v>50166472.2877452</v>
      </c>
      <c r="AJ69" s="23">
        <v>263.481416219501</v>
      </c>
      <c r="AK69" s="23">
        <v>12462289.2085869</v>
      </c>
      <c r="AL69" s="23">
        <v>98774954.308173105</v>
      </c>
      <c r="AM69" s="23">
        <v>5999571.4191090399</v>
      </c>
      <c r="AN69" s="23">
        <v>1887738.6026810899</v>
      </c>
      <c r="AO69" s="23">
        <v>182483.57635582899</v>
      </c>
      <c r="AP69" s="23">
        <v>486558.65294755099</v>
      </c>
      <c r="AQ69" s="23">
        <v>167158.430472126</v>
      </c>
      <c r="AR69" s="23">
        <v>17948537.551452398</v>
      </c>
      <c r="AS69" s="23">
        <v>14124.6144000037</v>
      </c>
      <c r="AT69" s="23">
        <v>113.935664777632</v>
      </c>
      <c r="AU69" s="23">
        <v>214376232.05769601</v>
      </c>
      <c r="AV69" s="23">
        <v>9620328.6124427691</v>
      </c>
      <c r="AW69" s="23">
        <v>45652182.676692799</v>
      </c>
      <c r="AX69" s="23">
        <v>7592.9522700334401</v>
      </c>
      <c r="AY69" s="23">
        <v>222090.94385971001</v>
      </c>
      <c r="AZ69" s="23">
        <v>16420105.591578601</v>
      </c>
      <c r="BA69" s="23">
        <v>1710355.80743469</v>
      </c>
      <c r="BB69" s="23">
        <v>24431795.5488966</v>
      </c>
      <c r="BC69" s="23">
        <v>1514987.96154238</v>
      </c>
      <c r="BD69" s="23">
        <v>29027565.5435284</v>
      </c>
      <c r="BE69" s="23">
        <v>25732437.585243698</v>
      </c>
      <c r="BF69" s="23">
        <v>4978349.63264859</v>
      </c>
      <c r="BG69" s="23">
        <v>1550542.2819294101</v>
      </c>
      <c r="BH69" s="23">
        <v>48355308.2083859</v>
      </c>
      <c r="BI69" s="23">
        <v>15739373.947825501</v>
      </c>
      <c r="BJ69" s="23">
        <v>2372807.6342034698</v>
      </c>
      <c r="BK69" s="23">
        <v>53738479.550384097</v>
      </c>
      <c r="BL69" s="23">
        <v>62309019.624638997</v>
      </c>
      <c r="BM69" s="23">
        <v>14395999.979157699</v>
      </c>
      <c r="BN69" s="23">
        <v>2813.7563312597499</v>
      </c>
      <c r="BO69" s="23">
        <v>2056.1218664028602</v>
      </c>
      <c r="BP69" s="23">
        <v>8658283.8807923906</v>
      </c>
      <c r="BQ69" s="23">
        <v>20292.481683337399</v>
      </c>
      <c r="BR69" s="23">
        <v>91546297.617917001</v>
      </c>
      <c r="BS69" s="23">
        <v>902636.45210143703</v>
      </c>
      <c r="BT69" s="23">
        <v>11091.511469629801</v>
      </c>
      <c r="BU69" s="23">
        <v>93263545.4260526</v>
      </c>
      <c r="BV69" s="23">
        <v>263.92917289239301</v>
      </c>
      <c r="BW69" s="23">
        <v>502568.91476255498</v>
      </c>
      <c r="BX69" s="23">
        <v>783497.37618756003</v>
      </c>
      <c r="BY69" s="23">
        <v>1834061.9647220799</v>
      </c>
      <c r="BZ69" s="23">
        <v>957895.59859619895</v>
      </c>
      <c r="CA69" s="23">
        <v>4147.4767321084801</v>
      </c>
      <c r="CB69" s="23">
        <v>141597.13949330099</v>
      </c>
      <c r="CC69" s="23">
        <v>51646431.451889597</v>
      </c>
      <c r="CD69" s="23">
        <v>33994730.593535297</v>
      </c>
      <c r="CE69" s="23">
        <v>19162.796349825399</v>
      </c>
      <c r="CF69" s="23">
        <v>15066274.950670101</v>
      </c>
      <c r="CG69" s="23">
        <v>6717901.4298532801</v>
      </c>
      <c r="CH69" s="23">
        <v>447973.44798283803</v>
      </c>
      <c r="CI69" s="23">
        <v>1440526.42502577</v>
      </c>
      <c r="CJ69" s="23">
        <v>4281037.62177354</v>
      </c>
      <c r="CK69" s="23">
        <v>4386892.1544092502</v>
      </c>
      <c r="CL69" s="23">
        <v>2591938.8652444598</v>
      </c>
      <c r="CM69" s="23">
        <v>274085750.02727598</v>
      </c>
      <c r="CN69" s="23">
        <v>12790332.3643013</v>
      </c>
      <c r="CO69" s="23">
        <v>467757.33006434003</v>
      </c>
      <c r="CP69" s="23">
        <v>18275.915725225801</v>
      </c>
      <c r="CQ69" s="23">
        <v>3912416.9038857101</v>
      </c>
      <c r="CR69" s="23">
        <v>218353.13441499099</v>
      </c>
      <c r="CS69" s="23">
        <v>12014513.372075601</v>
      </c>
      <c r="CT69" s="23">
        <v>6383476.0058118002</v>
      </c>
      <c r="CU69" s="23">
        <v>10027.477303502599</v>
      </c>
      <c r="CV69" s="23">
        <v>59701.084674518803</v>
      </c>
      <c r="CW69" s="23">
        <v>28376974.331707101</v>
      </c>
      <c r="CX69" s="23">
        <v>160625.89173565101</v>
      </c>
      <c r="CY69" s="23">
        <v>11178179.4941305</v>
      </c>
      <c r="CZ69" s="23">
        <v>11478695.0821517</v>
      </c>
      <c r="DA69" s="23">
        <v>3656358.4064210402</v>
      </c>
      <c r="DB69" s="23">
        <v>20730.077966970701</v>
      </c>
      <c r="DC69" s="23">
        <v>8798884.2552014198</v>
      </c>
      <c r="DD69" s="23">
        <v>3295099.5064662001</v>
      </c>
      <c r="DE69" s="23">
        <v>3118689.7890430298</v>
      </c>
      <c r="DF69" s="23">
        <v>28352691.7024188</v>
      </c>
      <c r="DG69" s="23">
        <v>85885221.062097594</v>
      </c>
      <c r="DH69" s="23">
        <v>409.12472299957699</v>
      </c>
      <c r="DI69" s="23">
        <v>8894388.9261391107</v>
      </c>
      <c r="DJ69" s="23">
        <v>72633982.152576596</v>
      </c>
      <c r="DK69" s="23">
        <v>1158.37096659341</v>
      </c>
      <c r="DL69" s="23">
        <v>6863179.31381003</v>
      </c>
      <c r="DM69" s="23">
        <v>116096.304727362</v>
      </c>
      <c r="DN69" s="23">
        <v>3400486.5130194998</v>
      </c>
      <c r="DO69" s="23">
        <v>251827.99342968699</v>
      </c>
      <c r="DP69" s="23">
        <v>20678310.494042601</v>
      </c>
      <c r="DQ69" s="23">
        <v>178035366.52787599</v>
      </c>
      <c r="DR69" s="23">
        <f t="shared" si="6"/>
        <v>2737010739.2443848</v>
      </c>
      <c r="DS69" s="19">
        <v>260625740.36781478</v>
      </c>
      <c r="DT69">
        <v>395173529.20908362</v>
      </c>
      <c r="DU69">
        <v>869998463.10302734</v>
      </c>
      <c r="DV69">
        <v>426291612.97986996</v>
      </c>
      <c r="DW69">
        <v>784921393.58459139</v>
      </c>
      <c r="DX69" s="23">
        <f t="shared" si="7"/>
        <v>2737010739.2443871</v>
      </c>
      <c r="DY69" s="38">
        <f t="shared" si="5"/>
        <v>1366417755.9999998</v>
      </c>
      <c r="DZ69" s="23">
        <f t="shared" si="8"/>
        <v>2003.0556008409976</v>
      </c>
    </row>
    <row r="70" spans="1:130" x14ac:dyDescent="0.25">
      <c r="A70" s="21" t="s">
        <v>190</v>
      </c>
      <c r="B70" s="23">
        <v>4018044.6866941401</v>
      </c>
      <c r="C70" s="23">
        <v>1483973.2710090501</v>
      </c>
      <c r="D70" s="23">
        <v>2318381.5910079498</v>
      </c>
      <c r="E70" s="23">
        <v>55669.553717023096</v>
      </c>
      <c r="F70" s="23">
        <v>125547.209656222</v>
      </c>
      <c r="G70" s="23">
        <v>3346235.5532846702</v>
      </c>
      <c r="H70" s="23">
        <v>120634.47722245401</v>
      </c>
      <c r="I70" s="23">
        <v>13246.205314340301</v>
      </c>
      <c r="J70" s="23">
        <v>16673.776333384401</v>
      </c>
      <c r="K70" s="23">
        <v>143347.50410594701</v>
      </c>
      <c r="L70" s="23">
        <v>101031.112663504</v>
      </c>
      <c r="M70" s="23">
        <v>11230.9438838846</v>
      </c>
      <c r="N70" s="23">
        <v>5121.5933304433502</v>
      </c>
      <c r="O70" s="23">
        <v>33855.545752498503</v>
      </c>
      <c r="P70" s="23">
        <v>182731.18557413801</v>
      </c>
      <c r="Q70" s="23">
        <v>135472.63732022501</v>
      </c>
      <c r="R70" s="23">
        <v>6457.6105296683099</v>
      </c>
      <c r="S70" s="23">
        <v>687843.79791769094</v>
      </c>
      <c r="T70" s="23">
        <v>12506962.29527</v>
      </c>
      <c r="U70" s="23">
        <v>81113.828662901506</v>
      </c>
      <c r="V70" s="23">
        <v>341363.179117636</v>
      </c>
      <c r="W70" s="23">
        <v>1477.3854348531599</v>
      </c>
      <c r="X70" s="23">
        <v>15566635.4289288</v>
      </c>
      <c r="Y70" s="23">
        <v>68996.051546923394</v>
      </c>
      <c r="Z70" s="23">
        <v>294116.46951799199</v>
      </c>
      <c r="AA70" s="23">
        <v>7339192.2446714398</v>
      </c>
      <c r="AB70" s="23">
        <v>7451.7980328326403</v>
      </c>
      <c r="AC70" s="23">
        <v>15902.066808473901</v>
      </c>
      <c r="AD70" s="23">
        <v>716083.35437432397</v>
      </c>
      <c r="AE70" s="23">
        <v>1612220.96754372</v>
      </c>
      <c r="AF70" s="23">
        <v>1068007.93409563</v>
      </c>
      <c r="AG70" s="23">
        <v>11691972.5396324</v>
      </c>
      <c r="AH70" s="23">
        <v>173228.84464474299</v>
      </c>
      <c r="AI70" s="23">
        <v>1920430.73235962</v>
      </c>
      <c r="AJ70" s="23">
        <v>52026.399647059603</v>
      </c>
      <c r="AK70" s="23">
        <v>1192223.6667804101</v>
      </c>
      <c r="AL70" s="23">
        <v>8460571.0951617695</v>
      </c>
      <c r="AM70" s="23">
        <v>173222.25071601101</v>
      </c>
      <c r="AN70" s="23">
        <v>47832.022001881996</v>
      </c>
      <c r="AO70" s="23">
        <v>32831.985911465497</v>
      </c>
      <c r="AP70" s="23">
        <v>46042.535670726</v>
      </c>
      <c r="AQ70" s="23">
        <v>38826.892489101199</v>
      </c>
      <c r="AR70" s="23">
        <v>9977522.4570779204</v>
      </c>
      <c r="AS70" s="23">
        <v>82203.898181101104</v>
      </c>
      <c r="AT70" s="23">
        <v>2700.2343110793799</v>
      </c>
      <c r="AU70" s="23">
        <v>15086808.271932499</v>
      </c>
      <c r="AV70" s="23">
        <v>9500.3163794185493</v>
      </c>
      <c r="AW70" s="23">
        <v>4568.9837109465197</v>
      </c>
      <c r="AX70" s="23">
        <v>42472.433331647801</v>
      </c>
      <c r="AY70" s="23">
        <v>13072.768458476599</v>
      </c>
      <c r="AZ70" s="23">
        <v>663499.22902117996</v>
      </c>
      <c r="BA70" s="23">
        <v>172088.06808178499</v>
      </c>
      <c r="BB70" s="23">
        <v>3755.8804065924301</v>
      </c>
      <c r="BC70" s="23">
        <v>24803.430514435298</v>
      </c>
      <c r="BD70" s="23">
        <v>43457.331574491996</v>
      </c>
      <c r="BE70" s="23">
        <v>30667.716385621501</v>
      </c>
      <c r="BF70" s="23">
        <v>2668.88942891531</v>
      </c>
      <c r="BG70" s="23">
        <v>21704.872005651199</v>
      </c>
      <c r="BH70" s="23">
        <v>851712.00462434196</v>
      </c>
      <c r="BI70" s="23">
        <v>14213.2492241706</v>
      </c>
      <c r="BJ70" s="23">
        <v>102653.241166151</v>
      </c>
      <c r="BK70" s="23">
        <v>9447744.0314761307</v>
      </c>
      <c r="BL70" s="23">
        <v>21559712.7513423</v>
      </c>
      <c r="BM70" s="23">
        <v>13636374.592199</v>
      </c>
      <c r="BN70" s="23">
        <v>46432.439426697703</v>
      </c>
      <c r="BO70" s="23">
        <v>845.98760624189197</v>
      </c>
      <c r="BP70" s="23">
        <v>156178.932069325</v>
      </c>
      <c r="BQ70" s="23">
        <v>13997.3907708221</v>
      </c>
      <c r="BR70" s="23">
        <v>6744240.0703878403</v>
      </c>
      <c r="BS70" s="23">
        <v>500421.49368808197</v>
      </c>
      <c r="BT70" s="23">
        <v>32136.206648317999</v>
      </c>
      <c r="BU70" s="23">
        <v>12915205.5244633</v>
      </c>
      <c r="BV70" s="23">
        <v>3538.6147385634599</v>
      </c>
      <c r="BW70" s="23">
        <v>234941.39472468299</v>
      </c>
      <c r="BX70" s="23">
        <v>798343.66245186306</v>
      </c>
      <c r="BY70" s="23">
        <v>215543.000228174</v>
      </c>
      <c r="BZ70" s="23">
        <v>206658.179177232</v>
      </c>
      <c r="CA70" s="23">
        <v>22374.6929984995</v>
      </c>
      <c r="CB70" s="23">
        <v>107207.81838756301</v>
      </c>
      <c r="CC70" s="23">
        <v>2623118.82005534</v>
      </c>
      <c r="CD70" s="23">
        <v>19928563.750335999</v>
      </c>
      <c r="CE70" s="23">
        <v>51583.168542253203</v>
      </c>
      <c r="CF70" s="23">
        <v>12040021.482868301</v>
      </c>
      <c r="CG70" s="23">
        <v>848132.58492514596</v>
      </c>
      <c r="CH70" s="23">
        <v>290321.86395116302</v>
      </c>
      <c r="CI70" s="23">
        <v>544159.93282370595</v>
      </c>
      <c r="CJ70" s="23">
        <v>270217.44287904201</v>
      </c>
      <c r="CK70" s="23">
        <v>328931.489325831</v>
      </c>
      <c r="CL70" s="23">
        <v>11418527.013191899</v>
      </c>
      <c r="CM70" s="23">
        <v>17222048.931815598</v>
      </c>
      <c r="CN70" s="23">
        <v>70952256.744932294</v>
      </c>
      <c r="CO70" s="23">
        <v>536582.87786050397</v>
      </c>
      <c r="CP70" s="23">
        <v>180696.52022092501</v>
      </c>
      <c r="CQ70" s="23">
        <v>1386063.46906096</v>
      </c>
      <c r="CR70" s="23">
        <v>36992.701837602399</v>
      </c>
      <c r="CS70" s="23">
        <v>267677.88013858598</v>
      </c>
      <c r="CT70" s="23">
        <v>4165.3840368577903</v>
      </c>
      <c r="CU70" s="23">
        <v>450.606558152812</v>
      </c>
      <c r="CV70" s="23">
        <v>36466.405486172502</v>
      </c>
      <c r="CW70" s="23">
        <v>3259778.01279706</v>
      </c>
      <c r="CX70" s="23">
        <v>79435.145451099801</v>
      </c>
      <c r="CY70" s="23">
        <v>1488948.99960972</v>
      </c>
      <c r="CZ70" s="23">
        <v>344174.82887723198</v>
      </c>
      <c r="DA70" s="23">
        <v>160521.08736309299</v>
      </c>
      <c r="DB70" s="23">
        <v>494.23025265246503</v>
      </c>
      <c r="DC70" s="23">
        <v>1646314.83339993</v>
      </c>
      <c r="DD70" s="23">
        <v>175187.86618891699</v>
      </c>
      <c r="DE70" s="23">
        <v>1260801.6648126501</v>
      </c>
      <c r="DF70" s="23">
        <v>3100894.2940415498</v>
      </c>
      <c r="DG70" s="23">
        <v>3646786.6604254502</v>
      </c>
      <c r="DH70" s="23">
        <v>324.72284883622098</v>
      </c>
      <c r="DI70" s="23">
        <v>724405.04459822294</v>
      </c>
      <c r="DJ70" s="23">
        <v>1718546.73733143</v>
      </c>
      <c r="DK70" s="23">
        <v>12064.746580883</v>
      </c>
      <c r="DL70" s="23">
        <v>204133.561917674</v>
      </c>
      <c r="DM70" s="23">
        <v>107701.601675916</v>
      </c>
      <c r="DN70" s="23">
        <v>695202.37425673904</v>
      </c>
      <c r="DO70" s="23">
        <v>1712.89336980908</v>
      </c>
      <c r="DP70" s="23">
        <v>619294.26062717196</v>
      </c>
      <c r="DQ70" s="23">
        <v>36820001.286993802</v>
      </c>
      <c r="DR70" s="23">
        <f t="shared" si="6"/>
        <v>365079904.20720506</v>
      </c>
      <c r="DS70" s="19">
        <v>64418911.958348848</v>
      </c>
      <c r="DT70">
        <v>50681109.532075644</v>
      </c>
      <c r="DU70">
        <v>51736417.570223734</v>
      </c>
      <c r="DV70">
        <v>10941458.203826657</v>
      </c>
      <c r="DW70">
        <v>187302006.94273031</v>
      </c>
      <c r="DX70" s="23">
        <f t="shared" si="7"/>
        <v>365079904.20720518</v>
      </c>
      <c r="DY70" s="38">
        <f t="shared" si="5"/>
        <v>4882498</v>
      </c>
      <c r="DZ70" s="23">
        <f t="shared" si="8"/>
        <v>74773.180492281856</v>
      </c>
    </row>
    <row r="71" spans="1:130" x14ac:dyDescent="0.25">
      <c r="A71" s="21" t="s">
        <v>191</v>
      </c>
      <c r="B71" s="23">
        <v>4340922.3997495295</v>
      </c>
      <c r="C71" s="23">
        <v>13528553.330702201</v>
      </c>
      <c r="D71" s="23">
        <v>91963.123374052899</v>
      </c>
      <c r="E71" s="23">
        <v>1812.0672657113801</v>
      </c>
      <c r="F71" s="23">
        <v>32905.413571879901</v>
      </c>
      <c r="G71" s="23">
        <v>4166105.0660271598</v>
      </c>
      <c r="H71" s="23">
        <v>1954653.78647204</v>
      </c>
      <c r="I71" s="23">
        <v>4046177.4206264801</v>
      </c>
      <c r="J71" s="23">
        <v>866746.27627997403</v>
      </c>
      <c r="K71" s="23">
        <v>5478129.5674803499</v>
      </c>
      <c r="L71" s="23">
        <v>3903980.8046260099</v>
      </c>
      <c r="M71" s="23">
        <v>320393.44177697803</v>
      </c>
      <c r="N71" s="23">
        <v>140510.73543828999</v>
      </c>
      <c r="O71" s="23">
        <v>2505345.8516986398</v>
      </c>
      <c r="P71" s="23">
        <v>154735.001828818</v>
      </c>
      <c r="Q71" s="23">
        <v>4770056.0200128201</v>
      </c>
      <c r="R71" s="23">
        <v>31735.112755492799</v>
      </c>
      <c r="S71" s="23">
        <v>1688586.99566473</v>
      </c>
      <c r="T71" s="23">
        <v>27448772.601840701</v>
      </c>
      <c r="U71" s="23">
        <v>3178272.3680876601</v>
      </c>
      <c r="V71" s="23">
        <v>5789084.2682129201</v>
      </c>
      <c r="W71" s="23">
        <v>1353.2112589078199</v>
      </c>
      <c r="X71" s="23">
        <v>31006385.417888999</v>
      </c>
      <c r="Y71" s="23">
        <v>1013691.66665332</v>
      </c>
      <c r="Z71" s="23">
        <v>1979827.8184812099</v>
      </c>
      <c r="AA71" s="23">
        <v>17174187.117497701</v>
      </c>
      <c r="AB71" s="23">
        <v>67283.436211171196</v>
      </c>
      <c r="AC71" s="23">
        <v>508922.76009441301</v>
      </c>
      <c r="AD71" s="23">
        <v>4326912.1405033199</v>
      </c>
      <c r="AE71" s="23">
        <v>10492861.525162401</v>
      </c>
      <c r="AF71" s="23">
        <v>9431614.8625563495</v>
      </c>
      <c r="AG71" s="23">
        <v>26974909.375527602</v>
      </c>
      <c r="AH71" s="23">
        <v>105545.91582107201</v>
      </c>
      <c r="AI71" s="23">
        <v>6505494.8658509599</v>
      </c>
      <c r="AJ71" s="23">
        <v>271.89316584918498</v>
      </c>
      <c r="AK71" s="23">
        <v>1114734.17902089</v>
      </c>
      <c r="AL71" s="23">
        <v>1730663.64357073</v>
      </c>
      <c r="AM71" s="23">
        <v>1328444.0464003901</v>
      </c>
      <c r="AN71" s="23">
        <v>2534997.6228700499</v>
      </c>
      <c r="AO71" s="23">
        <v>702390.68089779303</v>
      </c>
      <c r="AP71" s="23">
        <v>255125.33741352099</v>
      </c>
      <c r="AQ71" s="23">
        <v>91077.822379530902</v>
      </c>
      <c r="AR71" s="23">
        <v>3443363.6812854102</v>
      </c>
      <c r="AS71" s="23">
        <v>10.248692067303899</v>
      </c>
      <c r="AT71" s="23">
        <v>206.638087920533</v>
      </c>
      <c r="AU71" s="23">
        <v>39937117.414808303</v>
      </c>
      <c r="AV71" s="23">
        <v>105954.524764908</v>
      </c>
      <c r="AW71" s="23">
        <v>9125830.5258563403</v>
      </c>
      <c r="AX71" s="23">
        <v>675741.40687076503</v>
      </c>
      <c r="AY71" s="23">
        <v>370949.981032059</v>
      </c>
      <c r="AZ71" s="23">
        <v>13353642.792068601</v>
      </c>
      <c r="BA71" s="23">
        <v>3036955.5915626101</v>
      </c>
      <c r="BB71" s="23">
        <v>863907.30045715906</v>
      </c>
      <c r="BC71" s="23">
        <v>58252.770792371601</v>
      </c>
      <c r="BD71" s="23">
        <v>2877246.73676852</v>
      </c>
      <c r="BE71" s="23">
        <v>1652994.3016995699</v>
      </c>
      <c r="BF71" s="23">
        <v>4084.4543601915002</v>
      </c>
      <c r="BG71" s="23">
        <v>148784.27235984401</v>
      </c>
      <c r="BH71" s="23">
        <v>12709202.394063899</v>
      </c>
      <c r="BI71" s="23">
        <v>1378650.54632718</v>
      </c>
      <c r="BJ71" s="23">
        <v>17917.7888667179</v>
      </c>
      <c r="BK71" s="23">
        <v>3988532.4234285601</v>
      </c>
      <c r="BL71" s="23">
        <v>47374800.031503998</v>
      </c>
      <c r="BM71" s="23">
        <v>278583.738178359</v>
      </c>
      <c r="BN71" s="23">
        <v>24423.6416908787</v>
      </c>
      <c r="BO71" s="23">
        <v>59275.096432066603</v>
      </c>
      <c r="BP71" s="23">
        <v>75573.353655069004</v>
      </c>
      <c r="BQ71" s="23">
        <v>17866.365715453299</v>
      </c>
      <c r="BR71" s="23">
        <v>19523992.786986601</v>
      </c>
      <c r="BS71" s="23">
        <v>142160.093358682</v>
      </c>
      <c r="BT71" s="23">
        <v>3303.38311954863</v>
      </c>
      <c r="BU71" s="23">
        <v>18160555.345376201</v>
      </c>
      <c r="BV71" s="23">
        <v>1593.01675125923</v>
      </c>
      <c r="BW71" s="23">
        <v>5364.3292140510202</v>
      </c>
      <c r="BX71" s="23">
        <v>166149.716803288</v>
      </c>
      <c r="BY71" s="23">
        <v>79185.175922766299</v>
      </c>
      <c r="BZ71" s="23">
        <v>2361107.0326644802</v>
      </c>
      <c r="CA71" s="23">
        <v>11686.321841536501</v>
      </c>
      <c r="CB71" s="23">
        <v>2880364.3300780398</v>
      </c>
      <c r="CC71" s="23">
        <v>5931427.4237505496</v>
      </c>
      <c r="CD71" s="23">
        <v>3643172.6933635399</v>
      </c>
      <c r="CE71" s="23">
        <v>13.476443159042001</v>
      </c>
      <c r="CF71" s="23">
        <v>804023.67701308301</v>
      </c>
      <c r="CG71" s="23">
        <v>7085147.5562675297</v>
      </c>
      <c r="CH71" s="23">
        <v>83.973816374167697</v>
      </c>
      <c r="CI71" s="23">
        <v>1068510.0610344501</v>
      </c>
      <c r="CJ71" s="23">
        <v>3598441.5047006402</v>
      </c>
      <c r="CK71" s="23">
        <v>6839.6414273185201</v>
      </c>
      <c r="CL71" s="23">
        <v>1672330.59916162</v>
      </c>
      <c r="CM71" s="23">
        <v>31028421.493904699</v>
      </c>
      <c r="CN71" s="23">
        <v>119079.003991761</v>
      </c>
      <c r="CO71" s="23">
        <v>73969.234870084299</v>
      </c>
      <c r="CP71" s="23">
        <v>30996.949839641798</v>
      </c>
      <c r="CQ71" s="23">
        <v>2677693.8153954502</v>
      </c>
      <c r="CR71" s="23">
        <v>110570.800988667</v>
      </c>
      <c r="CS71" s="23">
        <v>43384.251187144102</v>
      </c>
      <c r="CT71" s="23">
        <v>2032473.2187473199</v>
      </c>
      <c r="CU71" s="23">
        <v>6807202.9194331598</v>
      </c>
      <c r="CV71" s="23">
        <v>27227.739614153601</v>
      </c>
      <c r="CW71" s="23">
        <v>14288713.7998286</v>
      </c>
      <c r="CX71" s="23">
        <v>73401.492692514104</v>
      </c>
      <c r="CY71" s="23">
        <v>2666152.84006334</v>
      </c>
      <c r="CZ71" s="23">
        <v>3653141.8198592402</v>
      </c>
      <c r="DA71" s="23">
        <v>136181.583882551</v>
      </c>
      <c r="DB71" s="23">
        <v>25020.417122475999</v>
      </c>
      <c r="DC71" s="23">
        <v>3553455.0511803702</v>
      </c>
      <c r="DD71" s="23">
        <v>639169.67107745295</v>
      </c>
      <c r="DE71" s="23">
        <v>2374209.0838471102</v>
      </c>
      <c r="DF71" s="23">
        <v>1950770.3585847099</v>
      </c>
      <c r="DG71" s="23">
        <v>3618165.0689306301</v>
      </c>
      <c r="DH71" s="23">
        <v>179.848518627267</v>
      </c>
      <c r="DI71" s="23">
        <v>2407332.0667761299</v>
      </c>
      <c r="DJ71" s="23">
        <v>170807.564426236</v>
      </c>
      <c r="DK71" s="23">
        <v>125.563950714736</v>
      </c>
      <c r="DL71" s="23">
        <v>3061842.8397545</v>
      </c>
      <c r="DM71" s="23">
        <v>372609.752568828</v>
      </c>
      <c r="DN71" s="23">
        <v>44.0683602298935</v>
      </c>
      <c r="DO71" s="23">
        <v>535.74128274039595</v>
      </c>
      <c r="DP71" s="23">
        <v>4698951.8196608303</v>
      </c>
      <c r="DQ71" s="23">
        <v>42600047.847619802</v>
      </c>
      <c r="DR71" s="23">
        <f t="shared" si="6"/>
        <v>539753334.88110197</v>
      </c>
      <c r="DS71" s="19">
        <v>79404347.803416103</v>
      </c>
      <c r="DT71">
        <v>115057277.84258477</v>
      </c>
      <c r="DU71">
        <v>113370313.14681175</v>
      </c>
      <c r="DV71">
        <v>87457038.270862877</v>
      </c>
      <c r="DW71">
        <v>144464357.81742638</v>
      </c>
      <c r="DX71" s="23">
        <f t="shared" si="7"/>
        <v>539753334.88110185</v>
      </c>
      <c r="DY71" s="38">
        <f t="shared" si="5"/>
        <v>82913893</v>
      </c>
      <c r="DZ71" s="23">
        <f t="shared" si="8"/>
        <v>6509.8057195445135</v>
      </c>
    </row>
    <row r="72" spans="1:130" x14ac:dyDescent="0.25">
      <c r="A72" s="21" t="s">
        <v>192</v>
      </c>
      <c r="B72" s="23">
        <v>339209.57719945902</v>
      </c>
      <c r="C72" s="23">
        <v>955788.77559483505</v>
      </c>
      <c r="D72" s="23">
        <v>2143166.81455572</v>
      </c>
      <c r="E72" s="23">
        <v>1152.7323428930899</v>
      </c>
      <c r="F72" s="23">
        <v>124038.05872993299</v>
      </c>
      <c r="G72" s="23">
        <v>1936580.1508770301</v>
      </c>
      <c r="H72" s="23">
        <v>15781.2398585146</v>
      </c>
      <c r="I72" s="23">
        <v>6797.4192047726601</v>
      </c>
      <c r="J72" s="23">
        <v>668.09188674572601</v>
      </c>
      <c r="K72" s="23">
        <v>10045.4590257614</v>
      </c>
      <c r="L72" s="23">
        <v>73415.676576727899</v>
      </c>
      <c r="M72" s="23">
        <v>3207.08515222696</v>
      </c>
      <c r="N72" s="23">
        <v>4590.0824374677804</v>
      </c>
      <c r="O72" s="23">
        <v>2551.7037809540402</v>
      </c>
      <c r="P72" s="23">
        <v>18485.7529838191</v>
      </c>
      <c r="Q72" s="23">
        <v>55750.2162819039</v>
      </c>
      <c r="R72" s="23">
        <v>6660.8952421526701</v>
      </c>
      <c r="S72" s="23">
        <v>292893.383572775</v>
      </c>
      <c r="T72" s="23">
        <v>9745655.5537974108</v>
      </c>
      <c r="U72" s="23">
        <v>38544.029861099101</v>
      </c>
      <c r="V72" s="23">
        <v>2414872.63326074</v>
      </c>
      <c r="W72" s="23">
        <v>4013.44997113217</v>
      </c>
      <c r="X72" s="23">
        <v>17037121.879138298</v>
      </c>
      <c r="Y72" s="23">
        <v>22641.396203682099</v>
      </c>
      <c r="Z72" s="23">
        <v>411374.24481988599</v>
      </c>
      <c r="AA72" s="23">
        <v>3835629.8194849901</v>
      </c>
      <c r="AB72" s="23">
        <v>657.686813739993</v>
      </c>
      <c r="AC72" s="23">
        <v>15676.5940192775</v>
      </c>
      <c r="AD72" s="23">
        <v>1901577.4168726001</v>
      </c>
      <c r="AE72" s="23">
        <v>1107951.7179857499</v>
      </c>
      <c r="AF72" s="23">
        <v>1179238.4322637499</v>
      </c>
      <c r="AG72" s="23">
        <v>7765902.2945478503</v>
      </c>
      <c r="AH72" s="23">
        <v>328655.85974525899</v>
      </c>
      <c r="AI72" s="23">
        <v>4934467.0791363902</v>
      </c>
      <c r="AJ72" s="23">
        <v>56608.011845179499</v>
      </c>
      <c r="AK72" s="23">
        <v>8152030.9761040304</v>
      </c>
      <c r="AL72" s="23">
        <v>1641670.32387975</v>
      </c>
      <c r="AM72" s="23">
        <v>448890.30789684702</v>
      </c>
      <c r="AN72" s="23">
        <v>356255.13500564097</v>
      </c>
      <c r="AO72" s="23">
        <v>975088.69580863602</v>
      </c>
      <c r="AP72" s="23">
        <v>81543.401104934703</v>
      </c>
      <c r="AQ72" s="23">
        <v>306932.89733600302</v>
      </c>
      <c r="AR72" s="23">
        <v>7392417.8540232899</v>
      </c>
      <c r="AS72" s="23">
        <v>12.3245996209534</v>
      </c>
      <c r="AT72" s="23">
        <v>477.34804956815498</v>
      </c>
      <c r="AU72" s="23">
        <v>29800839.358830199</v>
      </c>
      <c r="AV72" s="23">
        <v>2299409.6986881001</v>
      </c>
      <c r="AW72" s="23">
        <v>26039.1859737507</v>
      </c>
      <c r="AX72" s="23">
        <v>150527.34517935899</v>
      </c>
      <c r="AY72" s="23">
        <v>1102.58469996806</v>
      </c>
      <c r="AZ72" s="23">
        <v>2415520.0440454101</v>
      </c>
      <c r="BA72" s="23">
        <v>1257557.92993746</v>
      </c>
      <c r="BB72" s="23">
        <v>55090.2265076353</v>
      </c>
      <c r="BC72" s="23">
        <v>16227.072767735301</v>
      </c>
      <c r="BD72" s="23">
        <v>2021949.8022835101</v>
      </c>
      <c r="BE72" s="23">
        <v>546845.12916556804</v>
      </c>
      <c r="BF72" s="23">
        <v>91.465768432720907</v>
      </c>
      <c r="BG72" s="23">
        <v>4149.7888705962096</v>
      </c>
      <c r="BH72" s="23">
        <v>4959249.4841937497</v>
      </c>
      <c r="BI72" s="23">
        <v>334567.41684393998</v>
      </c>
      <c r="BJ72" s="23">
        <v>10.014760030591001</v>
      </c>
      <c r="BK72" s="23">
        <v>3809260.1168054501</v>
      </c>
      <c r="BL72" s="23">
        <v>6897782.3837985201</v>
      </c>
      <c r="BM72" s="23">
        <v>852395.64498165203</v>
      </c>
      <c r="BN72" s="23">
        <v>4045.0335918113301</v>
      </c>
      <c r="BO72" s="23">
        <v>94.909700595363503</v>
      </c>
      <c r="BP72" s="23">
        <v>523680.81862308999</v>
      </c>
      <c r="BQ72" s="23">
        <v>13955.823568255501</v>
      </c>
      <c r="BR72" s="23">
        <v>4407387.3413112797</v>
      </c>
      <c r="BS72" s="23">
        <v>176078.193224027</v>
      </c>
      <c r="BT72" s="23">
        <v>22074.5203506486</v>
      </c>
      <c r="BU72" s="23">
        <v>4100746.23401374</v>
      </c>
      <c r="BV72" s="23">
        <v>533.77977637940103</v>
      </c>
      <c r="BW72" s="23">
        <v>11496.547897270801</v>
      </c>
      <c r="BX72" s="23">
        <v>40304.9571672729</v>
      </c>
      <c r="BY72" s="23">
        <v>300939.574458747</v>
      </c>
      <c r="BZ72" s="23">
        <v>288501.52128138102</v>
      </c>
      <c r="CA72" s="23">
        <v>1494.4301543622</v>
      </c>
      <c r="CB72" s="23">
        <v>3595.83977364869</v>
      </c>
      <c r="CC72" s="23">
        <v>4365127.0474754097</v>
      </c>
      <c r="CD72" s="23">
        <v>939994.65954911197</v>
      </c>
      <c r="CE72" s="23">
        <v>12.092554176739</v>
      </c>
      <c r="CF72" s="23">
        <v>1639060.2272958299</v>
      </c>
      <c r="CG72" s="23">
        <v>382607.33487931202</v>
      </c>
      <c r="CH72" s="23">
        <v>29072.756352935001</v>
      </c>
      <c r="CI72" s="23">
        <v>50862.098302619401</v>
      </c>
      <c r="CJ72" s="23">
        <v>849784.36788569298</v>
      </c>
      <c r="CK72" s="23">
        <v>111837.61294426701</v>
      </c>
      <c r="CL72" s="23">
        <v>804310.14034820301</v>
      </c>
      <c r="CM72" s="23">
        <v>18924267.527043302</v>
      </c>
      <c r="CN72" s="23">
        <v>1958475.6216869201</v>
      </c>
      <c r="CO72" s="23">
        <v>506921.728476269</v>
      </c>
      <c r="CP72" s="23">
        <v>989.86925056955101</v>
      </c>
      <c r="CQ72" s="23">
        <v>228093.77258432799</v>
      </c>
      <c r="CR72" s="23">
        <v>124855.928115093</v>
      </c>
      <c r="CS72" s="23">
        <v>114111.409758308</v>
      </c>
      <c r="CT72" s="23">
        <v>1137804.15823702</v>
      </c>
      <c r="CU72" s="23">
        <v>21.0753214094897</v>
      </c>
      <c r="CV72" s="23">
        <v>348094.65802543698</v>
      </c>
      <c r="CW72" s="23">
        <v>546862.04276233295</v>
      </c>
      <c r="CX72" s="23">
        <v>1776.6106104411001</v>
      </c>
      <c r="CY72" s="23">
        <v>3387672.5813545999</v>
      </c>
      <c r="CZ72" s="23">
        <v>223169.35450686101</v>
      </c>
      <c r="DA72" s="23">
        <v>214204.69469090601</v>
      </c>
      <c r="DB72" s="23">
        <v>2107.8899160432102</v>
      </c>
      <c r="DC72" s="23">
        <v>1539301.07962919</v>
      </c>
      <c r="DD72" s="23">
        <v>68337.8264518699</v>
      </c>
      <c r="DE72" s="23">
        <v>711963.04119388701</v>
      </c>
      <c r="DF72" s="23">
        <v>5260969.8106468897</v>
      </c>
      <c r="DG72" s="23">
        <v>2987504.0672416198</v>
      </c>
      <c r="DH72" s="23">
        <v>979.74561904047403</v>
      </c>
      <c r="DI72" s="23">
        <v>1413374.6747338001</v>
      </c>
      <c r="DJ72" s="23">
        <v>5563710.6607419597</v>
      </c>
      <c r="DK72" s="23">
        <v>309.26934810080098</v>
      </c>
      <c r="DL72" s="23">
        <v>1488698.12589633</v>
      </c>
      <c r="DM72" s="23">
        <v>620486.60490278795</v>
      </c>
      <c r="DN72" s="23">
        <v>6812027.6804893604</v>
      </c>
      <c r="DO72" s="23">
        <v>1374291.82283417</v>
      </c>
      <c r="DP72" s="23">
        <v>741850.624764896</v>
      </c>
      <c r="DQ72" s="23">
        <v>15482139.5089674</v>
      </c>
      <c r="DR72" s="23">
        <f t="shared" si="6"/>
        <v>222448276.50126117</v>
      </c>
      <c r="DS72" s="19">
        <v>21540563.433366783</v>
      </c>
      <c r="DT72">
        <v>43170074.362079054</v>
      </c>
      <c r="DU72">
        <v>58411150.252879106</v>
      </c>
      <c r="DV72">
        <v>30249304.608235173</v>
      </c>
      <c r="DW72">
        <v>69077183.844701201</v>
      </c>
      <c r="DX72" s="23">
        <f t="shared" si="7"/>
        <v>222448276.50126132</v>
      </c>
      <c r="DY72" s="38">
        <f t="shared" si="5"/>
        <v>39309789</v>
      </c>
      <c r="DZ72" s="23">
        <f t="shared" si="8"/>
        <v>5658.851959273079</v>
      </c>
    </row>
    <row r="73" spans="1:130" x14ac:dyDescent="0.25">
      <c r="A73" s="21" t="s">
        <v>193</v>
      </c>
      <c r="B73" s="23">
        <v>600412.60998608801</v>
      </c>
      <c r="C73" s="23">
        <v>216143.28230001201</v>
      </c>
      <c r="D73" s="23">
        <v>175773.95974873801</v>
      </c>
      <c r="E73" s="23">
        <v>42.878045598055301</v>
      </c>
      <c r="F73" s="23">
        <v>38762.458555336903</v>
      </c>
      <c r="G73" s="23">
        <v>252740.37470980399</v>
      </c>
      <c r="H73" s="23">
        <v>474.03466633233199</v>
      </c>
      <c r="I73" s="23">
        <v>343.38041561136299</v>
      </c>
      <c r="J73" s="23">
        <v>367.143195156231</v>
      </c>
      <c r="K73" s="23">
        <v>142.358712636169</v>
      </c>
      <c r="L73" s="23">
        <v>922.25003084211301</v>
      </c>
      <c r="M73" s="23">
        <v>459.13047067716798</v>
      </c>
      <c r="N73" s="23">
        <v>259.79043552970802</v>
      </c>
      <c r="O73" s="23">
        <v>970.59958402631605</v>
      </c>
      <c r="P73" s="23">
        <v>158.435165235467</v>
      </c>
      <c r="Q73" s="23">
        <v>187.34230033621901</v>
      </c>
      <c r="R73" s="23">
        <v>72.177223268419695</v>
      </c>
      <c r="S73" s="23">
        <v>49437.911302827801</v>
      </c>
      <c r="T73" s="23">
        <v>1376933.0184249</v>
      </c>
      <c r="U73" s="23">
        <v>6927.7095325001401</v>
      </c>
      <c r="V73" s="23">
        <v>21884.616241111002</v>
      </c>
      <c r="W73" s="23">
        <v>309.06778281159302</v>
      </c>
      <c r="X73" s="23">
        <v>2218238.3767311401</v>
      </c>
      <c r="Y73" s="23">
        <v>8343.4666337726303</v>
      </c>
      <c r="Z73" s="23">
        <v>3561.5324389239299</v>
      </c>
      <c r="AA73" s="23">
        <v>240836.73100850001</v>
      </c>
      <c r="AB73" s="23">
        <v>21.601055781606401</v>
      </c>
      <c r="AC73" s="23">
        <v>520.13660339758803</v>
      </c>
      <c r="AD73" s="23">
        <v>348302.93708447402</v>
      </c>
      <c r="AE73" s="23">
        <v>189010.95372550999</v>
      </c>
      <c r="AF73" s="23">
        <v>58420.9347594301</v>
      </c>
      <c r="AG73" s="23">
        <v>1775262.8133366101</v>
      </c>
      <c r="AH73" s="23">
        <v>1258.54350502231</v>
      </c>
      <c r="AI73" s="23">
        <v>76928.192899301794</v>
      </c>
      <c r="AJ73" s="23">
        <v>101.084642490996</v>
      </c>
      <c r="AK73" s="23">
        <v>155136.525398759</v>
      </c>
      <c r="AL73" s="23">
        <v>336585.04567106097</v>
      </c>
      <c r="AM73" s="23">
        <v>31844.076692526902</v>
      </c>
      <c r="AN73" s="23">
        <v>837.57448045196304</v>
      </c>
      <c r="AO73" s="23">
        <v>2910.5942743454798</v>
      </c>
      <c r="AP73" s="23">
        <v>14824.629938326199</v>
      </c>
      <c r="AQ73" s="23">
        <v>1790.8982785390599</v>
      </c>
      <c r="AR73" s="23">
        <v>286764.38329071901</v>
      </c>
      <c r="AS73" s="23">
        <v>101.241380573244</v>
      </c>
      <c r="AT73" s="23">
        <v>9.5041553022184395</v>
      </c>
      <c r="AU73" s="23">
        <v>1579899.08006972</v>
      </c>
      <c r="AV73" s="23">
        <v>3082.42655617328</v>
      </c>
      <c r="AW73" s="23">
        <v>568.06050095254398</v>
      </c>
      <c r="AX73" s="23">
        <v>143.55500704384701</v>
      </c>
      <c r="AY73" s="23">
        <v>284.97223896085097</v>
      </c>
      <c r="AZ73" s="23">
        <v>47060.493777424497</v>
      </c>
      <c r="BA73" s="23">
        <v>13930.840814146701</v>
      </c>
      <c r="BB73" s="23">
        <v>864.39289103610497</v>
      </c>
      <c r="BC73" s="23">
        <v>1197.4659688229999</v>
      </c>
      <c r="BD73" s="23">
        <v>2026.5667160053599</v>
      </c>
      <c r="BE73" s="23">
        <v>8559.0784393320992</v>
      </c>
      <c r="BF73" s="23">
        <v>1358.71421727488</v>
      </c>
      <c r="BG73" s="23">
        <v>802.57364809593798</v>
      </c>
      <c r="BH73" s="23">
        <v>57313.030721737698</v>
      </c>
      <c r="BI73" s="23">
        <v>2457.48652069947</v>
      </c>
      <c r="BJ73" s="23">
        <v>983.74664515898098</v>
      </c>
      <c r="BK73" s="23">
        <v>987275.90339744103</v>
      </c>
      <c r="BL73" s="23">
        <v>2129366.6221133</v>
      </c>
      <c r="BM73" s="23">
        <v>229238.77110126699</v>
      </c>
      <c r="BN73" s="23">
        <v>76.988918669770698</v>
      </c>
      <c r="BO73" s="23">
        <v>3.9274702183691299</v>
      </c>
      <c r="BP73" s="23">
        <v>2176.5698911528998</v>
      </c>
      <c r="BQ73" s="23">
        <v>221.042832445605</v>
      </c>
      <c r="BR73" s="23">
        <v>179167.09473336901</v>
      </c>
      <c r="BS73" s="23">
        <v>77314.080291078906</v>
      </c>
      <c r="BT73" s="23">
        <v>316.18814574714202</v>
      </c>
      <c r="BU73" s="23">
        <v>253737.921208115</v>
      </c>
      <c r="BV73" s="23">
        <v>83.912584283086304</v>
      </c>
      <c r="BW73" s="23">
        <v>601.17332214077499</v>
      </c>
      <c r="BX73" s="23">
        <v>11803.4111989549</v>
      </c>
      <c r="BY73" s="23">
        <v>24859.451211667802</v>
      </c>
      <c r="BZ73" s="23">
        <v>82392.281428442395</v>
      </c>
      <c r="CA73" s="23">
        <v>27.062742155963999</v>
      </c>
      <c r="CB73" s="23">
        <v>11274.9223577558</v>
      </c>
      <c r="CC73" s="23">
        <v>378808.46621365799</v>
      </c>
      <c r="CD73" s="23">
        <v>80985.571378103603</v>
      </c>
      <c r="CE73" s="23">
        <v>125.679322359452</v>
      </c>
      <c r="CF73" s="23">
        <v>41542.415426681699</v>
      </c>
      <c r="CG73" s="23">
        <v>25668.983595786201</v>
      </c>
      <c r="CH73" s="23">
        <v>52092.9194696513</v>
      </c>
      <c r="CI73" s="23">
        <v>7570.7598187296398</v>
      </c>
      <c r="CJ73" s="23">
        <v>51269.857368998099</v>
      </c>
      <c r="CK73" s="23">
        <v>3478.7888984957799</v>
      </c>
      <c r="CL73" s="23">
        <v>268740.76712749602</v>
      </c>
      <c r="CM73" s="23">
        <v>3583715.2540878402</v>
      </c>
      <c r="CN73" s="23">
        <v>158896.17982775299</v>
      </c>
      <c r="CO73" s="23">
        <v>66192.571798163204</v>
      </c>
      <c r="CP73" s="23">
        <v>760.68851624721503</v>
      </c>
      <c r="CQ73" s="23">
        <v>87214.015565271198</v>
      </c>
      <c r="CR73" s="23">
        <v>305.92795428726203</v>
      </c>
      <c r="CS73" s="23">
        <v>12604.172861761001</v>
      </c>
      <c r="CT73" s="23">
        <v>2013.52419629927</v>
      </c>
      <c r="CU73" s="23">
        <v>28.566679262477699</v>
      </c>
      <c r="CV73" s="23">
        <v>1019.3139940813001</v>
      </c>
      <c r="CW73" s="23">
        <v>59343.292476659</v>
      </c>
      <c r="CX73" s="23">
        <v>40319.850075255301</v>
      </c>
      <c r="CY73" s="23">
        <v>163684.92406022601</v>
      </c>
      <c r="CZ73" s="23">
        <v>15293.7892837246</v>
      </c>
      <c r="DA73" s="23">
        <v>45916.338449729898</v>
      </c>
      <c r="DB73" s="23">
        <v>442.81138507287898</v>
      </c>
      <c r="DC73" s="23">
        <v>101808.173479834</v>
      </c>
      <c r="DD73" s="23">
        <v>66642.269830103294</v>
      </c>
      <c r="DE73" s="23">
        <v>141747.402517234</v>
      </c>
      <c r="DF73" s="23">
        <v>271771.035996661</v>
      </c>
      <c r="DG73" s="23">
        <v>161686.72717300401</v>
      </c>
      <c r="DH73" s="23">
        <v>8.8344748406174798</v>
      </c>
      <c r="DI73" s="23">
        <v>31382.7579305172</v>
      </c>
      <c r="DJ73" s="23">
        <v>44266.554039210503</v>
      </c>
      <c r="DK73" s="23">
        <v>18.156644929707898</v>
      </c>
      <c r="DL73" s="23">
        <v>10208.703650686501</v>
      </c>
      <c r="DM73" s="23">
        <v>10933.681773541201</v>
      </c>
      <c r="DN73" s="23">
        <v>26795.692895525899</v>
      </c>
      <c r="DO73" s="23">
        <v>31016.730683423</v>
      </c>
      <c r="DP73" s="23">
        <v>98973.029418789694</v>
      </c>
      <c r="DQ73" s="23">
        <v>1500652.78296758</v>
      </c>
      <c r="DR73" s="23">
        <f t="shared" si="6"/>
        <v>21851754.079802603</v>
      </c>
      <c r="DS73" s="19">
        <v>2108149.5480702114</v>
      </c>
      <c r="DT73">
        <v>1883882.410734246</v>
      </c>
      <c r="DU73">
        <v>7571770.2469481556</v>
      </c>
      <c r="DV73">
        <v>1248542.2229276428</v>
      </c>
      <c r="DW73">
        <v>9039409.6511223465</v>
      </c>
      <c r="DX73" s="23">
        <f t="shared" si="7"/>
        <v>21851754.079802603</v>
      </c>
      <c r="DY73" s="38">
        <f t="shared" si="5"/>
        <v>339037.00000000006</v>
      </c>
      <c r="DZ73" s="23">
        <f t="shared" si="8"/>
        <v>64452.416933262743</v>
      </c>
    </row>
    <row r="74" spans="1:130" x14ac:dyDescent="0.25">
      <c r="A74" s="21" t="s">
        <v>194</v>
      </c>
      <c r="B74" s="23">
        <v>3720159.2046409501</v>
      </c>
      <c r="C74" s="23">
        <v>4882803.1700502401</v>
      </c>
      <c r="D74" s="23">
        <v>1441189.24887175</v>
      </c>
      <c r="E74" s="23">
        <v>4890.0892148698103</v>
      </c>
      <c r="F74" s="23">
        <v>59333.724484717197</v>
      </c>
      <c r="G74" s="23">
        <v>6799819.0704866098</v>
      </c>
      <c r="H74" s="23">
        <v>13055.723600634399</v>
      </c>
      <c r="I74" s="23">
        <v>6116.6488523834296</v>
      </c>
      <c r="J74" s="23">
        <v>15164.876074932199</v>
      </c>
      <c r="K74" s="23">
        <v>2271.6435832973202</v>
      </c>
      <c r="L74" s="23">
        <v>39746.780779134599</v>
      </c>
      <c r="M74" s="23">
        <v>3926.4175374331098</v>
      </c>
      <c r="N74" s="23">
        <v>16780.365901138099</v>
      </c>
      <c r="O74" s="23">
        <v>15968.6028192911</v>
      </c>
      <c r="P74" s="23">
        <v>14588.787581103499</v>
      </c>
      <c r="Q74" s="23">
        <v>3033.5532637690699</v>
      </c>
      <c r="R74" s="23">
        <v>10378.5686141635</v>
      </c>
      <c r="S74" s="23">
        <v>2209004.8424081299</v>
      </c>
      <c r="T74" s="23">
        <v>25562611.143420801</v>
      </c>
      <c r="U74" s="23">
        <v>40570.700426381802</v>
      </c>
      <c r="V74" s="23">
        <v>1109738.72637775</v>
      </c>
      <c r="W74" s="23">
        <v>4963.0809603142598</v>
      </c>
      <c r="X74" s="23">
        <v>12978742.0668451</v>
      </c>
      <c r="Y74" s="23">
        <v>102103.39804800101</v>
      </c>
      <c r="Z74" s="23">
        <v>408571.41961591702</v>
      </c>
      <c r="AA74" s="23">
        <v>10589598.0951086</v>
      </c>
      <c r="AB74" s="23">
        <v>352.30062158429098</v>
      </c>
      <c r="AC74" s="23">
        <v>6957.4337523954</v>
      </c>
      <c r="AD74" s="23">
        <v>3458592.7643482499</v>
      </c>
      <c r="AE74" s="23">
        <v>1457741.31664784</v>
      </c>
      <c r="AF74" s="23">
        <v>1730667.3402020801</v>
      </c>
      <c r="AG74" s="23">
        <v>28308673.155670501</v>
      </c>
      <c r="AH74" s="23">
        <v>3114899.0385397198</v>
      </c>
      <c r="AI74" s="23">
        <v>1017209.58641527</v>
      </c>
      <c r="AJ74" s="23">
        <v>394.52454923969202</v>
      </c>
      <c r="AK74" s="23">
        <v>2514478.1155961799</v>
      </c>
      <c r="AL74" s="23">
        <v>7533516.7572160196</v>
      </c>
      <c r="AM74" s="23">
        <v>1122981.5472839</v>
      </c>
      <c r="AN74" s="23">
        <v>347630.69058668899</v>
      </c>
      <c r="AO74" s="23">
        <v>474559.406328557</v>
      </c>
      <c r="AP74" s="23">
        <v>129545.253499</v>
      </c>
      <c r="AQ74" s="23">
        <v>167497.97980944801</v>
      </c>
      <c r="AR74" s="23">
        <v>1185173.91035675</v>
      </c>
      <c r="AS74" s="23">
        <v>446.80107413408803</v>
      </c>
      <c r="AT74" s="23">
        <v>90.553189688866993</v>
      </c>
      <c r="AU74" s="23">
        <v>35924054.789477602</v>
      </c>
      <c r="AV74" s="23">
        <v>29120.111528871301</v>
      </c>
      <c r="AW74" s="23">
        <v>24123.074444106798</v>
      </c>
      <c r="AX74" s="23">
        <v>12235.464604281</v>
      </c>
      <c r="AY74" s="23">
        <v>3013.0638736389301</v>
      </c>
      <c r="AZ74" s="23">
        <v>2774672.1311304802</v>
      </c>
      <c r="BA74" s="23">
        <v>437790.23238912702</v>
      </c>
      <c r="BB74" s="23">
        <v>164272.28641363699</v>
      </c>
      <c r="BC74" s="23">
        <v>73701.493202960293</v>
      </c>
      <c r="BD74" s="23">
        <v>93349.007919402997</v>
      </c>
      <c r="BE74" s="23">
        <v>312528.573860534</v>
      </c>
      <c r="BF74" s="23">
        <v>71.704482466120098</v>
      </c>
      <c r="BG74" s="23">
        <v>12637.391728630901</v>
      </c>
      <c r="BH74" s="23">
        <v>3248167.3990461598</v>
      </c>
      <c r="BI74" s="23">
        <v>128706.902289896</v>
      </c>
      <c r="BJ74" s="23">
        <v>29743.9021835969</v>
      </c>
      <c r="BK74" s="23">
        <v>12564765.790005</v>
      </c>
      <c r="BL74" s="23">
        <v>27508481.121720899</v>
      </c>
      <c r="BM74" s="23">
        <v>9082115.1296474207</v>
      </c>
      <c r="BN74" s="23">
        <v>199.93654935710501</v>
      </c>
      <c r="BO74" s="23">
        <v>329.13211622842601</v>
      </c>
      <c r="BP74" s="23">
        <v>131154.56627427301</v>
      </c>
      <c r="BQ74" s="23">
        <v>2223.3061110283602</v>
      </c>
      <c r="BR74" s="23">
        <v>6553651.0700715799</v>
      </c>
      <c r="BS74" s="23">
        <v>211675.45693005301</v>
      </c>
      <c r="BT74" s="23">
        <v>3010.65516039862</v>
      </c>
      <c r="BU74" s="23">
        <v>5510119.2811090099</v>
      </c>
      <c r="BV74" s="23">
        <v>93.023468782813097</v>
      </c>
      <c r="BW74" s="23">
        <v>39298.267020587999</v>
      </c>
      <c r="BX74" s="23">
        <v>20035.102777616601</v>
      </c>
      <c r="BY74" s="23">
        <v>104505.453887549</v>
      </c>
      <c r="BZ74" s="23">
        <v>440785.86426815501</v>
      </c>
      <c r="CA74" s="23">
        <v>464.521030326747</v>
      </c>
      <c r="CB74" s="23">
        <v>161330.08668384701</v>
      </c>
      <c r="CC74" s="23">
        <v>7017429.0539402803</v>
      </c>
      <c r="CD74" s="23">
        <v>1335017.4080552401</v>
      </c>
      <c r="CE74" s="23">
        <v>2057.0714779487598</v>
      </c>
      <c r="CF74" s="23">
        <v>2164975.0243361602</v>
      </c>
      <c r="CG74" s="23">
        <v>732060.17649674404</v>
      </c>
      <c r="CH74" s="23">
        <v>154996.49511599101</v>
      </c>
      <c r="CI74" s="23">
        <v>535344.27154528</v>
      </c>
      <c r="CJ74" s="23">
        <v>2788712.3463025601</v>
      </c>
      <c r="CK74" s="23">
        <v>570255.75248694303</v>
      </c>
      <c r="CL74" s="23">
        <v>3684617.74895705</v>
      </c>
      <c r="CM74" s="23">
        <v>56218139.658050597</v>
      </c>
      <c r="CN74" s="23">
        <v>2213376.5680531901</v>
      </c>
      <c r="CO74" s="23">
        <v>358190.582671649</v>
      </c>
      <c r="CP74" s="23">
        <v>5671.8815396474702</v>
      </c>
      <c r="CQ74" s="23">
        <v>3827242.5658979798</v>
      </c>
      <c r="CR74" s="23">
        <v>2316.88031107706</v>
      </c>
      <c r="CS74" s="23">
        <v>58920.745848433398</v>
      </c>
      <c r="CT74" s="23">
        <v>14985.1580212796</v>
      </c>
      <c r="CU74" s="23">
        <v>33.904392478264697</v>
      </c>
      <c r="CV74" s="23">
        <v>54486.867295367301</v>
      </c>
      <c r="CW74" s="23">
        <v>3110834.4616100201</v>
      </c>
      <c r="CX74" s="23">
        <v>139310.99322065699</v>
      </c>
      <c r="CY74" s="23">
        <v>1630611.7945409501</v>
      </c>
      <c r="CZ74" s="23">
        <v>76616.378058243004</v>
      </c>
      <c r="DA74" s="23">
        <v>95594.275417413897</v>
      </c>
      <c r="DB74" s="23">
        <v>352633.22068029299</v>
      </c>
      <c r="DC74" s="23">
        <v>1458167.2954212299</v>
      </c>
      <c r="DD74" s="23">
        <v>10267.5273366417</v>
      </c>
      <c r="DE74" s="23">
        <v>624326.89437395101</v>
      </c>
      <c r="DF74" s="23">
        <v>7428365.1072520101</v>
      </c>
      <c r="DG74" s="23">
        <v>2866455.5674542198</v>
      </c>
      <c r="DH74" s="23">
        <v>64.080456181961196</v>
      </c>
      <c r="DI74" s="23">
        <v>204323.14785583399</v>
      </c>
      <c r="DJ74" s="23">
        <v>806348.56345101004</v>
      </c>
      <c r="DK74" s="23">
        <v>12.559379278418801</v>
      </c>
      <c r="DL74" s="23">
        <v>492900.91581686301</v>
      </c>
      <c r="DM74" s="23">
        <v>895147.6879275</v>
      </c>
      <c r="DN74" s="23">
        <v>164891.878596097</v>
      </c>
      <c r="DO74" s="23">
        <v>597363.76445164206</v>
      </c>
      <c r="DP74" s="23">
        <v>1099957.06913973</v>
      </c>
      <c r="DQ74" s="23">
        <v>27352709.9920508</v>
      </c>
      <c r="DR74" s="23">
        <f t="shared" si="6"/>
        <v>359374697.05394858</v>
      </c>
      <c r="DS74" s="19">
        <v>42141276.463683173</v>
      </c>
      <c r="DT74">
        <v>39987423.230069458</v>
      </c>
      <c r="DU74">
        <v>101967939.00517443</v>
      </c>
      <c r="DV74">
        <v>23807107.026574921</v>
      </c>
      <c r="DW74">
        <v>151470951.3284466</v>
      </c>
      <c r="DX74" s="23">
        <f t="shared" si="7"/>
        <v>359374697.05394852</v>
      </c>
      <c r="DY74" s="38">
        <f t="shared" si="5"/>
        <v>8519373</v>
      </c>
      <c r="DZ74" s="23">
        <f t="shared" si="8"/>
        <v>42183.233091678056</v>
      </c>
    </row>
    <row r="75" spans="1:130" x14ac:dyDescent="0.25">
      <c r="A75" s="21" t="s">
        <v>195</v>
      </c>
      <c r="B75" s="23">
        <v>17692220.6819993</v>
      </c>
      <c r="C75" s="23">
        <v>6978080.8560421998</v>
      </c>
      <c r="D75" s="23">
        <v>24600154.2985048</v>
      </c>
      <c r="E75" s="23">
        <v>458.20805462740901</v>
      </c>
      <c r="F75" s="23">
        <v>407414.648875952</v>
      </c>
      <c r="G75" s="23">
        <v>26599797.772854999</v>
      </c>
      <c r="H75" s="23">
        <v>330177.55304441601</v>
      </c>
      <c r="I75" s="23">
        <v>153597.45726410899</v>
      </c>
      <c r="J75" s="23">
        <v>98962.979845058697</v>
      </c>
      <c r="K75" s="23">
        <v>124167.994201829</v>
      </c>
      <c r="L75" s="23">
        <v>599313.45637716202</v>
      </c>
      <c r="M75" s="23">
        <v>88851.190469573907</v>
      </c>
      <c r="N75" s="23">
        <v>114838.446938354</v>
      </c>
      <c r="O75" s="23">
        <v>258148.34392419201</v>
      </c>
      <c r="P75" s="23">
        <v>165608.427233836</v>
      </c>
      <c r="Q75" s="23">
        <v>139487.20920677599</v>
      </c>
      <c r="R75" s="23">
        <v>49666.198061584299</v>
      </c>
      <c r="S75" s="23">
        <v>6863521.0369216502</v>
      </c>
      <c r="T75" s="23">
        <v>58224717.732275903</v>
      </c>
      <c r="U75" s="23">
        <v>1400606.1847666099</v>
      </c>
      <c r="V75" s="23">
        <v>5380322.2833531098</v>
      </c>
      <c r="W75" s="23">
        <v>272462.19499522698</v>
      </c>
      <c r="X75" s="23">
        <v>76752147.970504507</v>
      </c>
      <c r="Y75" s="23">
        <v>735063.12722106196</v>
      </c>
      <c r="Z75" s="23">
        <v>459718.610094401</v>
      </c>
      <c r="AA75" s="23">
        <v>22827088.9238998</v>
      </c>
      <c r="AB75" s="23">
        <v>362.76015855941898</v>
      </c>
      <c r="AC75" s="23">
        <v>804576.32333550905</v>
      </c>
      <c r="AD75" s="23">
        <v>23814962.986909099</v>
      </c>
      <c r="AE75" s="23">
        <v>14766644.532299699</v>
      </c>
      <c r="AF75" s="23">
        <v>7540337.6250395104</v>
      </c>
      <c r="AG75" s="23">
        <v>76882191.467822298</v>
      </c>
      <c r="AH75" s="23">
        <v>1164800.35696995</v>
      </c>
      <c r="AI75" s="23">
        <v>12442936.5304083</v>
      </c>
      <c r="AJ75" s="23">
        <v>2177.72388571992</v>
      </c>
      <c r="AK75" s="23">
        <v>13049714.9786203</v>
      </c>
      <c r="AL75" s="23">
        <v>44910941.171879299</v>
      </c>
      <c r="AM75" s="23">
        <v>7182340.8099072101</v>
      </c>
      <c r="AN75" s="23">
        <v>862590.07435030304</v>
      </c>
      <c r="AO75" s="23">
        <v>91453.709128198301</v>
      </c>
      <c r="AP75" s="23">
        <v>394865.24480194302</v>
      </c>
      <c r="AQ75" s="23">
        <v>156659.04320654101</v>
      </c>
      <c r="AR75" s="23">
        <v>34287827.6636362</v>
      </c>
      <c r="AS75" s="23">
        <v>2882591.1656580502</v>
      </c>
      <c r="AT75" s="23">
        <v>2862.33407973978</v>
      </c>
      <c r="AU75" s="23">
        <v>142306311.258104</v>
      </c>
      <c r="AV75" s="23">
        <v>875462.10941764398</v>
      </c>
      <c r="AW75" s="23">
        <v>18166.6769022021</v>
      </c>
      <c r="AX75" s="23">
        <v>9818.9280023415795</v>
      </c>
      <c r="AY75" s="23">
        <v>23520.898957634301</v>
      </c>
      <c r="AZ75" s="23">
        <v>10088425.3494094</v>
      </c>
      <c r="BA75" s="23">
        <v>3133588.7445437801</v>
      </c>
      <c r="BB75" s="23">
        <v>201222.78942304099</v>
      </c>
      <c r="BC75" s="23">
        <v>413340.35120677698</v>
      </c>
      <c r="BD75" s="23">
        <v>530774.12145473203</v>
      </c>
      <c r="BE75" s="23">
        <v>1206942.2255120501</v>
      </c>
      <c r="BF75" s="23">
        <v>6670.8541042895404</v>
      </c>
      <c r="BG75" s="23">
        <v>404478.678279933</v>
      </c>
      <c r="BH75" s="23">
        <v>22252601.3229586</v>
      </c>
      <c r="BI75" s="23">
        <v>822239.269448368</v>
      </c>
      <c r="BJ75" s="23">
        <v>472175.62311935198</v>
      </c>
      <c r="BK75" s="23">
        <v>97787097.993387103</v>
      </c>
      <c r="BL75" s="23">
        <v>155392766.63005599</v>
      </c>
      <c r="BM75" s="23">
        <v>30295788.679502599</v>
      </c>
      <c r="BN75" s="23">
        <v>3284.4355248022298</v>
      </c>
      <c r="BO75" s="23">
        <v>8763.7696796825494</v>
      </c>
      <c r="BP75" s="23">
        <v>13476807.0646767</v>
      </c>
      <c r="BQ75" s="23">
        <v>215184.457710093</v>
      </c>
      <c r="BR75" s="23">
        <v>36842295.605939299</v>
      </c>
      <c r="BS75" s="23">
        <v>317168.27102901199</v>
      </c>
      <c r="BT75" s="23">
        <v>17761.543949747102</v>
      </c>
      <c r="BU75" s="23">
        <v>41374676.639634997</v>
      </c>
      <c r="BV75" s="23">
        <v>349.56167983141103</v>
      </c>
      <c r="BW75" s="23">
        <v>1489851.42112512</v>
      </c>
      <c r="BX75" s="23">
        <v>2525744.7659983002</v>
      </c>
      <c r="BY75" s="23">
        <v>441939.27640517801</v>
      </c>
      <c r="BZ75" s="23">
        <v>4419605.1956466604</v>
      </c>
      <c r="CA75" s="23">
        <v>4195.8169281563596</v>
      </c>
      <c r="CB75" s="23">
        <v>1152146.6222077101</v>
      </c>
      <c r="CC75" s="23">
        <v>49708638.876323797</v>
      </c>
      <c r="CD75" s="23">
        <v>13168306.3277108</v>
      </c>
      <c r="CE75" s="23">
        <v>177752.92391659599</v>
      </c>
      <c r="CF75" s="23">
        <v>16421983.706989201</v>
      </c>
      <c r="CG75" s="23">
        <v>3387643.6434485</v>
      </c>
      <c r="CH75" s="23">
        <v>6850504.25167125</v>
      </c>
      <c r="CI75" s="23">
        <v>866719.553959299</v>
      </c>
      <c r="CJ75" s="23">
        <v>4739182.6649589501</v>
      </c>
      <c r="CK75" s="23">
        <v>2876340.7291932399</v>
      </c>
      <c r="CL75" s="23">
        <v>38666333.628234997</v>
      </c>
      <c r="CM75" s="23">
        <v>217004841.46508399</v>
      </c>
      <c r="CN75" s="23">
        <v>11056770.458105899</v>
      </c>
      <c r="CO75" s="23">
        <v>3743172.7998284199</v>
      </c>
      <c r="CP75" s="23">
        <v>5247404.7930699401</v>
      </c>
      <c r="CQ75" s="23">
        <v>12070521.6805859</v>
      </c>
      <c r="CR75" s="23">
        <v>42438.487140576603</v>
      </c>
      <c r="CS75" s="23">
        <v>951161.29105969705</v>
      </c>
      <c r="CT75" s="23">
        <v>44214.778800797903</v>
      </c>
      <c r="CU75" s="23">
        <v>4794.0244277374904</v>
      </c>
      <c r="CV75" s="23">
        <v>699378.20597164298</v>
      </c>
      <c r="CW75" s="23">
        <v>22849592.712843001</v>
      </c>
      <c r="CX75" s="23">
        <v>655331.55524568597</v>
      </c>
      <c r="CY75" s="23">
        <v>10238191.0256045</v>
      </c>
      <c r="CZ75" s="23">
        <v>3993131.7276620702</v>
      </c>
      <c r="DA75" s="23">
        <v>3913224.1716649998</v>
      </c>
      <c r="DB75" s="23">
        <v>27475.137498292399</v>
      </c>
      <c r="DC75" s="23">
        <v>19888775.177841499</v>
      </c>
      <c r="DD75" s="23">
        <v>408391.28880327399</v>
      </c>
      <c r="DE75" s="23">
        <v>906570.96792187903</v>
      </c>
      <c r="DF75" s="23">
        <v>17909753.335457299</v>
      </c>
      <c r="DG75" s="23">
        <v>32379306.726692699</v>
      </c>
      <c r="DH75" s="23">
        <v>125.853767970375</v>
      </c>
      <c r="DI75" s="23">
        <v>1669020.71021546</v>
      </c>
      <c r="DJ75" s="23">
        <v>7200797.2544838702</v>
      </c>
      <c r="DK75" s="23">
        <v>86.897087310539902</v>
      </c>
      <c r="DL75" s="23">
        <v>5261029.6183064701</v>
      </c>
      <c r="DM75" s="23">
        <v>8159370.77531128</v>
      </c>
      <c r="DN75" s="23">
        <v>4339046.5584755801</v>
      </c>
      <c r="DO75" s="23">
        <v>3258123.1127815102</v>
      </c>
      <c r="DP75" s="23">
        <v>6980553.6555207502</v>
      </c>
      <c r="DQ75" s="23">
        <v>170381815.36493099</v>
      </c>
      <c r="DR75" s="23">
        <f t="shared" si="6"/>
        <v>1769236415.1595502</v>
      </c>
      <c r="DS75" s="19">
        <v>235864260.89163399</v>
      </c>
      <c r="DT75">
        <v>249056150.54547933</v>
      </c>
      <c r="DU75">
        <v>403062534.76242256</v>
      </c>
      <c r="DV75">
        <v>147944744.19398037</v>
      </c>
      <c r="DW75">
        <v>733308724.76603413</v>
      </c>
      <c r="DX75" s="23">
        <f t="shared" si="7"/>
        <v>1769236415.1595502</v>
      </c>
      <c r="DY75" s="38">
        <f t="shared" si="5"/>
        <v>60550092</v>
      </c>
      <c r="DZ75" s="23">
        <f t="shared" si="8"/>
        <v>29219.384425700791</v>
      </c>
    </row>
    <row r="76" spans="1:130" x14ac:dyDescent="0.25">
      <c r="A76" s="21" t="s">
        <v>196</v>
      </c>
      <c r="B76" s="23">
        <v>11638.303356313299</v>
      </c>
      <c r="C76" s="23">
        <v>169543.98768470599</v>
      </c>
      <c r="D76" s="23">
        <v>182579.38035406399</v>
      </c>
      <c r="E76" s="23">
        <v>9.5915837753027997</v>
      </c>
      <c r="F76" s="23">
        <v>14184.5659658317</v>
      </c>
      <c r="G76" s="23">
        <v>235804.313888114</v>
      </c>
      <c r="H76" s="23">
        <v>575.07989378606999</v>
      </c>
      <c r="I76" s="23">
        <v>1267.96589266777</v>
      </c>
      <c r="J76" s="23">
        <v>35.657371195559897</v>
      </c>
      <c r="K76" s="23">
        <v>45.0754113007036</v>
      </c>
      <c r="L76" s="23">
        <v>2289.39015597653</v>
      </c>
      <c r="M76" s="23">
        <v>2540.11301918853</v>
      </c>
      <c r="N76" s="23">
        <v>215.864808977905</v>
      </c>
      <c r="O76" s="23">
        <v>188.28807816564</v>
      </c>
      <c r="P76" s="23">
        <v>415.11115138527299</v>
      </c>
      <c r="Q76" s="23">
        <v>43.927503559858501</v>
      </c>
      <c r="R76" s="23">
        <v>1095.6336818628099</v>
      </c>
      <c r="S76" s="23">
        <v>27158.359238933899</v>
      </c>
      <c r="T76" s="23">
        <v>829680.26581330795</v>
      </c>
      <c r="U76" s="23">
        <v>11586.1218913139</v>
      </c>
      <c r="V76" s="23">
        <v>35656.093637618898</v>
      </c>
      <c r="W76" s="23">
        <v>105.473926895636</v>
      </c>
      <c r="X76" s="23">
        <v>1205189.61772261</v>
      </c>
      <c r="Y76" s="23">
        <v>9028.7098159614907</v>
      </c>
      <c r="Z76" s="23">
        <v>120.880028622654</v>
      </c>
      <c r="AA76" s="23">
        <v>147719.512182245</v>
      </c>
      <c r="AB76" s="23">
        <v>56.199006908359998</v>
      </c>
      <c r="AC76" s="23">
        <v>687.22846148688495</v>
      </c>
      <c r="AD76" s="23">
        <v>263386.98215681</v>
      </c>
      <c r="AE76" s="23">
        <v>199528.096788569</v>
      </c>
      <c r="AF76" s="23">
        <v>185913.74758991101</v>
      </c>
      <c r="AG76" s="23">
        <v>1086949.2205725301</v>
      </c>
      <c r="AH76" s="23">
        <v>255323.99571322999</v>
      </c>
      <c r="AI76" s="23">
        <v>148911.902109624</v>
      </c>
      <c r="AJ76" s="23">
        <v>31.547790981728198</v>
      </c>
      <c r="AK76" s="23">
        <v>33838.873546629096</v>
      </c>
      <c r="AL76" s="23">
        <v>690967.22437676904</v>
      </c>
      <c r="AM76" s="23">
        <v>137566.88595512201</v>
      </c>
      <c r="AN76" s="23">
        <v>21287.806250465601</v>
      </c>
      <c r="AO76" s="23">
        <v>24482.789678834401</v>
      </c>
      <c r="AP76" s="23">
        <v>1243.4505505560001</v>
      </c>
      <c r="AQ76" s="23">
        <v>58070.505140660498</v>
      </c>
      <c r="AR76" s="23">
        <v>77034.328659683204</v>
      </c>
      <c r="AS76" s="23">
        <v>32.588171512547298</v>
      </c>
      <c r="AT76" s="23">
        <v>27.450659064990901</v>
      </c>
      <c r="AU76" s="23">
        <v>1487570.3345237901</v>
      </c>
      <c r="AV76" s="23">
        <v>24837.9263905513</v>
      </c>
      <c r="AW76" s="23">
        <v>1203.2365166127299</v>
      </c>
      <c r="AX76" s="23">
        <v>67966.747036005298</v>
      </c>
      <c r="AY76" s="23">
        <v>890.53442833574604</v>
      </c>
      <c r="AZ76" s="23">
        <v>121821.225794268</v>
      </c>
      <c r="BA76" s="23">
        <v>5338.1442930993899</v>
      </c>
      <c r="BB76" s="23">
        <v>1877.7829198808199</v>
      </c>
      <c r="BC76" s="23">
        <v>6857.1701268465804</v>
      </c>
      <c r="BD76" s="23">
        <v>25266.869348509499</v>
      </c>
      <c r="BE76" s="23">
        <v>33290.345394756099</v>
      </c>
      <c r="BF76" s="23">
        <v>3099.1535954466699</v>
      </c>
      <c r="BG76" s="23">
        <v>1440.0778575637501</v>
      </c>
      <c r="BH76" s="23">
        <v>189704.06854460901</v>
      </c>
      <c r="BI76" s="23">
        <v>4907.8317286767196</v>
      </c>
      <c r="BJ76" s="23">
        <v>41365.855388800301</v>
      </c>
      <c r="BK76" s="23">
        <v>24554.0271917512</v>
      </c>
      <c r="BL76" s="23">
        <v>506913.374866114</v>
      </c>
      <c r="BM76" s="23">
        <v>25980.8603410373</v>
      </c>
      <c r="BN76" s="23">
        <v>455.48498063962302</v>
      </c>
      <c r="BO76" s="23">
        <v>25.595736152060802</v>
      </c>
      <c r="BP76" s="23">
        <v>73280.687381028096</v>
      </c>
      <c r="BQ76" s="23">
        <v>2376.64226863473</v>
      </c>
      <c r="BR76" s="23">
        <v>399855.298055258</v>
      </c>
      <c r="BS76" s="23">
        <v>587.71292037673095</v>
      </c>
      <c r="BT76" s="23">
        <v>166.488790770983</v>
      </c>
      <c r="BU76" s="23">
        <v>563310.27956890198</v>
      </c>
      <c r="BV76" s="23">
        <v>19.189713065625</v>
      </c>
      <c r="BW76" s="23">
        <v>5436.1133179612798</v>
      </c>
      <c r="BX76" s="23">
        <v>7265.7423233375603</v>
      </c>
      <c r="BY76" s="23">
        <v>12381.1395702062</v>
      </c>
      <c r="BZ76" s="23">
        <v>12573.1770157388</v>
      </c>
      <c r="CA76" s="23">
        <v>103.900169055936</v>
      </c>
      <c r="CB76" s="23">
        <v>2023.6571085821499</v>
      </c>
      <c r="CC76" s="23">
        <v>484829.05277385301</v>
      </c>
      <c r="CD76" s="23">
        <v>220826.75957684699</v>
      </c>
      <c r="CE76" s="23">
        <v>35473.598243959903</v>
      </c>
      <c r="CF76" s="23">
        <v>101530.00546755599</v>
      </c>
      <c r="CG76" s="23">
        <v>71925.6741706795</v>
      </c>
      <c r="CH76" s="23">
        <v>5537.4488312470603</v>
      </c>
      <c r="CI76" s="23">
        <v>4895.1621155682697</v>
      </c>
      <c r="CJ76" s="23">
        <v>107189.538187026</v>
      </c>
      <c r="CK76" s="23">
        <v>22939.661444330999</v>
      </c>
      <c r="CL76" s="23">
        <v>62900.829221360502</v>
      </c>
      <c r="CM76" s="23">
        <v>1397754.7899714501</v>
      </c>
      <c r="CN76" s="23">
        <v>46827.7767568524</v>
      </c>
      <c r="CO76" s="23">
        <v>108728.521925806</v>
      </c>
      <c r="CP76" s="23">
        <v>1496.6580675068301</v>
      </c>
      <c r="CQ76" s="23">
        <v>1837.0013867600301</v>
      </c>
      <c r="CR76" s="23">
        <v>424.004849824014</v>
      </c>
      <c r="CS76" s="23">
        <v>29312.691354702001</v>
      </c>
      <c r="CT76" s="23">
        <v>22779.4877358638</v>
      </c>
      <c r="CU76" s="23">
        <v>56.646880071795501</v>
      </c>
      <c r="CV76" s="23">
        <v>128.48026390265301</v>
      </c>
      <c r="CW76" s="23">
        <v>1684825.30867743</v>
      </c>
      <c r="CX76" s="23">
        <v>230.216360944267</v>
      </c>
      <c r="CY76" s="23">
        <v>344499.42332251498</v>
      </c>
      <c r="CZ76" s="23">
        <v>21873.432402976199</v>
      </c>
      <c r="DA76" s="23">
        <v>44414.154399629602</v>
      </c>
      <c r="DB76" s="23">
        <v>103704.32926995101</v>
      </c>
      <c r="DC76" s="23">
        <v>116611.849654868</v>
      </c>
      <c r="DD76" s="23">
        <v>8288.6317444186607</v>
      </c>
      <c r="DE76" s="23">
        <v>22035.462733951499</v>
      </c>
      <c r="DF76" s="23">
        <v>660572.27112473699</v>
      </c>
      <c r="DG76" s="23">
        <v>147650.89989630101</v>
      </c>
      <c r="DH76" s="23">
        <v>23.463304100062899</v>
      </c>
      <c r="DI76" s="23">
        <v>11025.950748785401</v>
      </c>
      <c r="DJ76" s="23">
        <v>10238.7770668467</v>
      </c>
      <c r="DK76" s="23">
        <v>13.8581431364351</v>
      </c>
      <c r="DL76" s="23">
        <v>15824.160864208099</v>
      </c>
      <c r="DM76" s="23">
        <v>1626.18501675419</v>
      </c>
      <c r="DN76" s="23">
        <v>8400.8909043387193</v>
      </c>
      <c r="DO76" s="23">
        <v>97934.167064019901</v>
      </c>
      <c r="DP76" s="23">
        <v>25535.6697970594</v>
      </c>
      <c r="DQ76" s="23">
        <v>460126.70738992299</v>
      </c>
      <c r="DR76" s="23">
        <f t="shared" si="6"/>
        <v>16241654.381556157</v>
      </c>
      <c r="DS76" s="19">
        <v>2917132.7862821408</v>
      </c>
      <c r="DT76">
        <v>2102654.6313822474</v>
      </c>
      <c r="DU76">
        <v>4155915.8634995413</v>
      </c>
      <c r="DV76">
        <v>1592616.7437778832</v>
      </c>
      <c r="DW76">
        <v>5473334.356614341</v>
      </c>
      <c r="DX76" s="23">
        <f t="shared" si="7"/>
        <v>16241654.381556153</v>
      </c>
      <c r="DY76" s="38">
        <f t="shared" si="5"/>
        <v>2948277</v>
      </c>
      <c r="DZ76" s="23">
        <f t="shared" si="8"/>
        <v>5508.8631026040475</v>
      </c>
    </row>
    <row r="77" spans="1:130" x14ac:dyDescent="0.25">
      <c r="A77" s="21" t="s">
        <v>197</v>
      </c>
      <c r="B77" s="23">
        <v>140968.76830388201</v>
      </c>
      <c r="C77" s="23">
        <v>258471.45966458699</v>
      </c>
      <c r="D77" s="23">
        <v>31715.6681667107</v>
      </c>
      <c r="E77" s="23">
        <v>61.925748807105201</v>
      </c>
      <c r="F77" s="23">
        <v>23572.8011072148</v>
      </c>
      <c r="G77" s="23">
        <v>296895.36525882501</v>
      </c>
      <c r="H77" s="23">
        <v>10852.955238561</v>
      </c>
      <c r="I77" s="23">
        <v>4821.6777166620104</v>
      </c>
      <c r="J77" s="23">
        <v>12487.4000691526</v>
      </c>
      <c r="K77" s="23">
        <v>535.64436629642603</v>
      </c>
      <c r="L77" s="23">
        <v>105800.24152765</v>
      </c>
      <c r="M77" s="23">
        <v>1218.79778224193</v>
      </c>
      <c r="N77" s="23">
        <v>1007.59186831415</v>
      </c>
      <c r="O77" s="23">
        <v>6433.2160347836698</v>
      </c>
      <c r="P77" s="23">
        <v>624.17198867036996</v>
      </c>
      <c r="Q77" s="23">
        <v>15349.416487356801</v>
      </c>
      <c r="R77" s="23">
        <v>760.47160678387195</v>
      </c>
      <c r="S77" s="23">
        <v>196500.80939526999</v>
      </c>
      <c r="T77" s="23">
        <v>2176479.55454705</v>
      </c>
      <c r="U77" s="23">
        <v>37827.0331457383</v>
      </c>
      <c r="V77" s="23">
        <v>212402.53009029201</v>
      </c>
      <c r="W77" s="23">
        <v>486.66897606411101</v>
      </c>
      <c r="X77" s="23">
        <v>2460055.82615028</v>
      </c>
      <c r="Y77" s="23">
        <v>11580.513578551499</v>
      </c>
      <c r="Z77" s="23">
        <v>168158.03824683299</v>
      </c>
      <c r="AA77" s="23">
        <v>607095.63594744203</v>
      </c>
      <c r="AB77" s="23">
        <v>3117.33050887421</v>
      </c>
      <c r="AC77" s="23">
        <v>7305.6624250689001</v>
      </c>
      <c r="AD77" s="23">
        <v>552398.225027496</v>
      </c>
      <c r="AE77" s="23">
        <v>396909.98376931198</v>
      </c>
      <c r="AF77" s="23">
        <v>110359.542292242</v>
      </c>
      <c r="AG77" s="23">
        <v>3755066.3727112999</v>
      </c>
      <c r="AH77" s="23">
        <v>415666.93548948399</v>
      </c>
      <c r="AI77" s="23">
        <v>446441.854174837</v>
      </c>
      <c r="AJ77" s="23">
        <v>685.684484418583</v>
      </c>
      <c r="AK77" s="23">
        <v>269249.33840895502</v>
      </c>
      <c r="AL77" s="23">
        <v>215978.252761151</v>
      </c>
      <c r="AM77" s="23">
        <v>47820.884251515097</v>
      </c>
      <c r="AN77" s="23">
        <v>109471.182427211</v>
      </c>
      <c r="AO77" s="23">
        <v>51654.587790021003</v>
      </c>
      <c r="AP77" s="23">
        <v>15113.0162403962</v>
      </c>
      <c r="AQ77" s="23">
        <v>44424.161699154698</v>
      </c>
      <c r="AR77" s="23">
        <v>871494.35431270802</v>
      </c>
      <c r="AS77" s="23">
        <v>34749.636485238399</v>
      </c>
      <c r="AT77" s="23">
        <v>208.83082651294799</v>
      </c>
      <c r="AU77" s="23">
        <v>6415579.0528894104</v>
      </c>
      <c r="AV77" s="23">
        <v>79177.084608656005</v>
      </c>
      <c r="AW77" s="23">
        <v>5760.7817081288003</v>
      </c>
      <c r="AX77" s="23">
        <v>4656.6876292970801</v>
      </c>
      <c r="AY77" s="23">
        <v>3608.3458436527799</v>
      </c>
      <c r="AZ77" s="23">
        <v>290245.26861178601</v>
      </c>
      <c r="BA77" s="23">
        <v>72533.763309010697</v>
      </c>
      <c r="BB77" s="23">
        <v>11475.252734449299</v>
      </c>
      <c r="BC77" s="23">
        <v>10807.4272447167</v>
      </c>
      <c r="BD77" s="23">
        <v>102215.69370867799</v>
      </c>
      <c r="BE77" s="23">
        <v>303501.21574926702</v>
      </c>
      <c r="BF77" s="23">
        <v>607.51327754056194</v>
      </c>
      <c r="BG77" s="23">
        <v>37437.445816343599</v>
      </c>
      <c r="BH77" s="23">
        <v>340148.00320215197</v>
      </c>
      <c r="BI77" s="23">
        <v>150324.92217594699</v>
      </c>
      <c r="BJ77" s="23">
        <v>4339.8436831748704</v>
      </c>
      <c r="BK77" s="23">
        <v>601255.762370724</v>
      </c>
      <c r="BL77" s="23">
        <v>936780.03008557495</v>
      </c>
      <c r="BM77" s="23">
        <v>611947.32278738206</v>
      </c>
      <c r="BN77" s="23">
        <v>191.16273128485901</v>
      </c>
      <c r="BO77" s="23">
        <v>123.35603411117999</v>
      </c>
      <c r="BP77" s="23">
        <v>93282.199577837397</v>
      </c>
      <c r="BQ77" s="23">
        <v>3125.1537084301099</v>
      </c>
      <c r="BR77" s="23">
        <v>185078.609258501</v>
      </c>
      <c r="BS77" s="23">
        <v>169240.97438035801</v>
      </c>
      <c r="BT77" s="23">
        <v>235738.31707202</v>
      </c>
      <c r="BU77" s="23">
        <v>1038702.9657304999</v>
      </c>
      <c r="BV77" s="23">
        <v>57.293452256794197</v>
      </c>
      <c r="BW77" s="23">
        <v>87197.044731974194</v>
      </c>
      <c r="BX77" s="23">
        <v>6062.0026800293599</v>
      </c>
      <c r="BY77" s="23">
        <v>63458.814037001102</v>
      </c>
      <c r="BZ77" s="23">
        <v>197062.095283965</v>
      </c>
      <c r="CA77" s="23">
        <v>525.43503581866196</v>
      </c>
      <c r="CB77" s="23">
        <v>28353.398272497499</v>
      </c>
      <c r="CC77" s="23">
        <v>581277.31589497696</v>
      </c>
      <c r="CD77" s="23">
        <v>214968.37005766001</v>
      </c>
      <c r="CE77" s="23">
        <v>8.3758398080709302</v>
      </c>
      <c r="CF77" s="23">
        <v>216339.08139819201</v>
      </c>
      <c r="CG77" s="23">
        <v>88668.111915200105</v>
      </c>
      <c r="CH77" s="23">
        <v>299.72993738877</v>
      </c>
      <c r="CI77" s="23">
        <v>1766.20644143307</v>
      </c>
      <c r="CJ77" s="23">
        <v>251365.491517366</v>
      </c>
      <c r="CK77" s="23">
        <v>88336.596022440397</v>
      </c>
      <c r="CL77" s="23">
        <v>573611.92571146297</v>
      </c>
      <c r="CM77" s="23">
        <v>7074431.3019055296</v>
      </c>
      <c r="CN77" s="23">
        <v>166774.98501588599</v>
      </c>
      <c r="CO77" s="23">
        <v>106568.38508310801</v>
      </c>
      <c r="CP77" s="23">
        <v>185.38572452531801</v>
      </c>
      <c r="CQ77" s="23">
        <v>20329.3262579611</v>
      </c>
      <c r="CR77" s="23">
        <v>2570.03173253768</v>
      </c>
      <c r="CS77" s="23">
        <v>8958.7843559369994</v>
      </c>
      <c r="CT77" s="23">
        <v>120738.289043464</v>
      </c>
      <c r="CU77" s="23">
        <v>25799.035315249701</v>
      </c>
      <c r="CV77" s="23">
        <v>6228.4519924936403</v>
      </c>
      <c r="CW77" s="23">
        <v>1418568.1090142999</v>
      </c>
      <c r="CX77" s="23">
        <v>2990.7260846484501</v>
      </c>
      <c r="CY77" s="23">
        <v>277174.069531088</v>
      </c>
      <c r="CZ77" s="23">
        <v>37269.324473765402</v>
      </c>
      <c r="DA77" s="23">
        <v>47054.358095458803</v>
      </c>
      <c r="DB77" s="23">
        <v>388.75246799654701</v>
      </c>
      <c r="DC77" s="23">
        <v>129138.27793266199</v>
      </c>
      <c r="DD77" s="23">
        <v>236651.829877057</v>
      </c>
      <c r="DE77" s="23">
        <v>110329.69323747299</v>
      </c>
      <c r="DF77" s="23">
        <v>3050082.5577793499</v>
      </c>
      <c r="DG77" s="23">
        <v>489956.80677245097</v>
      </c>
      <c r="DH77" s="23">
        <v>146.393779182419</v>
      </c>
      <c r="DI77" s="23">
        <v>1255336.63404984</v>
      </c>
      <c r="DJ77" s="23">
        <v>184751.75088969999</v>
      </c>
      <c r="DK77" s="23">
        <v>83.1495671852459</v>
      </c>
      <c r="DL77" s="23">
        <v>218164.89555626101</v>
      </c>
      <c r="DM77" s="23">
        <v>231305.81573219399</v>
      </c>
      <c r="DN77" s="23">
        <v>5823.9319148214699</v>
      </c>
      <c r="DO77" s="23">
        <v>123144.467271348</v>
      </c>
      <c r="DP77" s="23">
        <v>35192.034001053202</v>
      </c>
      <c r="DQ77" s="23">
        <v>3166265.4015292502</v>
      </c>
      <c r="DR77" s="23">
        <f t="shared" si="6"/>
        <v>46789924.419242121</v>
      </c>
      <c r="DS77" s="19">
        <v>5355785.1118946541</v>
      </c>
      <c r="DT77">
        <v>4868245.0858478826</v>
      </c>
      <c r="DU77">
        <v>13473745.03212611</v>
      </c>
      <c r="DV77">
        <v>5425337.3788880091</v>
      </c>
      <c r="DW77">
        <v>17666811.810485441</v>
      </c>
      <c r="DX77" s="23">
        <f t="shared" si="7"/>
        <v>46789924.419242099</v>
      </c>
      <c r="DY77" s="38">
        <f t="shared" si="5"/>
        <v>10101697</v>
      </c>
      <c r="DZ77" s="23">
        <f t="shared" si="8"/>
        <v>4631.8875352569084</v>
      </c>
    </row>
    <row r="78" spans="1:130" x14ac:dyDescent="0.25">
      <c r="A78" s="21" t="s">
        <v>198</v>
      </c>
      <c r="B78" s="23">
        <v>31103875.7317192</v>
      </c>
      <c r="C78" s="23">
        <v>16976300.727264099</v>
      </c>
      <c r="D78" s="23">
        <v>92412607.429602802</v>
      </c>
      <c r="E78" s="23">
        <v>882.54843253978095</v>
      </c>
      <c r="F78" s="23">
        <v>4446234.7028968101</v>
      </c>
      <c r="G78" s="23">
        <v>63586100.590926901</v>
      </c>
      <c r="H78" s="23">
        <v>528638.72875498596</v>
      </c>
      <c r="I78" s="23">
        <v>1031845.8851323701</v>
      </c>
      <c r="J78" s="23">
        <v>403724.18505700101</v>
      </c>
      <c r="K78" s="23">
        <v>517971.85602724901</v>
      </c>
      <c r="L78" s="23">
        <v>1393938.31364608</v>
      </c>
      <c r="M78" s="23">
        <v>375496.54434523999</v>
      </c>
      <c r="N78" s="23">
        <v>374672.66464501899</v>
      </c>
      <c r="O78" s="23">
        <v>640522.60904066695</v>
      </c>
      <c r="P78" s="23">
        <v>595600.48393609503</v>
      </c>
      <c r="Q78" s="23">
        <v>771211.42723115999</v>
      </c>
      <c r="R78" s="23">
        <v>429005.30800330301</v>
      </c>
      <c r="S78" s="23">
        <v>9685580.2794294301</v>
      </c>
      <c r="T78" s="23">
        <v>275098129.53117698</v>
      </c>
      <c r="U78" s="23">
        <v>1756915.6298196299</v>
      </c>
      <c r="V78" s="23">
        <v>6208300.96958033</v>
      </c>
      <c r="W78" s="23">
        <v>70283.726225559498</v>
      </c>
      <c r="X78" s="23">
        <v>294412572.17408699</v>
      </c>
      <c r="Y78" s="23">
        <v>116988.412967132</v>
      </c>
      <c r="Z78" s="23">
        <v>303450.24293811503</v>
      </c>
      <c r="AA78" s="23">
        <v>109676572.82662199</v>
      </c>
      <c r="AB78" s="23">
        <v>2998.9314750097301</v>
      </c>
      <c r="AC78" s="23">
        <v>1603797.97469011</v>
      </c>
      <c r="AD78" s="23">
        <v>35389346.123383299</v>
      </c>
      <c r="AE78" s="23">
        <v>40847432.827583797</v>
      </c>
      <c r="AF78" s="23">
        <v>14998112.335156601</v>
      </c>
      <c r="AG78" s="23">
        <v>199283755.806918</v>
      </c>
      <c r="AH78" s="23">
        <v>56656256.341451198</v>
      </c>
      <c r="AI78" s="23">
        <v>53498750.081690103</v>
      </c>
      <c r="AJ78" s="23">
        <v>20662.884334882001</v>
      </c>
      <c r="AK78" s="23">
        <v>7228614.6228184002</v>
      </c>
      <c r="AL78" s="23">
        <v>193264062.78919801</v>
      </c>
      <c r="AM78" s="23">
        <v>37383728.2141807</v>
      </c>
      <c r="AN78" s="23">
        <v>1530256.5750112799</v>
      </c>
      <c r="AO78" s="23">
        <v>3331327.3913122802</v>
      </c>
      <c r="AP78" s="23">
        <v>883658.04865378595</v>
      </c>
      <c r="AQ78" s="23">
        <v>4947991.3095683698</v>
      </c>
      <c r="AR78" s="23">
        <v>76148148.566221297</v>
      </c>
      <c r="AS78" s="23">
        <v>48574.258976370198</v>
      </c>
      <c r="AT78" s="23">
        <v>1536.62452675655</v>
      </c>
      <c r="AU78" s="23">
        <v>323224137.27062899</v>
      </c>
      <c r="AV78" s="23">
        <v>857021.60072536103</v>
      </c>
      <c r="AW78" s="23">
        <v>20232.710595488199</v>
      </c>
      <c r="AX78" s="23">
        <v>892338.38155854295</v>
      </c>
      <c r="AY78" s="23">
        <v>92493.372167630805</v>
      </c>
      <c r="AZ78" s="23">
        <v>11142902.739939</v>
      </c>
      <c r="BA78" s="23">
        <v>1020135.11144414</v>
      </c>
      <c r="BB78" s="23">
        <v>386652.24675662402</v>
      </c>
      <c r="BC78" s="23">
        <v>881406.68534945999</v>
      </c>
      <c r="BD78" s="23">
        <v>7479131.8385914396</v>
      </c>
      <c r="BE78" s="23">
        <v>3195688.1947355801</v>
      </c>
      <c r="BF78" s="23">
        <v>3780.5888377876199</v>
      </c>
      <c r="BG78" s="23">
        <v>13933.7545546901</v>
      </c>
      <c r="BH78" s="23">
        <v>22550357.234730199</v>
      </c>
      <c r="BI78" s="23">
        <v>474752.27392638399</v>
      </c>
      <c r="BJ78" s="23">
        <v>129263.484924392</v>
      </c>
      <c r="BK78" s="23">
        <v>201590498.17540899</v>
      </c>
      <c r="BL78" s="23">
        <v>606001881.82244003</v>
      </c>
      <c r="BM78" s="23">
        <v>126057865.313693</v>
      </c>
      <c r="BN78" s="23">
        <v>2798.6824953877199</v>
      </c>
      <c r="BO78" s="23">
        <v>1705.9282409782099</v>
      </c>
      <c r="BP78" s="23">
        <v>1490143.1215339601</v>
      </c>
      <c r="BQ78" s="23">
        <v>14432.9940293935</v>
      </c>
      <c r="BR78" s="23">
        <v>106416989.605983</v>
      </c>
      <c r="BS78" s="23">
        <v>22176532.177544001</v>
      </c>
      <c r="BT78" s="23">
        <v>30388.837298032398</v>
      </c>
      <c r="BU78" s="23">
        <v>89233432.735367596</v>
      </c>
      <c r="BV78" s="23">
        <v>2404.8045617248799</v>
      </c>
      <c r="BW78" s="23">
        <v>761980.69428357796</v>
      </c>
      <c r="BX78" s="23">
        <v>3483147.90584904</v>
      </c>
      <c r="BY78" s="23">
        <v>400774.77492123598</v>
      </c>
      <c r="BZ78" s="23">
        <v>4441357.7863964997</v>
      </c>
      <c r="CA78" s="23">
        <v>6114.6082507656802</v>
      </c>
      <c r="CB78" s="23">
        <v>660670.68740386702</v>
      </c>
      <c r="CC78" s="23">
        <v>59663607.254106797</v>
      </c>
      <c r="CD78" s="23">
        <v>29762543.8517517</v>
      </c>
      <c r="CE78" s="23">
        <v>4345.5063817840901</v>
      </c>
      <c r="CF78" s="23">
        <v>35433250.365043901</v>
      </c>
      <c r="CG78" s="23">
        <v>23838579.675689802</v>
      </c>
      <c r="CH78" s="23">
        <v>10645840.949651901</v>
      </c>
      <c r="CI78" s="23">
        <v>2367293.9946238799</v>
      </c>
      <c r="CJ78" s="23">
        <v>19575487.244352601</v>
      </c>
      <c r="CK78" s="23">
        <v>1808906.0332907999</v>
      </c>
      <c r="CL78" s="23">
        <v>147021232.351868</v>
      </c>
      <c r="CM78" s="23">
        <v>667006827.07859302</v>
      </c>
      <c r="CN78" s="23">
        <v>44017790.288308904</v>
      </c>
      <c r="CO78" s="23">
        <v>3651721.8467713101</v>
      </c>
      <c r="CP78" s="23">
        <v>32298.261997609599</v>
      </c>
      <c r="CQ78" s="23">
        <v>67259671.137877002</v>
      </c>
      <c r="CR78" s="23">
        <v>365734.202889673</v>
      </c>
      <c r="CS78" s="23">
        <v>570512.75772589201</v>
      </c>
      <c r="CT78" s="23">
        <v>31095.9616697169</v>
      </c>
      <c r="CU78" s="23">
        <v>15938.367671301399</v>
      </c>
      <c r="CV78" s="23">
        <v>11080.728742445701</v>
      </c>
      <c r="CW78" s="23">
        <v>58291074.597975798</v>
      </c>
      <c r="CX78" s="23">
        <v>1470769.6458685501</v>
      </c>
      <c r="CY78" s="23">
        <v>22534347.974065199</v>
      </c>
      <c r="CZ78" s="23">
        <v>7876005.5015112301</v>
      </c>
      <c r="DA78" s="23">
        <v>1185875.41673664</v>
      </c>
      <c r="DB78" s="23">
        <v>4160859.39215776</v>
      </c>
      <c r="DC78" s="23">
        <v>40212354.1724094</v>
      </c>
      <c r="DD78" s="23">
        <v>260074.14126429299</v>
      </c>
      <c r="DE78" s="23">
        <v>26153821.4229265</v>
      </c>
      <c r="DF78" s="23">
        <v>141718819.088413</v>
      </c>
      <c r="DG78" s="23">
        <v>45348547.4484955</v>
      </c>
      <c r="DH78" s="23">
        <v>5457.0410426838098</v>
      </c>
      <c r="DI78" s="23">
        <v>6413514.35633431</v>
      </c>
      <c r="DJ78" s="23">
        <v>15717386.621791299</v>
      </c>
      <c r="DK78" s="23">
        <v>1608.35109582878</v>
      </c>
      <c r="DL78" s="23">
        <v>4920617.8886282099</v>
      </c>
      <c r="DM78" s="23">
        <v>1671431.8879585101</v>
      </c>
      <c r="DN78" s="23">
        <v>12920258.1192083</v>
      </c>
      <c r="DO78" s="23">
        <v>2683169.1804561401</v>
      </c>
      <c r="DP78" s="23">
        <v>9495301.9384291302</v>
      </c>
      <c r="DQ78" s="23">
        <v>451891580.58789903</v>
      </c>
      <c r="DR78" s="23">
        <f t="shared" si="6"/>
        <v>5143140416.015501</v>
      </c>
      <c r="DS78" s="19">
        <v>646719864.38321459</v>
      </c>
      <c r="DT78">
        <v>594325215.36553741</v>
      </c>
      <c r="DU78">
        <v>1407694378.4133873</v>
      </c>
      <c r="DV78">
        <v>325006921.57350802</v>
      </c>
      <c r="DW78">
        <v>2169394036.2798533</v>
      </c>
      <c r="DX78" s="23">
        <f t="shared" si="7"/>
        <v>5143140416.015501</v>
      </c>
      <c r="DY78" s="38">
        <f t="shared" si="5"/>
        <v>126860299</v>
      </c>
      <c r="DZ78" s="23">
        <f t="shared" si="8"/>
        <v>40541.764890649523</v>
      </c>
    </row>
    <row r="79" spans="1:130" x14ac:dyDescent="0.25">
      <c r="A79" s="21" t="s">
        <v>199</v>
      </c>
      <c r="B79" s="23">
        <v>1484580.72888632</v>
      </c>
      <c r="C79" s="23">
        <v>891487.03392388101</v>
      </c>
      <c r="D79" s="23">
        <v>1655322.5597061899</v>
      </c>
      <c r="E79" s="23">
        <v>62259.058499734099</v>
      </c>
      <c r="F79" s="23">
        <v>101090.160207137</v>
      </c>
      <c r="G79" s="23">
        <v>2555993.9638688099</v>
      </c>
      <c r="H79" s="23">
        <v>34058.5793645019</v>
      </c>
      <c r="I79" s="23">
        <v>22463.129753313999</v>
      </c>
      <c r="J79" s="23">
        <v>369340.70868161297</v>
      </c>
      <c r="K79" s="23">
        <v>3723.8444118647999</v>
      </c>
      <c r="L79" s="23">
        <v>358531.86577790498</v>
      </c>
      <c r="M79" s="23">
        <v>32742.281986133599</v>
      </c>
      <c r="N79" s="23">
        <v>211150.37545896901</v>
      </c>
      <c r="O79" s="23">
        <v>489280.29023995501</v>
      </c>
      <c r="P79" s="23">
        <v>4182.6711171998804</v>
      </c>
      <c r="Q79" s="23">
        <v>13369.010712686801</v>
      </c>
      <c r="R79" s="23">
        <v>73954.704317829295</v>
      </c>
      <c r="S79" s="23">
        <v>1820957.8210582901</v>
      </c>
      <c r="T79" s="23">
        <v>6527255.46826973</v>
      </c>
      <c r="U79" s="23">
        <v>129416.819382676</v>
      </c>
      <c r="V79" s="23">
        <v>686729.81278277503</v>
      </c>
      <c r="W79" s="23">
        <v>3484.7979563085401</v>
      </c>
      <c r="X79" s="23">
        <v>8965690.9767989796</v>
      </c>
      <c r="Y79" s="23">
        <v>367834.740409914</v>
      </c>
      <c r="Z79" s="23">
        <v>1019042.24831063</v>
      </c>
      <c r="AA79" s="23">
        <v>1761169.26101675</v>
      </c>
      <c r="AB79" s="23">
        <v>46551.531862526899</v>
      </c>
      <c r="AC79" s="23">
        <v>10186.9514872318</v>
      </c>
      <c r="AD79" s="23">
        <v>2802352.6228341302</v>
      </c>
      <c r="AE79" s="23">
        <v>625201.30102888006</v>
      </c>
      <c r="AF79" s="23">
        <v>421762.27410276001</v>
      </c>
      <c r="AG79" s="23">
        <v>11950242.181391601</v>
      </c>
      <c r="AH79" s="23">
        <v>650628.85167406197</v>
      </c>
      <c r="AI79" s="23">
        <v>1942642.5403607299</v>
      </c>
      <c r="AJ79" s="23">
        <v>1033.57885420711</v>
      </c>
      <c r="AK79" s="23">
        <v>1305690.56592993</v>
      </c>
      <c r="AL79" s="23">
        <v>1792248.37747843</v>
      </c>
      <c r="AM79" s="23">
        <v>87836.933798287602</v>
      </c>
      <c r="AN79" s="23">
        <v>112680.689562613</v>
      </c>
      <c r="AO79" s="23">
        <v>1064011.8303854701</v>
      </c>
      <c r="AP79" s="23">
        <v>111274.671644948</v>
      </c>
      <c r="AQ79" s="23">
        <v>26270.9729716396</v>
      </c>
      <c r="AR79" s="23">
        <v>1044467.3750205</v>
      </c>
      <c r="AS79" s="23">
        <v>25890.892488846301</v>
      </c>
      <c r="AT79" s="23">
        <v>10720.492236379499</v>
      </c>
      <c r="AU79" s="23">
        <v>9191299.9490613807</v>
      </c>
      <c r="AV79" s="23">
        <v>737175.16150099097</v>
      </c>
      <c r="AW79" s="23">
        <v>98632.655693937093</v>
      </c>
      <c r="AX79" s="23">
        <v>374486.90282095701</v>
      </c>
      <c r="AY79" s="23">
        <v>46103.467465364403</v>
      </c>
      <c r="AZ79" s="23">
        <v>304298.91051899199</v>
      </c>
      <c r="BA79" s="23">
        <v>78182.350972014799</v>
      </c>
      <c r="BB79" s="23">
        <v>278354.60996982001</v>
      </c>
      <c r="BC79" s="23">
        <v>13208.877106342599</v>
      </c>
      <c r="BD79" s="23">
        <v>70469.714144099504</v>
      </c>
      <c r="BE79" s="23">
        <v>34460.867226741902</v>
      </c>
      <c r="BF79" s="23">
        <v>24574.3981698065</v>
      </c>
      <c r="BG79" s="23">
        <v>105593.29775740999</v>
      </c>
      <c r="BH79" s="23">
        <v>4226377.5073522897</v>
      </c>
      <c r="BI79" s="23">
        <v>337131.58745975897</v>
      </c>
      <c r="BJ79" s="23">
        <v>290541.60692894901</v>
      </c>
      <c r="BK79" s="23">
        <v>3452834.5034826598</v>
      </c>
      <c r="BL79" s="23">
        <v>4614279.1719813999</v>
      </c>
      <c r="BM79" s="23">
        <v>915227.32278752595</v>
      </c>
      <c r="BN79" s="23">
        <v>113721.59206855101</v>
      </c>
      <c r="BO79" s="23">
        <v>80544.296493174406</v>
      </c>
      <c r="BP79" s="23">
        <v>300462.27555170801</v>
      </c>
      <c r="BQ79" s="23">
        <v>154643.491178917</v>
      </c>
      <c r="BR79" s="23">
        <v>3632324.9437710401</v>
      </c>
      <c r="BS79" s="23">
        <v>98563.516488348701</v>
      </c>
      <c r="BT79" s="23">
        <v>9767.5811746056097</v>
      </c>
      <c r="BU79" s="23">
        <v>2056365.27325887</v>
      </c>
      <c r="BV79" s="23">
        <v>191153.83988261799</v>
      </c>
      <c r="BW79" s="23">
        <v>225690.11728106</v>
      </c>
      <c r="BX79" s="23">
        <v>2201.2431739091398</v>
      </c>
      <c r="BY79" s="23">
        <v>78455.104685878105</v>
      </c>
      <c r="BZ79" s="23">
        <v>1172723.7682503599</v>
      </c>
      <c r="CA79" s="23">
        <v>4061.89993387496</v>
      </c>
      <c r="CB79" s="23">
        <v>97877.174119076604</v>
      </c>
      <c r="CC79" s="23">
        <v>3178282.1256404002</v>
      </c>
      <c r="CD79" s="23">
        <v>1519532.58160361</v>
      </c>
      <c r="CE79" s="23">
        <v>9885.5083211409892</v>
      </c>
      <c r="CF79" s="23">
        <v>682767.192339167</v>
      </c>
      <c r="CG79" s="23">
        <v>438767.61479113903</v>
      </c>
      <c r="CH79" s="23">
        <v>375278.64538806397</v>
      </c>
      <c r="CI79" s="23">
        <v>98344.054438292296</v>
      </c>
      <c r="CJ79" s="23">
        <v>436870.53348056</v>
      </c>
      <c r="CK79" s="23">
        <v>143928.61472495901</v>
      </c>
      <c r="CL79" s="23">
        <v>6581697.7929938203</v>
      </c>
      <c r="CM79" s="23">
        <v>18169302.6743773</v>
      </c>
      <c r="CN79" s="23">
        <v>453848.21038940398</v>
      </c>
      <c r="CO79" s="23">
        <v>128406.500384563</v>
      </c>
      <c r="CP79" s="23">
        <v>57362.849246689402</v>
      </c>
      <c r="CQ79" s="23">
        <v>972826.13282609498</v>
      </c>
      <c r="CR79" s="23">
        <v>40566.768879650001</v>
      </c>
      <c r="CS79" s="23">
        <v>100027.20689296001</v>
      </c>
      <c r="CT79" s="23">
        <v>532464.30273940496</v>
      </c>
      <c r="CU79" s="23">
        <v>6765.4961939203104</v>
      </c>
      <c r="CV79" s="23">
        <v>467574.507011635</v>
      </c>
      <c r="CW79" s="23">
        <v>23707.943783492199</v>
      </c>
      <c r="CX79" s="23">
        <v>69894.374850845998</v>
      </c>
      <c r="CY79" s="23">
        <v>3075793.0532738399</v>
      </c>
      <c r="CZ79" s="23">
        <v>115176.56929358</v>
      </c>
      <c r="DA79" s="23">
        <v>84238.418706893499</v>
      </c>
      <c r="DB79" s="23">
        <v>100062.22146738</v>
      </c>
      <c r="DC79" s="23">
        <v>1274473.68934272</v>
      </c>
      <c r="DD79" s="23">
        <v>347701.46158886497</v>
      </c>
      <c r="DE79" s="23">
        <v>517549.78423085198</v>
      </c>
      <c r="DF79" s="23">
        <v>3166653.9211724899</v>
      </c>
      <c r="DG79" s="23">
        <v>863737.26914785895</v>
      </c>
      <c r="DH79" s="23">
        <v>8696.0043428252702</v>
      </c>
      <c r="DI79" s="23">
        <v>771146.04694387899</v>
      </c>
      <c r="DJ79" s="23">
        <v>4153400.3652377799</v>
      </c>
      <c r="DK79" s="23">
        <v>3156.73388812652</v>
      </c>
      <c r="DL79" s="23">
        <v>147708.665235294</v>
      </c>
      <c r="DM79" s="23">
        <v>16229.415640634301</v>
      </c>
      <c r="DN79" s="23">
        <v>1919.3301052875599</v>
      </c>
      <c r="DO79" s="23">
        <v>120589.39105010399</v>
      </c>
      <c r="DP79" s="23">
        <v>144838.92881168</v>
      </c>
      <c r="DQ79" s="23">
        <v>20411011.2470823</v>
      </c>
      <c r="DR79" s="23">
        <f t="shared" si="6"/>
        <v>156900780.67558509</v>
      </c>
      <c r="DS79" s="19">
        <v>26904243.50081436</v>
      </c>
      <c r="DT79">
        <v>17272592.167726558</v>
      </c>
      <c r="DU79">
        <v>43119724.424867004</v>
      </c>
      <c r="DV79">
        <v>20256994.265997779</v>
      </c>
      <c r="DW79">
        <v>49347226.316179492</v>
      </c>
      <c r="DX79" s="23">
        <f t="shared" si="7"/>
        <v>156900780.67558521</v>
      </c>
      <c r="DY79" s="38">
        <f t="shared" si="5"/>
        <v>18551428</v>
      </c>
      <c r="DZ79" s="23">
        <f t="shared" si="8"/>
        <v>8457.6120326470391</v>
      </c>
    </row>
    <row r="80" spans="1:130" x14ac:dyDescent="0.25">
      <c r="A80" s="21" t="s">
        <v>200</v>
      </c>
      <c r="B80" s="23">
        <v>1632046.39525968</v>
      </c>
      <c r="C80" s="23">
        <v>316184.05130790302</v>
      </c>
      <c r="D80" s="23">
        <v>2204779.9995045899</v>
      </c>
      <c r="E80" s="23">
        <v>20.720692865657</v>
      </c>
      <c r="F80" s="23">
        <v>59233.240458382701</v>
      </c>
      <c r="G80" s="23">
        <v>415822.67422497598</v>
      </c>
      <c r="H80" s="23">
        <v>37171.039984590199</v>
      </c>
      <c r="I80" s="23">
        <v>7153.4174856964701</v>
      </c>
      <c r="J80" s="23">
        <v>95.379200596612606</v>
      </c>
      <c r="K80" s="23">
        <v>689.11879722226399</v>
      </c>
      <c r="L80" s="23">
        <v>95260.232747127302</v>
      </c>
      <c r="M80" s="23">
        <v>8582.21597055042</v>
      </c>
      <c r="N80" s="23">
        <v>1224.9631206517599</v>
      </c>
      <c r="O80" s="23">
        <v>9771.5594590964902</v>
      </c>
      <c r="P80" s="23">
        <v>594.06465390114795</v>
      </c>
      <c r="Q80" s="23">
        <v>40348.123713064</v>
      </c>
      <c r="R80" s="23">
        <v>1552.1039409422399</v>
      </c>
      <c r="S80" s="23">
        <v>1059684.48937431</v>
      </c>
      <c r="T80" s="23">
        <v>5678085.4515685597</v>
      </c>
      <c r="U80" s="23">
        <v>2256.44805376665</v>
      </c>
      <c r="V80" s="23">
        <v>1189870.4367853201</v>
      </c>
      <c r="W80" s="23">
        <v>91.061817062240394</v>
      </c>
      <c r="X80" s="23">
        <v>7650558.7041532798</v>
      </c>
      <c r="Y80" s="23">
        <v>288.45244312362399</v>
      </c>
      <c r="Z80" s="23">
        <v>52.676173920751999</v>
      </c>
      <c r="AA80" s="23">
        <v>1154143.82928995</v>
      </c>
      <c r="AB80" s="23">
        <v>136.56012051722101</v>
      </c>
      <c r="AC80" s="23">
        <v>39051.647620121701</v>
      </c>
      <c r="AD80" s="23">
        <v>2290381.9583267001</v>
      </c>
      <c r="AE80" s="23">
        <v>264729.65728798398</v>
      </c>
      <c r="AF80" s="23">
        <v>707770.54533886095</v>
      </c>
      <c r="AG80" s="23">
        <v>8235823.2572974097</v>
      </c>
      <c r="AH80" s="23">
        <v>274648.67072050303</v>
      </c>
      <c r="AI80" s="23">
        <v>630532.51521372399</v>
      </c>
      <c r="AJ80" s="23">
        <v>416.76794040328298</v>
      </c>
      <c r="AK80" s="23">
        <v>1023797.15000683</v>
      </c>
      <c r="AL80" s="23">
        <v>456997.97377219098</v>
      </c>
      <c r="AM80" s="23">
        <v>178445.90452232599</v>
      </c>
      <c r="AN80" s="23">
        <v>503266.66428245598</v>
      </c>
      <c r="AO80" s="23">
        <v>77831.955991483293</v>
      </c>
      <c r="AP80" s="23">
        <v>2636.3371735209698</v>
      </c>
      <c r="AQ80" s="23">
        <v>29519.1185003059</v>
      </c>
      <c r="AR80" s="23">
        <v>665885.888347256</v>
      </c>
      <c r="AS80" s="23">
        <v>29.100455926798301</v>
      </c>
      <c r="AT80" s="23">
        <v>151.090216457194</v>
      </c>
      <c r="AU80" s="23">
        <v>5425662.8835907904</v>
      </c>
      <c r="AV80" s="23">
        <v>744120.67675665999</v>
      </c>
      <c r="AW80" s="23">
        <v>12383.487853664799</v>
      </c>
      <c r="AX80" s="23">
        <v>1292498.0442504501</v>
      </c>
      <c r="AY80" s="23">
        <v>792.20356358382401</v>
      </c>
      <c r="AZ80" s="23">
        <v>1896905.46847896</v>
      </c>
      <c r="BA80" s="23">
        <v>265.70559900885399</v>
      </c>
      <c r="BB80" s="23">
        <v>113981.720210243</v>
      </c>
      <c r="BC80" s="23">
        <v>806364.52342655498</v>
      </c>
      <c r="BD80" s="23">
        <v>338920.05102482199</v>
      </c>
      <c r="BE80" s="23">
        <v>2440372.6837910898</v>
      </c>
      <c r="BF80" s="23">
        <v>444.468757448622</v>
      </c>
      <c r="BG80" s="23">
        <v>100372.838826091</v>
      </c>
      <c r="BH80" s="23">
        <v>5224537.7987481104</v>
      </c>
      <c r="BI80" s="23">
        <v>418809.77887443401</v>
      </c>
      <c r="BJ80" s="23">
        <v>13.7587825373991</v>
      </c>
      <c r="BK80" s="23">
        <v>4274978.6367971096</v>
      </c>
      <c r="BL80" s="23">
        <v>7613440.2289702296</v>
      </c>
      <c r="BM80" s="23">
        <v>6216207.0962620098</v>
      </c>
      <c r="BN80" s="23">
        <v>91.606724226520598</v>
      </c>
      <c r="BO80" s="23">
        <v>137.07977654723601</v>
      </c>
      <c r="BP80" s="23">
        <v>359635.61099177599</v>
      </c>
      <c r="BQ80" s="23">
        <v>7758.8127820426598</v>
      </c>
      <c r="BR80" s="23">
        <v>925556.00346104102</v>
      </c>
      <c r="BS80" s="23">
        <v>32769.8157666607</v>
      </c>
      <c r="BT80" s="23">
        <v>170187.45702999999</v>
      </c>
      <c r="BU80" s="23">
        <v>1405773.4305090799</v>
      </c>
      <c r="BV80" s="23">
        <v>17.982364005243301</v>
      </c>
      <c r="BW80" s="23">
        <v>342.174882333516</v>
      </c>
      <c r="BX80" s="23">
        <v>844.87042807866396</v>
      </c>
      <c r="BY80" s="23">
        <v>58837.498334787902</v>
      </c>
      <c r="BZ80" s="23">
        <v>590265.98467043706</v>
      </c>
      <c r="CA80" s="23">
        <v>1399.1872208704499</v>
      </c>
      <c r="CB80" s="23">
        <v>670.53796318925004</v>
      </c>
      <c r="CC80" s="23">
        <v>1667545.2750677499</v>
      </c>
      <c r="CD80" s="23">
        <v>970939.68707480398</v>
      </c>
      <c r="CE80" s="23">
        <v>9.3128184815221999</v>
      </c>
      <c r="CF80" s="23">
        <v>276564.56832890603</v>
      </c>
      <c r="CG80" s="23">
        <v>2518.82088118206</v>
      </c>
      <c r="CH80" s="23">
        <v>49826.781142227403</v>
      </c>
      <c r="CI80" s="23">
        <v>3679.2283435690902</v>
      </c>
      <c r="CJ80" s="23">
        <v>182806.99258734999</v>
      </c>
      <c r="CK80" s="23">
        <v>135676.45911261701</v>
      </c>
      <c r="CL80" s="23">
        <v>360428.43850618601</v>
      </c>
      <c r="CM80" s="23">
        <v>4660073.3764437102</v>
      </c>
      <c r="CN80" s="23">
        <v>313086.15539670101</v>
      </c>
      <c r="CO80" s="23">
        <v>9149.9556805440898</v>
      </c>
      <c r="CP80" s="23">
        <v>170.76998577646901</v>
      </c>
      <c r="CQ80" s="23">
        <v>11162.2719266397</v>
      </c>
      <c r="CR80" s="23">
        <v>85209.856849033094</v>
      </c>
      <c r="CS80" s="23">
        <v>381393.57086104603</v>
      </c>
      <c r="CT80" s="23">
        <v>371161.53407002002</v>
      </c>
      <c r="CU80" s="23">
        <v>39.8933851228253</v>
      </c>
      <c r="CV80" s="23">
        <v>4980431.4708864698</v>
      </c>
      <c r="CW80" s="23">
        <v>818476.43195710098</v>
      </c>
      <c r="CX80" s="23">
        <v>74.679211188775199</v>
      </c>
      <c r="CY80" s="23">
        <v>1398443.3268092</v>
      </c>
      <c r="CZ80" s="23">
        <v>4733.2245177762998</v>
      </c>
      <c r="DA80" s="23">
        <v>88463.017735874004</v>
      </c>
      <c r="DB80" s="23">
        <v>59316.3190132854</v>
      </c>
      <c r="DC80" s="23">
        <v>70281.323216923905</v>
      </c>
      <c r="DD80" s="23">
        <v>159136.10094122301</v>
      </c>
      <c r="DE80" s="23">
        <v>403322.69702144398</v>
      </c>
      <c r="DF80" s="23">
        <v>2035187.0172329701</v>
      </c>
      <c r="DG80" s="23">
        <v>1459305.5124203099</v>
      </c>
      <c r="DH80" s="23">
        <v>41.010030029098701</v>
      </c>
      <c r="DI80" s="23">
        <v>251120.28003465099</v>
      </c>
      <c r="DJ80" s="23">
        <v>4378993.2618258903</v>
      </c>
      <c r="DK80" s="23">
        <v>105.10753630814099</v>
      </c>
      <c r="DL80" s="23">
        <v>159712.79253497301</v>
      </c>
      <c r="DM80" s="23">
        <v>66733.737129116606</v>
      </c>
      <c r="DN80" s="23">
        <v>27414.574170241402</v>
      </c>
      <c r="DO80" s="23">
        <v>255070.868782759</v>
      </c>
      <c r="DP80" s="23">
        <v>17076.871453754298</v>
      </c>
      <c r="DQ80" s="23">
        <v>541036.05806909001</v>
      </c>
      <c r="DR80" s="23">
        <f t="shared" si="6"/>
        <v>104078892.35177726</v>
      </c>
      <c r="DS80" s="19">
        <v>4056251.1399632189</v>
      </c>
      <c r="DT80">
        <v>8636439.6465000231</v>
      </c>
      <c r="DU80">
        <v>23631532.198018096</v>
      </c>
      <c r="DV80">
        <v>28705683.449445952</v>
      </c>
      <c r="DW80">
        <v>39048985.917849928</v>
      </c>
      <c r="DX80" s="23">
        <f t="shared" si="7"/>
        <v>104078892.35177721</v>
      </c>
      <c r="DY80" s="38">
        <f t="shared" si="5"/>
        <v>52573967</v>
      </c>
      <c r="DZ80" s="23">
        <f t="shared" si="8"/>
        <v>1979.6659504841475</v>
      </c>
    </row>
    <row r="81" spans="1:130" x14ac:dyDescent="0.25">
      <c r="A81" s="21" t="s">
        <v>201</v>
      </c>
      <c r="B81" s="23">
        <v>17940.336246827999</v>
      </c>
      <c r="C81" s="23">
        <v>741783.26395109005</v>
      </c>
      <c r="D81" s="23">
        <v>121650.40372486701</v>
      </c>
      <c r="E81" s="23">
        <v>48.102929336095102</v>
      </c>
      <c r="F81" s="23">
        <v>9276.5393560643006</v>
      </c>
      <c r="G81" s="23">
        <v>16967.474343820999</v>
      </c>
      <c r="H81" s="23">
        <v>965.14181981219099</v>
      </c>
      <c r="I81" s="23">
        <v>369.070193309665</v>
      </c>
      <c r="J81" s="23">
        <v>118.40866420167301</v>
      </c>
      <c r="K81" s="23">
        <v>114.231733405085</v>
      </c>
      <c r="L81" s="23">
        <v>369.32877578309598</v>
      </c>
      <c r="M81" s="23">
        <v>331.793015321751</v>
      </c>
      <c r="N81" s="23">
        <v>39.135215491907303</v>
      </c>
      <c r="O81" s="23">
        <v>6621.7973631342102</v>
      </c>
      <c r="P81" s="23">
        <v>1135.60355277337</v>
      </c>
      <c r="Q81" s="23">
        <v>102.248798498214</v>
      </c>
      <c r="R81" s="23">
        <v>11.855780054343001</v>
      </c>
      <c r="S81" s="23">
        <v>105754.35365905</v>
      </c>
      <c r="T81" s="23">
        <v>306263.613601333</v>
      </c>
      <c r="U81" s="23">
        <v>4396.6723787542796</v>
      </c>
      <c r="V81" s="23">
        <v>101000.35227931901</v>
      </c>
      <c r="W81" s="23">
        <v>10.050962886928</v>
      </c>
      <c r="X81" s="23">
        <v>1065015.5204322101</v>
      </c>
      <c r="Y81" s="23">
        <v>447.60666425376201</v>
      </c>
      <c r="Z81" s="23">
        <v>27.094130344907999</v>
      </c>
      <c r="AA81" s="23">
        <v>16573.9063186114</v>
      </c>
      <c r="AB81" s="23">
        <v>89.742125217989695</v>
      </c>
      <c r="AC81" s="23">
        <v>140230.457293118</v>
      </c>
      <c r="AD81" s="23">
        <v>425724.24729681801</v>
      </c>
      <c r="AE81" s="23">
        <v>6363.9426529638004</v>
      </c>
      <c r="AF81" s="23">
        <v>29140.737355268098</v>
      </c>
      <c r="AG81" s="23">
        <v>855214.13908523403</v>
      </c>
      <c r="AH81" s="23">
        <v>69162.758972132302</v>
      </c>
      <c r="AI81" s="23">
        <v>21643.4544328109</v>
      </c>
      <c r="AJ81" s="23">
        <v>60.973882921470398</v>
      </c>
      <c r="AK81" s="23">
        <v>40114.2630605101</v>
      </c>
      <c r="AL81" s="23">
        <v>18700.610046940299</v>
      </c>
      <c r="AM81" s="23">
        <v>3004.20411260526</v>
      </c>
      <c r="AN81" s="23">
        <v>27725.769514290801</v>
      </c>
      <c r="AO81" s="23">
        <v>2641.4290107901502</v>
      </c>
      <c r="AP81" s="23">
        <v>3388.5572490387699</v>
      </c>
      <c r="AQ81" s="23">
        <v>199.067643014552</v>
      </c>
      <c r="AR81" s="23">
        <v>31490.219567242599</v>
      </c>
      <c r="AS81" s="23">
        <v>516.89255815147396</v>
      </c>
      <c r="AT81" s="23">
        <v>91.175196540066494</v>
      </c>
      <c r="AU81" s="23">
        <v>520770.42298797501</v>
      </c>
      <c r="AV81" s="23">
        <v>39912.300494071802</v>
      </c>
      <c r="AW81" s="23">
        <v>333105.52205121599</v>
      </c>
      <c r="AX81" s="23">
        <v>14408.344590679901</v>
      </c>
      <c r="AY81" s="23">
        <v>6.7822043107393997</v>
      </c>
      <c r="AZ81" s="23">
        <v>75113.2303883555</v>
      </c>
      <c r="BA81" s="23">
        <v>655.93659316695403</v>
      </c>
      <c r="BB81" s="23">
        <v>48386.081194746897</v>
      </c>
      <c r="BC81" s="23">
        <v>7676.5918004136101</v>
      </c>
      <c r="BD81" s="23">
        <v>9053.3425504875995</v>
      </c>
      <c r="BE81" s="23">
        <v>448.62689145760203</v>
      </c>
      <c r="BF81" s="23">
        <v>7692.1588868376502</v>
      </c>
      <c r="BG81" s="23">
        <v>76.673758933327903</v>
      </c>
      <c r="BH81" s="23">
        <v>498760.07025765599</v>
      </c>
      <c r="BI81" s="23">
        <v>139932.90885172799</v>
      </c>
      <c r="BJ81" s="23">
        <v>316.29297538185602</v>
      </c>
      <c r="BK81" s="23">
        <v>812525.76964326296</v>
      </c>
      <c r="BL81" s="23">
        <v>336075.449598276</v>
      </c>
      <c r="BM81" s="23">
        <v>60895.977950887303</v>
      </c>
      <c r="BN81" s="23">
        <v>144.69112399421101</v>
      </c>
      <c r="BO81" s="23">
        <v>68.903535572753199</v>
      </c>
      <c r="BP81" s="23">
        <v>38551.659734321598</v>
      </c>
      <c r="BQ81" s="23">
        <v>1376.0481978736</v>
      </c>
      <c r="BR81" s="23">
        <v>2321.5653091495101</v>
      </c>
      <c r="BS81" s="23">
        <v>3851.5446063879599</v>
      </c>
      <c r="BT81" s="23">
        <v>24743.137737245499</v>
      </c>
      <c r="BU81" s="23">
        <v>49192.278395536203</v>
      </c>
      <c r="BV81" s="23">
        <v>8.2484867216825002</v>
      </c>
      <c r="BW81" s="23">
        <v>47.038382452635403</v>
      </c>
      <c r="BX81" s="23">
        <v>118.753990727134</v>
      </c>
      <c r="BY81" s="23">
        <v>1542.03399536287</v>
      </c>
      <c r="BZ81" s="23">
        <v>79532.2155259766</v>
      </c>
      <c r="CA81" s="23">
        <v>91.569606100963199</v>
      </c>
      <c r="CB81" s="23">
        <v>1234.0542904900899</v>
      </c>
      <c r="CC81" s="23">
        <v>64331.403093083703</v>
      </c>
      <c r="CD81" s="23">
        <v>1715.22426661602</v>
      </c>
      <c r="CE81" s="23">
        <v>2.1928010561253299</v>
      </c>
      <c r="CF81" s="23">
        <v>46270.289260449601</v>
      </c>
      <c r="CG81" s="23">
        <v>88.584442085736796</v>
      </c>
      <c r="CH81" s="23">
        <v>8786.8284344623607</v>
      </c>
      <c r="CI81" s="23">
        <v>8753.4851638534001</v>
      </c>
      <c r="CJ81" s="23">
        <v>19956.066711624499</v>
      </c>
      <c r="CK81" s="23">
        <v>4688.3512456931203</v>
      </c>
      <c r="CL81" s="23">
        <v>145195.98541032299</v>
      </c>
      <c r="CM81" s="23">
        <v>77316.988895929098</v>
      </c>
      <c r="CN81" s="23">
        <v>15713.9435903183</v>
      </c>
      <c r="CO81" s="23">
        <v>4245.6852276126101</v>
      </c>
      <c r="CP81" s="23">
        <v>301.671521450603</v>
      </c>
      <c r="CQ81" s="23">
        <v>208929.293509679</v>
      </c>
      <c r="CR81" s="23">
        <v>16676.930549295201</v>
      </c>
      <c r="CS81" s="23">
        <v>483722.61314059998</v>
      </c>
      <c r="CT81" s="23">
        <v>56096.688221495497</v>
      </c>
      <c r="CU81" s="23">
        <v>36495.674090610002</v>
      </c>
      <c r="CV81" s="23">
        <v>51902.852436089801</v>
      </c>
      <c r="CW81" s="23">
        <v>266833.50479848997</v>
      </c>
      <c r="CX81" s="23">
        <v>10846.7418408051</v>
      </c>
      <c r="CY81" s="23">
        <v>394815.19770962402</v>
      </c>
      <c r="CZ81" s="23">
        <v>4.3310485556300904</v>
      </c>
      <c r="DA81" s="23">
        <v>4236.52584582892</v>
      </c>
      <c r="DB81" s="23">
        <v>97.022105707095804</v>
      </c>
      <c r="DC81" s="23">
        <v>216558.91490980299</v>
      </c>
      <c r="DD81" s="23">
        <v>60490.225003602398</v>
      </c>
      <c r="DE81" s="23">
        <v>50766.672147190096</v>
      </c>
      <c r="DF81" s="23">
        <v>224614.28645932599</v>
      </c>
      <c r="DG81" s="23">
        <v>203093.76463406099</v>
      </c>
      <c r="DH81" s="23">
        <v>105.633690663294</v>
      </c>
      <c r="DI81" s="23">
        <v>3641.5654664323101</v>
      </c>
      <c r="DJ81" s="23">
        <v>14159.3413244158</v>
      </c>
      <c r="DK81" s="23">
        <v>21.692865365239001</v>
      </c>
      <c r="DL81" s="23">
        <v>6362.6003858887298</v>
      </c>
      <c r="DM81" s="23">
        <v>89870.220075267702</v>
      </c>
      <c r="DN81" s="23">
        <v>2135.08515880601</v>
      </c>
      <c r="DO81" s="23">
        <v>30573.6326945818</v>
      </c>
      <c r="DP81" s="23">
        <v>278538.05875025003</v>
      </c>
      <c r="DQ81" s="23">
        <v>442933.09551405802</v>
      </c>
      <c r="DR81" s="23">
        <f t="shared" si="6"/>
        <v>10853361.637974976</v>
      </c>
      <c r="DS81" s="19">
        <v>2057011.7725506132</v>
      </c>
      <c r="DT81">
        <v>488371.54069793137</v>
      </c>
      <c r="DU81">
        <v>1573556.9336349997</v>
      </c>
      <c r="DV81">
        <v>3067783.7955982783</v>
      </c>
      <c r="DW81">
        <v>3666637.5954931499</v>
      </c>
      <c r="DX81" s="23">
        <f t="shared" si="7"/>
        <v>10853361.637974974</v>
      </c>
      <c r="DY81" s="38">
        <f t="shared" si="5"/>
        <v>6415851</v>
      </c>
      <c r="DZ81" s="23">
        <f t="shared" si="8"/>
        <v>1691.6480195651322</v>
      </c>
    </row>
    <row r="82" spans="1:130" x14ac:dyDescent="0.25">
      <c r="A82" s="21" t="s">
        <v>276</v>
      </c>
      <c r="B82" s="23">
        <v>179218.97013202001</v>
      </c>
      <c r="C82" s="23">
        <v>117653.84736935599</v>
      </c>
      <c r="D82" s="23">
        <v>266254.17050217302</v>
      </c>
      <c r="E82" s="23">
        <v>89.137349195453496</v>
      </c>
      <c r="F82" s="23">
        <v>20534.451132461101</v>
      </c>
      <c r="G82" s="23">
        <v>84085.221606593594</v>
      </c>
      <c r="H82" s="23">
        <v>10405.6856689005</v>
      </c>
      <c r="I82" s="23">
        <v>40034.385474497001</v>
      </c>
      <c r="J82" s="23">
        <v>1704.3096948222301</v>
      </c>
      <c r="K82" s="23">
        <v>9085.2637344630803</v>
      </c>
      <c r="L82" s="23">
        <v>5019.13733075042</v>
      </c>
      <c r="M82" s="23">
        <v>23555.508819792201</v>
      </c>
      <c r="N82" s="23">
        <v>1405.2874524844599</v>
      </c>
      <c r="O82" s="23">
        <v>4855.4811523930503</v>
      </c>
      <c r="P82" s="23">
        <v>3650.5050868971002</v>
      </c>
      <c r="Q82" s="23">
        <v>2720.9205646691298</v>
      </c>
      <c r="R82" s="23">
        <v>3095.8136813158699</v>
      </c>
      <c r="S82" s="23">
        <v>100874.97096109801</v>
      </c>
      <c r="T82" s="23">
        <v>1960686.8058881499</v>
      </c>
      <c r="U82" s="23">
        <v>36409.637151055998</v>
      </c>
      <c r="V82" s="23">
        <v>10094.030009201701</v>
      </c>
      <c r="W82" s="23">
        <v>818.62565074813006</v>
      </c>
      <c r="X82" s="23">
        <v>2747793.9193401299</v>
      </c>
      <c r="Y82" s="23">
        <v>38562.552987610499</v>
      </c>
      <c r="Z82" s="23">
        <v>1928.94428622342</v>
      </c>
      <c r="AA82" s="23">
        <v>375766.30701920798</v>
      </c>
      <c r="AB82" s="23">
        <v>585.51594277470394</v>
      </c>
      <c r="AC82" s="23">
        <v>50447.664885103899</v>
      </c>
      <c r="AD82" s="23">
        <v>74782.329238015096</v>
      </c>
      <c r="AE82" s="23">
        <v>50544.254670139897</v>
      </c>
      <c r="AF82" s="23">
        <v>68051.516679547305</v>
      </c>
      <c r="AG82" s="23">
        <v>426410.64163602301</v>
      </c>
      <c r="AH82" s="23">
        <v>264361.407687912</v>
      </c>
      <c r="AI82" s="23">
        <v>159539.82706200299</v>
      </c>
      <c r="AJ82" s="23">
        <v>112.178148616238</v>
      </c>
      <c r="AK82" s="23">
        <v>245775.05222618001</v>
      </c>
      <c r="AL82" s="23">
        <v>410624.681402007</v>
      </c>
      <c r="AM82" s="23">
        <v>387788.25487991702</v>
      </c>
      <c r="AN82" s="23">
        <v>1056418.44682306</v>
      </c>
      <c r="AO82" s="23">
        <v>38825.352096559298</v>
      </c>
      <c r="AP82" s="23">
        <v>15724.6546579852</v>
      </c>
      <c r="AQ82" s="23">
        <v>47248.486353544802</v>
      </c>
      <c r="AR82" s="23">
        <v>1523323.8830213</v>
      </c>
      <c r="AS82" s="23">
        <v>413.10665021614102</v>
      </c>
      <c r="AT82" s="23">
        <v>25.094375340814501</v>
      </c>
      <c r="AU82" s="23">
        <v>604709.53342869203</v>
      </c>
      <c r="AV82" s="23">
        <v>5192.9681593205396</v>
      </c>
      <c r="AW82" s="23">
        <v>793020.60490622697</v>
      </c>
      <c r="AX82" s="23">
        <v>33790.296940912398</v>
      </c>
      <c r="AY82" s="23">
        <v>2119.6359199373101</v>
      </c>
      <c r="AZ82" s="23">
        <v>70872.324273799793</v>
      </c>
      <c r="BA82" s="23">
        <v>898.60537809733296</v>
      </c>
      <c r="BB82" s="23">
        <v>64370.891515740601</v>
      </c>
      <c r="BC82" s="23">
        <v>13951.224918354001</v>
      </c>
      <c r="BD82" s="23">
        <v>549926.27699741698</v>
      </c>
      <c r="BE82" s="23">
        <v>45908.993730082097</v>
      </c>
      <c r="BF82" s="23">
        <v>371850.56235806597</v>
      </c>
      <c r="BG82" s="23">
        <v>26018.2850621084</v>
      </c>
      <c r="BH82" s="23">
        <v>181247.745809883</v>
      </c>
      <c r="BI82" s="23">
        <v>35442.5576721463</v>
      </c>
      <c r="BJ82" s="23">
        <v>5882.4050862936901</v>
      </c>
      <c r="BK82" s="23">
        <v>871769.00722889404</v>
      </c>
      <c r="BL82" s="23">
        <v>926266.57903797901</v>
      </c>
      <c r="BM82" s="23">
        <v>104595.453930387</v>
      </c>
      <c r="BN82" s="23">
        <v>217.90507735868201</v>
      </c>
      <c r="BO82" s="23">
        <v>78.507719840684203</v>
      </c>
      <c r="BP82" s="23">
        <v>393654.19653693098</v>
      </c>
      <c r="BQ82" s="23">
        <v>146.30858111616899</v>
      </c>
      <c r="BR82" s="23">
        <v>426988.51054509799</v>
      </c>
      <c r="BS82" s="23">
        <v>70830.243270727806</v>
      </c>
      <c r="BT82" s="23">
        <v>86162.758151989998</v>
      </c>
      <c r="BU82" s="23">
        <v>505911.06798968097</v>
      </c>
      <c r="BV82" s="23">
        <v>58.1787564872727</v>
      </c>
      <c r="BW82" s="23">
        <v>29066.686836084798</v>
      </c>
      <c r="BX82" s="23">
        <v>163611.912523426</v>
      </c>
      <c r="BY82" s="23">
        <v>37742.864762662597</v>
      </c>
      <c r="BZ82" s="23">
        <v>11052.0907576719</v>
      </c>
      <c r="CA82" s="23">
        <v>91.549814942343502</v>
      </c>
      <c r="CB82" s="23">
        <v>13996.550993163901</v>
      </c>
      <c r="CC82" s="23">
        <v>319500.51598773099</v>
      </c>
      <c r="CD82" s="23">
        <v>106077.826037982</v>
      </c>
      <c r="CE82" s="23">
        <v>251.80881783456601</v>
      </c>
      <c r="CF82" s="23">
        <v>272712.75659013097</v>
      </c>
      <c r="CG82" s="23">
        <v>135300.66271523101</v>
      </c>
      <c r="CH82" s="23">
        <v>144951.98636909999</v>
      </c>
      <c r="CI82" s="23">
        <v>21156.819259244501</v>
      </c>
      <c r="CJ82" s="23">
        <v>33638.353283704499</v>
      </c>
      <c r="CK82" s="23">
        <v>6232.15566824076</v>
      </c>
      <c r="CL82" s="23">
        <v>214472.47074163699</v>
      </c>
      <c r="CM82" s="23">
        <v>1471536.6193141199</v>
      </c>
      <c r="CN82" s="23">
        <v>136500.77549446901</v>
      </c>
      <c r="CO82" s="23">
        <v>132027.76475075199</v>
      </c>
      <c r="CP82" s="23">
        <v>238330.400517578</v>
      </c>
      <c r="CQ82" s="23">
        <v>47970.412495736397</v>
      </c>
      <c r="CR82" s="23">
        <v>119054.780950395</v>
      </c>
      <c r="CS82" s="23">
        <v>16048.569682491599</v>
      </c>
      <c r="CT82" s="23">
        <v>2006.97448711118</v>
      </c>
      <c r="CU82" s="23">
        <v>48.695557537413698</v>
      </c>
      <c r="CV82" s="23">
        <v>28580.189588155499</v>
      </c>
      <c r="CW82" s="23">
        <v>54771.625139859301</v>
      </c>
      <c r="CX82" s="23">
        <v>42986.258514953297</v>
      </c>
      <c r="CY82" s="23">
        <v>204941.368532603</v>
      </c>
      <c r="CZ82" s="23">
        <v>50280.973977393201</v>
      </c>
      <c r="DA82" s="23">
        <v>194627.113792816</v>
      </c>
      <c r="DB82" s="23">
        <v>30327.7079199365</v>
      </c>
      <c r="DC82" s="23">
        <v>185716.04974339501</v>
      </c>
      <c r="DD82" s="23">
        <v>21341.239256411602</v>
      </c>
      <c r="DE82" s="23">
        <v>213105.851640557</v>
      </c>
      <c r="DF82" s="23">
        <v>361125.22925643699</v>
      </c>
      <c r="DG82" s="23">
        <v>160168.959159227</v>
      </c>
      <c r="DH82" s="23">
        <v>63.628640592292001</v>
      </c>
      <c r="DI82" s="23">
        <v>232904.87242548799</v>
      </c>
      <c r="DJ82" s="23">
        <v>79990.688467090993</v>
      </c>
      <c r="DK82" s="23">
        <v>123.84995395885301</v>
      </c>
      <c r="DL82" s="23">
        <v>61667.666867878397</v>
      </c>
      <c r="DM82" s="23">
        <v>97557.771891892495</v>
      </c>
      <c r="DN82" s="23">
        <v>22280.831133492</v>
      </c>
      <c r="DO82" s="23">
        <v>145221.512669213</v>
      </c>
      <c r="DP82" s="23">
        <v>183483.74013685301</v>
      </c>
      <c r="DQ82" s="23">
        <v>3523129.3457218301</v>
      </c>
      <c r="DR82" s="23">
        <f t="shared" si="6"/>
        <v>26626966.346305031</v>
      </c>
      <c r="DS82" s="19">
        <v>4054796.2341152015</v>
      </c>
      <c r="DT82">
        <v>4483164.2235774714</v>
      </c>
      <c r="DU82">
        <v>7266332.3375593266</v>
      </c>
      <c r="DV82">
        <v>5432422.2075772239</v>
      </c>
      <c r="DW82">
        <v>5390251.3434758149</v>
      </c>
      <c r="DX82" s="23">
        <f t="shared" si="7"/>
        <v>26626966.346305039</v>
      </c>
      <c r="DY82" s="38">
        <f t="shared" si="5"/>
        <v>16486542.000000002</v>
      </c>
      <c r="DZ82" s="23">
        <f t="shared" si="8"/>
        <v>1615.0728482846819</v>
      </c>
    </row>
    <row r="83" spans="1:130" x14ac:dyDescent="0.25">
      <c r="A83" s="21" t="s">
        <v>202</v>
      </c>
      <c r="B83" s="23">
        <v>10393804.847476499</v>
      </c>
      <c r="C83" s="23">
        <v>4045736.3049864802</v>
      </c>
      <c r="D83" s="23">
        <v>13261743.837114999</v>
      </c>
      <c r="E83" s="23">
        <v>1200.58636678024</v>
      </c>
      <c r="F83" s="23">
        <v>678744.826857134</v>
      </c>
      <c r="G83" s="23">
        <v>25845593.791886501</v>
      </c>
      <c r="H83" s="23">
        <v>141269.56978896901</v>
      </c>
      <c r="I83" s="23">
        <v>279577.96977647103</v>
      </c>
      <c r="J83" s="23">
        <v>176031.13420563901</v>
      </c>
      <c r="K83" s="23">
        <v>186133.490747932</v>
      </c>
      <c r="L83" s="23">
        <v>424165.39089437999</v>
      </c>
      <c r="M83" s="23">
        <v>131658.16219477801</v>
      </c>
      <c r="N83" s="23">
        <v>87690.170834321107</v>
      </c>
      <c r="O83" s="23">
        <v>166151.29272085099</v>
      </c>
      <c r="P83" s="23">
        <v>270340.19079163898</v>
      </c>
      <c r="Q83" s="23">
        <v>276030.82248816697</v>
      </c>
      <c r="R83" s="23">
        <v>55283.740794661499</v>
      </c>
      <c r="S83" s="23">
        <v>3887587.1697289902</v>
      </c>
      <c r="T83" s="23">
        <v>40413945.905583397</v>
      </c>
      <c r="U83" s="23">
        <v>95471.217491708099</v>
      </c>
      <c r="V83" s="23">
        <v>1683838.56923415</v>
      </c>
      <c r="W83" s="23">
        <v>147520.70654704599</v>
      </c>
      <c r="X83" s="23">
        <v>169755261.93239301</v>
      </c>
      <c r="Y83" s="23">
        <v>208037.56835397601</v>
      </c>
      <c r="Z83" s="23">
        <v>72872.856833068799</v>
      </c>
      <c r="AA83" s="23">
        <v>44724417.403042302</v>
      </c>
      <c r="AB83" s="23">
        <v>24647.417746564101</v>
      </c>
      <c r="AC83" s="23">
        <v>1077716.9441714899</v>
      </c>
      <c r="AD83" s="23">
        <v>3509844.87861036</v>
      </c>
      <c r="AE83" s="23">
        <v>10902861.822357999</v>
      </c>
      <c r="AF83" s="23">
        <v>1885514.61166663</v>
      </c>
      <c r="AG83" s="23">
        <v>117450892.010848</v>
      </c>
      <c r="AH83" s="23">
        <v>336334.85634823999</v>
      </c>
      <c r="AI83" s="23">
        <v>15491518.7164011</v>
      </c>
      <c r="AJ83" s="23">
        <v>1506.72060739468</v>
      </c>
      <c r="AK83" s="23">
        <v>7486471.6013770401</v>
      </c>
      <c r="AL83" s="23">
        <v>60397685.460130498</v>
      </c>
      <c r="AM83" s="23">
        <v>11768132.987329099</v>
      </c>
      <c r="AN83" s="23">
        <v>1111136.00151029</v>
      </c>
      <c r="AO83" s="23">
        <v>40678.9991113051</v>
      </c>
      <c r="AP83" s="23">
        <v>556176.97347073501</v>
      </c>
      <c r="AQ83" s="23">
        <v>3116357.7258246602</v>
      </c>
      <c r="AR83" s="23">
        <v>11382975.938794199</v>
      </c>
      <c r="AS83" s="23">
        <v>1949519.2951466099</v>
      </c>
      <c r="AT83" s="23">
        <v>14367.015642776199</v>
      </c>
      <c r="AU83" s="23">
        <v>130833138.276108</v>
      </c>
      <c r="AV83" s="23">
        <v>310425.28447432601</v>
      </c>
      <c r="AW83" s="23">
        <v>6378.1667630639204</v>
      </c>
      <c r="AX83" s="23">
        <v>294639.00659609801</v>
      </c>
      <c r="AY83" s="23">
        <v>71591.6953380583</v>
      </c>
      <c r="AZ83" s="23">
        <v>4458156.2483156295</v>
      </c>
      <c r="BA83" s="23">
        <v>374829.666671124</v>
      </c>
      <c r="BB83" s="23">
        <v>96759.548597356101</v>
      </c>
      <c r="BC83" s="23">
        <v>187987.37568409101</v>
      </c>
      <c r="BD83" s="23">
        <v>5968328.8932443596</v>
      </c>
      <c r="BE83" s="23">
        <v>565648.524298731</v>
      </c>
      <c r="BF83" s="23">
        <v>40970.747201081002</v>
      </c>
      <c r="BG83" s="23">
        <v>379898.128853195</v>
      </c>
      <c r="BH83" s="23">
        <v>9825548.9521676693</v>
      </c>
      <c r="BI83" s="23">
        <v>171596.01944896599</v>
      </c>
      <c r="BJ83" s="23">
        <v>645071.35008986294</v>
      </c>
      <c r="BK83" s="23">
        <v>71519690.805394307</v>
      </c>
      <c r="BL83" s="23">
        <v>127764208.994872</v>
      </c>
      <c r="BM83" s="23">
        <v>28956523.2708859</v>
      </c>
      <c r="BN83" s="23">
        <v>5868.7214629706496</v>
      </c>
      <c r="BO83" s="23">
        <v>21026.826569752</v>
      </c>
      <c r="BP83" s="23">
        <v>1720572.9051926101</v>
      </c>
      <c r="BQ83" s="23">
        <v>364244.65312076302</v>
      </c>
      <c r="BR83" s="23">
        <v>54375005.749444999</v>
      </c>
      <c r="BS83" s="23">
        <v>61222.551241011897</v>
      </c>
      <c r="BT83" s="23">
        <v>9517.8096052727196</v>
      </c>
      <c r="BU83" s="23">
        <v>51993338.7336009</v>
      </c>
      <c r="BV83" s="23">
        <v>4908.2687987109402</v>
      </c>
      <c r="BW83" s="23">
        <v>297524.53438079299</v>
      </c>
      <c r="BX83" s="23">
        <v>511548.35832579801</v>
      </c>
      <c r="BY83" s="23">
        <v>248523.669674531</v>
      </c>
      <c r="BZ83" s="23">
        <v>1879200.1142618</v>
      </c>
      <c r="CA83" s="23">
        <v>21806.809093420601</v>
      </c>
      <c r="CB83" s="23">
        <v>191585.810535578</v>
      </c>
      <c r="CC83" s="23">
        <v>34338113.398497798</v>
      </c>
      <c r="CD83" s="23">
        <v>16011006.8817591</v>
      </c>
      <c r="CE83" s="23">
        <v>1675114.78748935</v>
      </c>
      <c r="CF83" s="23">
        <v>3332227.5074996399</v>
      </c>
      <c r="CG83" s="23">
        <v>530189.12688608002</v>
      </c>
      <c r="CH83" s="23">
        <v>3986248.46199178</v>
      </c>
      <c r="CI83" s="23">
        <v>589625.88648950204</v>
      </c>
      <c r="CJ83" s="23">
        <v>3645990.95406223</v>
      </c>
      <c r="CK83" s="23">
        <v>1125678.95838979</v>
      </c>
      <c r="CL83" s="23">
        <v>68615146.500750601</v>
      </c>
      <c r="CM83" s="23">
        <v>120516732.700837</v>
      </c>
      <c r="CN83" s="23">
        <v>13629266.798692901</v>
      </c>
      <c r="CO83" s="23">
        <v>384390.395625901</v>
      </c>
      <c r="CP83" s="23">
        <v>69186.884761880894</v>
      </c>
      <c r="CQ83" s="23">
        <v>6544324.70486922</v>
      </c>
      <c r="CR83" s="23">
        <v>210215.67779839801</v>
      </c>
      <c r="CS83" s="23">
        <v>182243.17134590101</v>
      </c>
      <c r="CT83" s="23">
        <v>184028.89484396999</v>
      </c>
      <c r="CU83" s="23">
        <v>535.34209159037005</v>
      </c>
      <c r="CV83" s="23">
        <v>215538.55642905101</v>
      </c>
      <c r="CW83" s="23">
        <v>12858942.365758499</v>
      </c>
      <c r="CX83" s="23">
        <v>129631.838323972</v>
      </c>
      <c r="CY83" s="23">
        <v>8463358.9790867101</v>
      </c>
      <c r="CZ83" s="23">
        <v>1324578.6052087101</v>
      </c>
      <c r="DA83" s="23">
        <v>197254.52314166399</v>
      </c>
      <c r="DB83" s="23">
        <v>352945.67336618999</v>
      </c>
      <c r="DC83" s="23">
        <v>4876952.9441647399</v>
      </c>
      <c r="DD83" s="23">
        <v>396341.53862654301</v>
      </c>
      <c r="DE83" s="23">
        <v>5199951.7004257403</v>
      </c>
      <c r="DF83" s="23">
        <v>12153066.648633201</v>
      </c>
      <c r="DG83" s="23">
        <v>26744585.334132399</v>
      </c>
      <c r="DH83" s="23">
        <v>6443.6427225960597</v>
      </c>
      <c r="DI83" s="23">
        <v>3446006.01782584</v>
      </c>
      <c r="DJ83" s="23">
        <v>5090326.4301501298</v>
      </c>
      <c r="DK83" s="23">
        <v>3579.4363423852701</v>
      </c>
      <c r="DL83" s="23">
        <v>2255143.95320252</v>
      </c>
      <c r="DM83" s="23">
        <v>504854.29303061601</v>
      </c>
      <c r="DN83" s="23">
        <v>1836908.1974843401</v>
      </c>
      <c r="DO83" s="23">
        <v>171174.865109181</v>
      </c>
      <c r="DP83" s="23">
        <v>2491537.7257825099</v>
      </c>
      <c r="DQ83" s="23">
        <v>74391747.698210493</v>
      </c>
      <c r="DR83" s="23">
        <f t="shared" si="6"/>
        <v>1498772873.9083819</v>
      </c>
      <c r="DS83" s="19">
        <v>123990231.72215986</v>
      </c>
      <c r="DT83">
        <v>233684970.09337458</v>
      </c>
      <c r="DU83">
        <v>366300573.03336048</v>
      </c>
      <c r="DV83">
        <v>85479619.332905263</v>
      </c>
      <c r="DW83">
        <v>689317479.72658241</v>
      </c>
      <c r="DX83" s="23">
        <f t="shared" si="7"/>
        <v>1498772873.9083827</v>
      </c>
      <c r="DY83" s="38">
        <f t="shared" si="5"/>
        <v>51225321</v>
      </c>
      <c r="DZ83" s="23">
        <f t="shared" si="8"/>
        <v>29258.437910196455</v>
      </c>
    </row>
    <row r="84" spans="1:130" x14ac:dyDescent="0.25">
      <c r="A84" s="21" t="s">
        <v>277</v>
      </c>
      <c r="B84" s="23">
        <v>3179204.3046947499</v>
      </c>
      <c r="C84" s="23">
        <v>2662855.67524157</v>
      </c>
      <c r="D84" s="23">
        <v>163526.57837278699</v>
      </c>
      <c r="E84" s="23">
        <v>2395.6525004237301</v>
      </c>
      <c r="F84" s="23">
        <v>5015.7047522090697</v>
      </c>
      <c r="G84" s="23">
        <v>612157.12049865001</v>
      </c>
      <c r="H84" s="23">
        <v>67881.679964133</v>
      </c>
      <c r="I84" s="23">
        <v>299060.494542061</v>
      </c>
      <c r="J84" s="23">
        <v>1463.48779761582</v>
      </c>
      <c r="K84" s="23">
        <v>1188.0733721014401</v>
      </c>
      <c r="L84" s="23">
        <v>348333.86787098303</v>
      </c>
      <c r="M84" s="23">
        <v>3705.1790335045298</v>
      </c>
      <c r="N84" s="23">
        <v>2347.5748801964801</v>
      </c>
      <c r="O84" s="23">
        <v>31947.7077896068</v>
      </c>
      <c r="P84" s="23">
        <v>1588.1069527044101</v>
      </c>
      <c r="Q84" s="23">
        <v>248.02753974302701</v>
      </c>
      <c r="R84" s="23">
        <v>2099.9079258360898</v>
      </c>
      <c r="S84" s="23">
        <v>209263.27050347699</v>
      </c>
      <c r="T84" s="23">
        <v>11137729.0324171</v>
      </c>
      <c r="U84" s="23">
        <v>561.96087402584703</v>
      </c>
      <c r="V84" s="23">
        <v>660174.89714705199</v>
      </c>
      <c r="W84" s="23">
        <v>163.928466464368</v>
      </c>
      <c r="X84" s="23">
        <v>11554673.895057</v>
      </c>
      <c r="Y84" s="23">
        <v>248.29862995347099</v>
      </c>
      <c r="Z84" s="23">
        <v>99111.491247264697</v>
      </c>
      <c r="AA84" s="23">
        <v>560677.46095609805</v>
      </c>
      <c r="AB84" s="23">
        <v>117.942958840174</v>
      </c>
      <c r="AC84" s="23">
        <v>21129.629807371199</v>
      </c>
      <c r="AD84" s="23">
        <v>1855181.9377645</v>
      </c>
      <c r="AE84" s="23">
        <v>825161.59331252403</v>
      </c>
      <c r="AF84" s="23">
        <v>2515.7312890017602</v>
      </c>
      <c r="AG84" s="23">
        <v>7395804.5974672399</v>
      </c>
      <c r="AH84" s="23">
        <v>35163.265146329599</v>
      </c>
      <c r="AI84" s="23">
        <v>260033.25928411499</v>
      </c>
      <c r="AJ84" s="23">
        <v>7952.8451482709197</v>
      </c>
      <c r="AK84" s="23">
        <v>2147733.0904301298</v>
      </c>
      <c r="AL84" s="23">
        <v>20798909.538915601</v>
      </c>
      <c r="AM84" s="23">
        <v>276716.94063487701</v>
      </c>
      <c r="AN84" s="23">
        <v>24937.453145652999</v>
      </c>
      <c r="AO84" s="23">
        <v>220064.259588897</v>
      </c>
      <c r="AP84" s="23">
        <v>51312.521749433603</v>
      </c>
      <c r="AQ84" s="23">
        <v>9881.7182435640898</v>
      </c>
      <c r="AR84" s="23">
        <v>2371786.9713006499</v>
      </c>
      <c r="AS84" s="23">
        <v>2584228.8334868201</v>
      </c>
      <c r="AT84" s="23">
        <v>456.04226803813702</v>
      </c>
      <c r="AU84" s="23">
        <v>18108044.4916922</v>
      </c>
      <c r="AV84" s="23">
        <v>12809.3769159733</v>
      </c>
      <c r="AW84" s="23">
        <v>52375.738854238603</v>
      </c>
      <c r="AX84" s="23">
        <v>9095.5436862240404</v>
      </c>
      <c r="AY84" s="23">
        <v>2156.7049017815398</v>
      </c>
      <c r="AZ84" s="23">
        <v>423687.61407957302</v>
      </c>
      <c r="BA84" s="23">
        <v>24922.248016251899</v>
      </c>
      <c r="BB84" s="23">
        <v>12324.775658934899</v>
      </c>
      <c r="BC84" s="23">
        <v>77055.608649599802</v>
      </c>
      <c r="BD84" s="23">
        <v>219372.37048913201</v>
      </c>
      <c r="BE84" s="23">
        <v>324782.26253683399</v>
      </c>
      <c r="BF84" s="23">
        <v>155.23458360992399</v>
      </c>
      <c r="BG84" s="23">
        <v>667.21869083103297</v>
      </c>
      <c r="BH84" s="23">
        <v>1383757.1161740799</v>
      </c>
      <c r="BI84" s="23">
        <v>66928.853529049506</v>
      </c>
      <c r="BJ84" s="23">
        <v>10401.018922413499</v>
      </c>
      <c r="BK84" s="23">
        <v>2247846.1277995501</v>
      </c>
      <c r="BL84" s="23">
        <v>6884527.6284646597</v>
      </c>
      <c r="BM84" s="23">
        <v>519973.26423646201</v>
      </c>
      <c r="BN84" s="23">
        <v>186.842817625599</v>
      </c>
      <c r="BO84" s="23">
        <v>2155.9748562872001</v>
      </c>
      <c r="BP84" s="23">
        <v>152487.52104984</v>
      </c>
      <c r="BQ84" s="23">
        <v>132187.571602109</v>
      </c>
      <c r="BR84" s="23">
        <v>289070.80484203598</v>
      </c>
      <c r="BS84" s="23">
        <v>2386.0270301768601</v>
      </c>
      <c r="BT84" s="23">
        <v>1087322.4712219001</v>
      </c>
      <c r="BU84" s="23">
        <v>6154647.0808438202</v>
      </c>
      <c r="BV84" s="23">
        <v>28.946954162869201</v>
      </c>
      <c r="BW84" s="23">
        <v>965.60821024006498</v>
      </c>
      <c r="BX84" s="23">
        <v>3706.5368835710401</v>
      </c>
      <c r="BY84" s="23">
        <v>62213.550064542796</v>
      </c>
      <c r="BZ84" s="23">
        <v>1250523.5938814001</v>
      </c>
      <c r="CA84" s="23">
        <v>25144.2137336911</v>
      </c>
      <c r="CB84" s="23">
        <v>1897.4534287081401</v>
      </c>
      <c r="CC84" s="23">
        <v>1603198.55804691</v>
      </c>
      <c r="CD84" s="23">
        <v>440007.47955517803</v>
      </c>
      <c r="CE84" s="23">
        <v>12588.212693736899</v>
      </c>
      <c r="CF84" s="23">
        <v>210170.77975265801</v>
      </c>
      <c r="CG84" s="23">
        <v>62138.856934226198</v>
      </c>
      <c r="CH84" s="23">
        <v>15253.3327491865</v>
      </c>
      <c r="CI84" s="23">
        <v>388865.69449838001</v>
      </c>
      <c r="CJ84" s="23">
        <v>807070.51954103506</v>
      </c>
      <c r="CK84" s="23">
        <v>5649.5007977005298</v>
      </c>
      <c r="CL84" s="23">
        <v>3179120.0744990301</v>
      </c>
      <c r="CM84" s="23">
        <v>4430847.2004869804</v>
      </c>
      <c r="CN84" s="23">
        <v>1078813.9640645799</v>
      </c>
      <c r="CO84" s="23">
        <v>195435.91430032501</v>
      </c>
      <c r="CP84" s="23">
        <v>31.1031930878253</v>
      </c>
      <c r="CQ84" s="23">
        <v>751901.75090794603</v>
      </c>
      <c r="CR84" s="23">
        <v>3185.4180204641998</v>
      </c>
      <c r="CS84" s="23">
        <v>7434.1396696639104</v>
      </c>
      <c r="CT84" s="23">
        <v>17467.413423176</v>
      </c>
      <c r="CU84" s="23">
        <v>77858.855248393797</v>
      </c>
      <c r="CV84" s="23">
        <v>47.722150704698898</v>
      </c>
      <c r="CW84" s="23">
        <v>561648.49432269298</v>
      </c>
      <c r="CX84" s="23">
        <v>3039.9218570363901</v>
      </c>
      <c r="CY84" s="23">
        <v>764983.15653134405</v>
      </c>
      <c r="CZ84" s="23">
        <v>139756.821705479</v>
      </c>
      <c r="DA84" s="23">
        <v>76311.005388580001</v>
      </c>
      <c r="DB84" s="23">
        <v>2984.5837765882702</v>
      </c>
      <c r="DC84" s="23">
        <v>578087.79546536901</v>
      </c>
      <c r="DD84" s="23">
        <v>36358.7578249746</v>
      </c>
      <c r="DE84" s="23">
        <v>804795.07515334897</v>
      </c>
      <c r="DF84" s="23">
        <v>3813600.0041156202</v>
      </c>
      <c r="DG84" s="23">
        <v>1957483.58840892</v>
      </c>
      <c r="DH84" s="23">
        <v>19.9471229034516</v>
      </c>
      <c r="DI84" s="23">
        <v>263315.99629739102</v>
      </c>
      <c r="DJ84" s="23">
        <v>115363.02440105</v>
      </c>
      <c r="DK84" s="23">
        <v>27.693928449913301</v>
      </c>
      <c r="DL84" s="23">
        <v>188952.14965428901</v>
      </c>
      <c r="DM84" s="23">
        <v>283870.24113800802</v>
      </c>
      <c r="DN84" s="23">
        <v>1566.66950987818</v>
      </c>
      <c r="DO84" s="23">
        <v>14104.6653631347</v>
      </c>
      <c r="DP84" s="23">
        <v>638227.93198797805</v>
      </c>
      <c r="DQ84" s="23">
        <v>8756440.0211467296</v>
      </c>
      <c r="DR84" s="23">
        <f t="shared" si="6"/>
        <v>142330542.98190379</v>
      </c>
      <c r="DS84" s="19">
        <v>13950424.790399197</v>
      </c>
      <c r="DT84">
        <v>16727065.920548901</v>
      </c>
      <c r="DU84">
        <v>31181177.503596686</v>
      </c>
      <c r="DV84">
        <v>9822710.1407449972</v>
      </c>
      <c r="DW84">
        <v>70649164.626614034</v>
      </c>
      <c r="DX84" s="23">
        <f t="shared" si="7"/>
        <v>142330542.98190382</v>
      </c>
      <c r="DY84" s="38">
        <f t="shared" si="5"/>
        <v>4207077</v>
      </c>
      <c r="DZ84" s="23">
        <f t="shared" si="8"/>
        <v>33831.21891562808</v>
      </c>
    </row>
    <row r="85" spans="1:130" x14ac:dyDescent="0.25">
      <c r="A85" s="21" t="s">
        <v>203</v>
      </c>
      <c r="B85" s="23">
        <v>26378.244106398601</v>
      </c>
      <c r="C85" s="23">
        <v>57374.463901991301</v>
      </c>
      <c r="D85" s="23">
        <v>538430.70766381104</v>
      </c>
      <c r="E85" s="23">
        <v>51.314202185826197</v>
      </c>
      <c r="F85" s="23">
        <v>17529.627307368199</v>
      </c>
      <c r="G85" s="23">
        <v>73621.698715304505</v>
      </c>
      <c r="H85" s="23">
        <v>9373.7335257547202</v>
      </c>
      <c r="I85" s="23">
        <v>3924.0672750712001</v>
      </c>
      <c r="J85" s="23">
        <v>4254.9320934916796</v>
      </c>
      <c r="K85" s="23">
        <v>953.40524246003497</v>
      </c>
      <c r="L85" s="23">
        <v>92638.695209836602</v>
      </c>
      <c r="M85" s="23">
        <v>10572.446338588499</v>
      </c>
      <c r="N85" s="23">
        <v>14462.337050071999</v>
      </c>
      <c r="O85" s="23">
        <v>6536.8108851152101</v>
      </c>
      <c r="P85" s="23">
        <v>2166.1610730980201</v>
      </c>
      <c r="Q85" s="23">
        <v>581.338342185888</v>
      </c>
      <c r="R85" s="23">
        <v>1892.1543586815701</v>
      </c>
      <c r="S85" s="23">
        <v>98976.316007650195</v>
      </c>
      <c r="T85" s="23">
        <v>1866194.3689961799</v>
      </c>
      <c r="U85" s="23">
        <v>366.51510617035598</v>
      </c>
      <c r="V85" s="23">
        <v>9625.7074141777193</v>
      </c>
      <c r="W85" s="23">
        <v>278.02546556602101</v>
      </c>
      <c r="X85" s="23">
        <v>2478452.7811791999</v>
      </c>
      <c r="Y85" s="23">
        <v>668.09038671956603</v>
      </c>
      <c r="Z85" s="23">
        <v>32185.238632425499</v>
      </c>
      <c r="AA85" s="23">
        <v>197444.422921397</v>
      </c>
      <c r="AB85" s="23">
        <v>428.01303627306402</v>
      </c>
      <c r="AC85" s="23">
        <v>1518.8604529376501</v>
      </c>
      <c r="AD85" s="23">
        <v>14919.2338271484</v>
      </c>
      <c r="AE85" s="23">
        <v>1805.45140074491</v>
      </c>
      <c r="AF85" s="23">
        <v>7721.0080130250699</v>
      </c>
      <c r="AG85" s="23">
        <v>410308.04470539902</v>
      </c>
      <c r="AH85" s="23">
        <v>135778.07006253401</v>
      </c>
      <c r="AI85" s="23">
        <v>68066.659128370098</v>
      </c>
      <c r="AJ85" s="23">
        <v>51.883279378317901</v>
      </c>
      <c r="AK85" s="23">
        <v>349591.56543325901</v>
      </c>
      <c r="AL85" s="23">
        <v>480667.658732043</v>
      </c>
      <c r="AM85" s="23">
        <v>129410.200802062</v>
      </c>
      <c r="AN85" s="23">
        <v>210868.780175814</v>
      </c>
      <c r="AO85" s="23">
        <v>18686.9079090669</v>
      </c>
      <c r="AP85" s="23">
        <v>87582.576846668497</v>
      </c>
      <c r="AQ85" s="23">
        <v>4563.2426640670401</v>
      </c>
      <c r="AR85" s="23">
        <v>78390.048294682798</v>
      </c>
      <c r="AS85" s="23">
        <v>154.99924551496801</v>
      </c>
      <c r="AT85" s="23">
        <v>80.439882603551396</v>
      </c>
      <c r="AU85" s="23">
        <v>2251647.5144337099</v>
      </c>
      <c r="AV85" s="23">
        <v>43222.057646474997</v>
      </c>
      <c r="AW85" s="23">
        <v>171168.34475631401</v>
      </c>
      <c r="AX85" s="23">
        <v>57704.605173521799</v>
      </c>
      <c r="AY85" s="23">
        <v>8190.9661413603599</v>
      </c>
      <c r="AZ85" s="23">
        <v>92384.561377245394</v>
      </c>
      <c r="BA85" s="23">
        <v>22.778034593975601</v>
      </c>
      <c r="BB85" s="23">
        <v>42337.407090484703</v>
      </c>
      <c r="BC85" s="23">
        <v>9930.6969031219505</v>
      </c>
      <c r="BD85" s="23">
        <v>314103.15328453999</v>
      </c>
      <c r="BE85" s="23">
        <v>10145.0323854827</v>
      </c>
      <c r="BF85" s="23">
        <v>48707.024815746401</v>
      </c>
      <c r="BG85" s="23">
        <v>47824.744927449399</v>
      </c>
      <c r="BH85" s="23">
        <v>202800.42478877</v>
      </c>
      <c r="BI85" s="23">
        <v>1290.4072498999501</v>
      </c>
      <c r="BJ85" s="23">
        <v>3430.9387429930498</v>
      </c>
      <c r="BK85" s="23">
        <v>838484.24832908099</v>
      </c>
      <c r="BL85" s="23">
        <v>115053.826724746</v>
      </c>
      <c r="BM85" s="23">
        <v>13493.0458827825</v>
      </c>
      <c r="BN85" s="23">
        <v>48.952560021424802</v>
      </c>
      <c r="BO85" s="23">
        <v>74.867928919442704</v>
      </c>
      <c r="BP85" s="23">
        <v>10172.9205103533</v>
      </c>
      <c r="BQ85" s="23">
        <v>11409.759104287699</v>
      </c>
      <c r="BR85" s="23">
        <v>47768.132726081902</v>
      </c>
      <c r="BS85" s="23">
        <v>39694.773511340201</v>
      </c>
      <c r="BT85" s="23">
        <v>39044.790622172499</v>
      </c>
      <c r="BU85" s="23">
        <v>146342.21108886201</v>
      </c>
      <c r="BV85" s="23">
        <v>52.569775609216997</v>
      </c>
      <c r="BW85" s="23">
        <v>361.788635540977</v>
      </c>
      <c r="BX85" s="23">
        <v>881.30349369416001</v>
      </c>
      <c r="BY85" s="23">
        <v>4888.84270818812</v>
      </c>
      <c r="BZ85" s="23">
        <v>7245.7206103901799</v>
      </c>
      <c r="CA85" s="23">
        <v>43.8406965457797</v>
      </c>
      <c r="CB85" s="23">
        <v>342.80822198418599</v>
      </c>
      <c r="CC85" s="23">
        <v>304431.35938725801</v>
      </c>
      <c r="CD85" s="23">
        <v>62324.925575206697</v>
      </c>
      <c r="CE85" s="23">
        <v>332.99367860677199</v>
      </c>
      <c r="CF85" s="23">
        <v>8005.29063029402</v>
      </c>
      <c r="CG85" s="23">
        <v>2014.20364686778</v>
      </c>
      <c r="CH85" s="23">
        <v>170211.14251687899</v>
      </c>
      <c r="CI85" s="23">
        <v>44165.064473649101</v>
      </c>
      <c r="CJ85" s="23">
        <v>29362.8498956976</v>
      </c>
      <c r="CK85" s="23">
        <v>2132.0673189217</v>
      </c>
      <c r="CL85" s="23">
        <v>32704.337341177099</v>
      </c>
      <c r="CM85" s="23">
        <v>1147196.08296954</v>
      </c>
      <c r="CN85" s="23">
        <v>61334.314314085801</v>
      </c>
      <c r="CO85" s="23">
        <v>2245.6180898980401</v>
      </c>
      <c r="CP85" s="23">
        <v>14828.0253940036</v>
      </c>
      <c r="CQ85" s="23">
        <v>47454.626258837299</v>
      </c>
      <c r="CR85" s="23">
        <v>102302.09374474001</v>
      </c>
      <c r="CS85" s="23">
        <v>35940.129688775298</v>
      </c>
      <c r="CT85" s="23">
        <v>21834.384519223699</v>
      </c>
      <c r="CU85" s="23">
        <v>81.106977494899894</v>
      </c>
      <c r="CV85" s="23">
        <v>241.340515979857</v>
      </c>
      <c r="CW85" s="23">
        <v>25405.235337336799</v>
      </c>
      <c r="CX85" s="23">
        <v>177491.579291528</v>
      </c>
      <c r="CY85" s="23">
        <v>89963.175405857794</v>
      </c>
      <c r="CZ85" s="23">
        <v>5020.2726467645898</v>
      </c>
      <c r="DA85" s="23">
        <v>53823.633634415099</v>
      </c>
      <c r="DB85" s="23">
        <v>6149.5358447998697</v>
      </c>
      <c r="DC85" s="23">
        <v>19700.3041735111</v>
      </c>
      <c r="DD85" s="23">
        <v>5343.4351435444796</v>
      </c>
      <c r="DE85" s="23">
        <v>77295.395402286595</v>
      </c>
      <c r="DF85" s="23">
        <v>226381.922234948</v>
      </c>
      <c r="DG85" s="23">
        <v>318594.14252976299</v>
      </c>
      <c r="DH85" s="23">
        <v>27.155321840507</v>
      </c>
      <c r="DI85" s="23">
        <v>36215.4538570148</v>
      </c>
      <c r="DJ85" s="23">
        <v>55386.687506662201</v>
      </c>
      <c r="DK85" s="23">
        <v>47.577733528346798</v>
      </c>
      <c r="DL85" s="23">
        <v>13950.367611350001</v>
      </c>
      <c r="DM85" s="23">
        <v>55.912690011368099</v>
      </c>
      <c r="DN85" s="23">
        <v>7476.5567686840996</v>
      </c>
      <c r="DO85" s="23">
        <v>9242.1471112808795</v>
      </c>
      <c r="DP85" s="23">
        <v>54628.720074257501</v>
      </c>
      <c r="DQ85" s="23">
        <v>2605334.2181958798</v>
      </c>
      <c r="DR85" s="23">
        <f t="shared" si="6"/>
        <v>18002517.693627208</v>
      </c>
      <c r="DS85" s="19">
        <v>2888189.6383537166</v>
      </c>
      <c r="DT85">
        <v>1667764.1928418926</v>
      </c>
      <c r="DU85">
        <v>5945920.1192321414</v>
      </c>
      <c r="DV85">
        <v>2584356.0059185419</v>
      </c>
      <c r="DW85">
        <v>4916287.7372809127</v>
      </c>
      <c r="DX85" s="23">
        <f t="shared" si="7"/>
        <v>18002517.693627208</v>
      </c>
      <c r="DY85" s="38">
        <f t="shared" si="5"/>
        <v>7169455.9999999991</v>
      </c>
      <c r="DZ85" s="23">
        <f t="shared" si="8"/>
        <v>2511.0019077636034</v>
      </c>
    </row>
    <row r="86" spans="1:130" x14ac:dyDescent="0.25">
      <c r="A86" s="21" t="s">
        <v>204</v>
      </c>
      <c r="B86" s="23">
        <v>13556.9616336951</v>
      </c>
      <c r="C86" s="23">
        <v>140632.453759094</v>
      </c>
      <c r="D86" s="23">
        <v>285362.21901852603</v>
      </c>
      <c r="E86" s="23">
        <v>1761.80296938575</v>
      </c>
      <c r="F86" s="23">
        <v>14312.539010230999</v>
      </c>
      <c r="G86" s="23">
        <v>1126507.79690226</v>
      </c>
      <c r="H86" s="23">
        <v>6226.4685022928697</v>
      </c>
      <c r="I86" s="23">
        <v>12425.304410668999</v>
      </c>
      <c r="J86" s="23">
        <v>5394.8408242063197</v>
      </c>
      <c r="K86" s="23">
        <v>2476.02001071226</v>
      </c>
      <c r="L86" s="23">
        <v>17814.719033231599</v>
      </c>
      <c r="M86" s="23">
        <v>2260.9019769607698</v>
      </c>
      <c r="N86" s="23">
        <v>1163.9983960667</v>
      </c>
      <c r="O86" s="23">
        <v>3877.14313529848</v>
      </c>
      <c r="P86" s="23">
        <v>405.901750504456</v>
      </c>
      <c r="Q86" s="23">
        <v>577.64450733681599</v>
      </c>
      <c r="R86" s="23">
        <v>2035.6620573712401</v>
      </c>
      <c r="S86" s="23">
        <v>278968.02529798797</v>
      </c>
      <c r="T86" s="23">
        <v>1316568.68422896</v>
      </c>
      <c r="U86" s="23">
        <v>10868.956795153201</v>
      </c>
      <c r="V86" s="23">
        <v>300906.03953834402</v>
      </c>
      <c r="W86" s="23">
        <v>457.76543241670799</v>
      </c>
      <c r="X86" s="23">
        <v>1773123.51890039</v>
      </c>
      <c r="Y86" s="23">
        <v>4486.7003785262395</v>
      </c>
      <c r="Z86" s="23">
        <v>403.19370431744801</v>
      </c>
      <c r="AA86" s="23">
        <v>804054.67333349504</v>
      </c>
      <c r="AB86" s="23">
        <v>549.43946625165995</v>
      </c>
      <c r="AC86" s="23">
        <v>3041.4152669517898</v>
      </c>
      <c r="AD86" s="23">
        <v>773685.80092620803</v>
      </c>
      <c r="AE86" s="23">
        <v>15167.658646006799</v>
      </c>
      <c r="AF86" s="23">
        <v>23961.8645460845</v>
      </c>
      <c r="AG86" s="23">
        <v>1336463.7494898599</v>
      </c>
      <c r="AH86" s="23">
        <v>38347.1629120941</v>
      </c>
      <c r="AI86" s="23">
        <v>337196.73975971498</v>
      </c>
      <c r="AJ86" s="23">
        <v>1162.99853629518</v>
      </c>
      <c r="AK86" s="23">
        <v>456747.50122359901</v>
      </c>
      <c r="AL86" s="23">
        <v>2890248.8383059199</v>
      </c>
      <c r="AM86" s="23">
        <v>118928.90133561</v>
      </c>
      <c r="AN86" s="23">
        <v>18199.506026188501</v>
      </c>
      <c r="AO86" s="23">
        <v>117592.651081139</v>
      </c>
      <c r="AP86" s="23">
        <v>6583.93349094519</v>
      </c>
      <c r="AQ86" s="23">
        <v>720.99413552937597</v>
      </c>
      <c r="AR86" s="23">
        <v>417518.21208797698</v>
      </c>
      <c r="AS86" s="23">
        <v>196.20926849247999</v>
      </c>
      <c r="AT86" s="23">
        <v>900.75219045796803</v>
      </c>
      <c r="AU86" s="23">
        <v>7454356.0073364303</v>
      </c>
      <c r="AV86" s="23">
        <v>22538.719704278399</v>
      </c>
      <c r="AW86" s="23">
        <v>2893.3229347408201</v>
      </c>
      <c r="AX86" s="23">
        <v>990.28049363328</v>
      </c>
      <c r="AY86" s="23">
        <v>585.53754523949704</v>
      </c>
      <c r="AZ86" s="23">
        <v>584383.63515797094</v>
      </c>
      <c r="BA86" s="23">
        <v>13598.8827819376</v>
      </c>
      <c r="BB86" s="23">
        <v>5111.0179359247504</v>
      </c>
      <c r="BC86" s="23">
        <v>1209.66999447181</v>
      </c>
      <c r="BD86" s="23">
        <v>73634.062399338305</v>
      </c>
      <c r="BE86" s="23">
        <v>260010.92265247699</v>
      </c>
      <c r="BF86" s="23">
        <v>1696.1009825282499</v>
      </c>
      <c r="BG86" s="23">
        <v>23727.989150827299</v>
      </c>
      <c r="BH86" s="23">
        <v>560979.08286233095</v>
      </c>
      <c r="BI86" s="23">
        <v>40640.828619485103</v>
      </c>
      <c r="BJ86" s="23">
        <v>2344.02728470385</v>
      </c>
      <c r="BK86" s="23">
        <v>633161.99944015604</v>
      </c>
      <c r="BL86" s="23">
        <v>1555670.1332488901</v>
      </c>
      <c r="BM86" s="23">
        <v>12955.352404180099</v>
      </c>
      <c r="BN86" s="23">
        <v>810.29223973360502</v>
      </c>
      <c r="BO86" s="23">
        <v>416.24533652899999</v>
      </c>
      <c r="BP86" s="23">
        <v>52941.548899754998</v>
      </c>
      <c r="BQ86" s="23">
        <v>3463.62857905684</v>
      </c>
      <c r="BR86" s="23">
        <v>677812.79010505904</v>
      </c>
      <c r="BS86" s="23">
        <v>22399.0797186983</v>
      </c>
      <c r="BT86" s="23">
        <v>1171015.3221310701</v>
      </c>
      <c r="BU86" s="23">
        <v>1175140.54621629</v>
      </c>
      <c r="BV86" s="23">
        <v>380.66629833670999</v>
      </c>
      <c r="BW86" s="23">
        <v>2404.4919827149702</v>
      </c>
      <c r="BX86" s="23">
        <v>9365.2171136516008</v>
      </c>
      <c r="BY86" s="23">
        <v>30899.549218394499</v>
      </c>
      <c r="BZ86" s="23">
        <v>140886.12081001999</v>
      </c>
      <c r="CA86" s="23">
        <v>666.71803556956002</v>
      </c>
      <c r="CB86" s="23">
        <v>11472.746758273101</v>
      </c>
      <c r="CC86" s="23">
        <v>1599484.8175306099</v>
      </c>
      <c r="CD86" s="23">
        <v>521439.43613373401</v>
      </c>
      <c r="CE86" s="23">
        <v>123.766782432902</v>
      </c>
      <c r="CF86" s="23">
        <v>1080101.6530654901</v>
      </c>
      <c r="CG86" s="23">
        <v>26824.036143926001</v>
      </c>
      <c r="CH86" s="23">
        <v>18362.127992841401</v>
      </c>
      <c r="CI86" s="23">
        <v>24848.142083616101</v>
      </c>
      <c r="CJ86" s="23">
        <v>181061.35172386299</v>
      </c>
      <c r="CK86" s="23">
        <v>11230.886927411</v>
      </c>
      <c r="CL86" s="23">
        <v>440523.35775822698</v>
      </c>
      <c r="CM86" s="23">
        <v>14897665.4483673</v>
      </c>
      <c r="CN86" s="23">
        <v>12860.792697894</v>
      </c>
      <c r="CO86" s="23">
        <v>28044.5720983746</v>
      </c>
      <c r="CP86" s="23">
        <v>903.887503805704</v>
      </c>
      <c r="CQ86" s="23">
        <v>3595.2507594814001</v>
      </c>
      <c r="CR86" s="23">
        <v>2799.5532720504598</v>
      </c>
      <c r="CS86" s="23">
        <v>156514.112377646</v>
      </c>
      <c r="CT86" s="23">
        <v>10506.847114039299</v>
      </c>
      <c r="CU86" s="23">
        <v>2290.78018995603</v>
      </c>
      <c r="CV86" s="23">
        <v>89558.7845171769</v>
      </c>
      <c r="CW86" s="23">
        <v>1702770.4308768101</v>
      </c>
      <c r="CX86" s="23">
        <v>2550.1386994135901</v>
      </c>
      <c r="CY86" s="23">
        <v>9953.0827270129594</v>
      </c>
      <c r="CZ86" s="23">
        <v>24114.097386080401</v>
      </c>
      <c r="DA86" s="23">
        <v>40503.036449479398</v>
      </c>
      <c r="DB86" s="23">
        <v>1268.8472737413599</v>
      </c>
      <c r="DC86" s="23">
        <v>29644.902461762402</v>
      </c>
      <c r="DD86" s="23">
        <v>67059.747781116705</v>
      </c>
      <c r="DE86" s="23">
        <v>92147.184400511105</v>
      </c>
      <c r="DF86" s="23">
        <v>1827931.0196845799</v>
      </c>
      <c r="DG86" s="23">
        <v>831051.78181065898</v>
      </c>
      <c r="DH86" s="23">
        <v>200.95746952886</v>
      </c>
      <c r="DI86" s="23">
        <v>163614.884685114</v>
      </c>
      <c r="DJ86" s="23">
        <v>2643.4957830172998</v>
      </c>
      <c r="DK86" s="23">
        <v>194.648757730489</v>
      </c>
      <c r="DL86" s="23">
        <v>220598.920468556</v>
      </c>
      <c r="DM86" s="23">
        <v>148960.09444426399</v>
      </c>
      <c r="DN86" s="23">
        <v>488241.03541637497</v>
      </c>
      <c r="DO86" s="23">
        <v>304.184394834263</v>
      </c>
      <c r="DP86" s="23">
        <v>107372.598431818</v>
      </c>
      <c r="DQ86" s="23">
        <v>10235198.9395319</v>
      </c>
      <c r="DR86" s="23">
        <f t="shared" si="6"/>
        <v>62339470.434549637</v>
      </c>
      <c r="DS86" s="19">
        <v>12613713.360570466</v>
      </c>
      <c r="DT86">
        <v>7435758.8140754299</v>
      </c>
      <c r="DU86">
        <v>18447002.653472908</v>
      </c>
      <c r="DV86">
        <v>4797967.6705252258</v>
      </c>
      <c r="DW86">
        <v>19045027.935905606</v>
      </c>
      <c r="DX86" s="23">
        <f t="shared" si="7"/>
        <v>62339470.43454963</v>
      </c>
      <c r="DY86" s="38">
        <f t="shared" si="5"/>
        <v>6855709</v>
      </c>
      <c r="DZ86" s="23">
        <f t="shared" si="8"/>
        <v>9093.0741714022042</v>
      </c>
    </row>
    <row r="87" spans="1:130" x14ac:dyDescent="0.25">
      <c r="A87" s="21" t="s">
        <v>205</v>
      </c>
      <c r="B87" s="23">
        <v>6422.77760267956</v>
      </c>
      <c r="C87" s="23">
        <v>8082.0141333173797</v>
      </c>
      <c r="D87" s="23">
        <v>21822.146716435</v>
      </c>
      <c r="E87" s="23">
        <v>19.622850832060902</v>
      </c>
      <c r="F87" s="23">
        <v>619.94012292660295</v>
      </c>
      <c r="G87" s="23">
        <v>6700.3147444368997</v>
      </c>
      <c r="H87" s="23">
        <v>314.19461168481803</v>
      </c>
      <c r="I87" s="23">
        <v>115.1210158641</v>
      </c>
      <c r="J87" s="23">
        <v>12.881488158085499</v>
      </c>
      <c r="K87" s="23">
        <v>1467.6270613174399</v>
      </c>
      <c r="L87" s="23">
        <v>536.60351146739799</v>
      </c>
      <c r="M87" s="23">
        <v>28.7529809705518</v>
      </c>
      <c r="N87" s="23">
        <v>5.4449856747772598</v>
      </c>
      <c r="O87" s="23">
        <v>36.765741816454998</v>
      </c>
      <c r="P87" s="23">
        <v>8732.7707689020299</v>
      </c>
      <c r="Q87" s="23">
        <v>97.288735819701401</v>
      </c>
      <c r="R87" s="23">
        <v>2.7397731709818398</v>
      </c>
      <c r="S87" s="23">
        <v>1253.1513087804301</v>
      </c>
      <c r="T87" s="23">
        <v>2919.4285552244901</v>
      </c>
      <c r="U87" s="23">
        <v>328.11511277809598</v>
      </c>
      <c r="V87" s="23">
        <v>4792.02175993115</v>
      </c>
      <c r="W87" s="23">
        <v>25.135089476891</v>
      </c>
      <c r="X87" s="23">
        <v>1106.3583381887399</v>
      </c>
      <c r="Y87" s="23">
        <v>103.75122608920501</v>
      </c>
      <c r="Z87" s="23">
        <v>92.805184977176495</v>
      </c>
      <c r="AA87" s="23">
        <v>13723.9465279628</v>
      </c>
      <c r="AB87" s="23">
        <v>40.518295740058001</v>
      </c>
      <c r="AC87" s="23">
        <v>62.277986541088602</v>
      </c>
      <c r="AD87" s="23">
        <v>2825.8509029348702</v>
      </c>
      <c r="AE87" s="23">
        <v>673.38273861232994</v>
      </c>
      <c r="AF87" s="23">
        <v>9051.6130720282199</v>
      </c>
      <c r="AG87" s="23">
        <v>59257.963024845398</v>
      </c>
      <c r="AH87" s="23">
        <v>109.900748434573</v>
      </c>
      <c r="AI87" s="23">
        <v>9204.0999573781191</v>
      </c>
      <c r="AJ87" s="23">
        <v>28.670808383078398</v>
      </c>
      <c r="AK87" s="23">
        <v>3982.63685040475</v>
      </c>
      <c r="AL87" s="23">
        <v>57873.372607946498</v>
      </c>
      <c r="AM87" s="23">
        <v>4498.7634326442603</v>
      </c>
      <c r="AN87" s="23">
        <v>17945.445164219302</v>
      </c>
      <c r="AO87" s="23">
        <v>9800.9464067047393</v>
      </c>
      <c r="AP87" s="23">
        <v>975473.433927509</v>
      </c>
      <c r="AQ87" s="23">
        <v>4908.4549233348898</v>
      </c>
      <c r="AR87" s="23">
        <v>1032.2625633934199</v>
      </c>
      <c r="AS87" s="23">
        <v>4.5152065145008997</v>
      </c>
      <c r="AT87" s="23">
        <v>169.20460712634099</v>
      </c>
      <c r="AU87" s="23">
        <v>379815.60074347601</v>
      </c>
      <c r="AV87" s="23">
        <v>750.56463729499205</v>
      </c>
      <c r="AW87" s="23">
        <v>107.23771281308601</v>
      </c>
      <c r="AX87" s="23">
        <v>73.950182226807399</v>
      </c>
      <c r="AY87" s="23">
        <v>2.3635465949280099</v>
      </c>
      <c r="AZ87" s="23">
        <v>9418.5186490038195</v>
      </c>
      <c r="BA87" s="23">
        <v>104.287410461954</v>
      </c>
      <c r="BB87" s="23">
        <v>241.75680467382301</v>
      </c>
      <c r="BC87" s="23">
        <v>116.476507316442</v>
      </c>
      <c r="BD87" s="23">
        <v>29461.794007272299</v>
      </c>
      <c r="BE87" s="23">
        <v>62169.097043027301</v>
      </c>
      <c r="BF87" s="23">
        <v>42.939992471577902</v>
      </c>
      <c r="BG87" s="23">
        <v>137.90872523694401</v>
      </c>
      <c r="BH87" s="23">
        <v>16063.2356174126</v>
      </c>
      <c r="BI87" s="23">
        <v>256.43955730317202</v>
      </c>
      <c r="BJ87" s="23">
        <v>12.161578357046899</v>
      </c>
      <c r="BK87" s="23">
        <v>6933.6666391016697</v>
      </c>
      <c r="BL87" s="23">
        <v>143582.91007023799</v>
      </c>
      <c r="BM87" s="23">
        <v>20916.0178350202</v>
      </c>
      <c r="BN87" s="23">
        <v>5.7550604495763702</v>
      </c>
      <c r="BO87" s="23">
        <v>36.553748015261498</v>
      </c>
      <c r="BP87" s="23">
        <v>3538.1842054342001</v>
      </c>
      <c r="BQ87" s="23">
        <v>11.1411803900968</v>
      </c>
      <c r="BR87" s="23">
        <v>77068.252983634593</v>
      </c>
      <c r="BS87" s="23">
        <v>177.438214032665</v>
      </c>
      <c r="BT87" s="23">
        <v>3.5051418495373299</v>
      </c>
      <c r="BU87" s="23">
        <v>4727.3384543030097</v>
      </c>
      <c r="BV87" s="23">
        <v>8.04853834334547</v>
      </c>
      <c r="BW87" s="23">
        <v>195.97804803349101</v>
      </c>
      <c r="BX87" s="23">
        <v>8690.8659528789194</v>
      </c>
      <c r="BY87" s="23">
        <v>356.07238150098698</v>
      </c>
      <c r="BZ87" s="23">
        <v>2718.0005673073301</v>
      </c>
      <c r="CA87" s="23">
        <v>31.3359077259522</v>
      </c>
      <c r="CB87" s="23">
        <v>143.466761039652</v>
      </c>
      <c r="CC87" s="23">
        <v>7241.7159151967799</v>
      </c>
      <c r="CD87" s="23">
        <v>543679.83929224801</v>
      </c>
      <c r="CE87" s="23">
        <v>4.0700388112895798</v>
      </c>
      <c r="CF87" s="23">
        <v>20867.073105496998</v>
      </c>
      <c r="CG87" s="23">
        <v>202.825741600577</v>
      </c>
      <c r="CH87" s="23">
        <v>4039.0851533058799</v>
      </c>
      <c r="CI87" s="23">
        <v>241.73818557867699</v>
      </c>
      <c r="CJ87" s="23">
        <v>6010.9377880335996</v>
      </c>
      <c r="CK87" s="23">
        <v>6845.3321908893504</v>
      </c>
      <c r="CL87" s="23">
        <v>49428.628027111197</v>
      </c>
      <c r="CM87" s="23">
        <v>34515.965204278</v>
      </c>
      <c r="CN87" s="23">
        <v>8037.6886470448499</v>
      </c>
      <c r="CO87" s="23">
        <v>9954.0126683521794</v>
      </c>
      <c r="CP87" s="23">
        <v>42.175171220579102</v>
      </c>
      <c r="CQ87" s="23">
        <v>1191.3391815738401</v>
      </c>
      <c r="CR87" s="23">
        <v>504.94057234644703</v>
      </c>
      <c r="CS87" s="23">
        <v>12.5223362469756</v>
      </c>
      <c r="CT87" s="23">
        <v>383.18576015450299</v>
      </c>
      <c r="CU87" s="23">
        <v>20.263227888868801</v>
      </c>
      <c r="CV87" s="23">
        <v>4.3751699647668296</v>
      </c>
      <c r="CW87" s="23">
        <v>58985.571773887001</v>
      </c>
      <c r="CX87" s="23">
        <v>45.718807943791496</v>
      </c>
      <c r="CY87" s="23">
        <v>2600.4744974938699</v>
      </c>
      <c r="CZ87" s="23">
        <v>955.05212018537304</v>
      </c>
      <c r="DA87" s="23">
        <v>13848.3356868836</v>
      </c>
      <c r="DB87" s="23">
        <v>4628.1963051938001</v>
      </c>
      <c r="DC87" s="23">
        <v>10560.747844727501</v>
      </c>
      <c r="DD87" s="23">
        <v>372.61268119445901</v>
      </c>
      <c r="DE87" s="23">
        <v>3222.6115396663999</v>
      </c>
      <c r="DF87" s="23">
        <v>6362.3165301208901</v>
      </c>
      <c r="DG87" s="23">
        <v>17391.655907451601</v>
      </c>
      <c r="DH87" s="23">
        <v>38.948301150486401</v>
      </c>
      <c r="DI87" s="23">
        <v>712.37796769068405</v>
      </c>
      <c r="DJ87" s="23">
        <v>2088.1175260125301</v>
      </c>
      <c r="DK87" s="23">
        <v>12.4573230251585</v>
      </c>
      <c r="DL87" s="23">
        <v>4456.5343841802096</v>
      </c>
      <c r="DM87" s="23">
        <v>928.06362654618101</v>
      </c>
      <c r="DN87" s="23">
        <v>63.511324377873102</v>
      </c>
      <c r="DO87" s="23">
        <v>90.544318852882299</v>
      </c>
      <c r="DP87" s="23">
        <v>9186.3742925592906</v>
      </c>
      <c r="DQ87" s="23">
        <v>63587.183256533703</v>
      </c>
      <c r="DR87" s="23">
        <f t="shared" si="6"/>
        <v>2897589.0169708417</v>
      </c>
      <c r="DS87" s="19">
        <v>678130.49217386509</v>
      </c>
      <c r="DT87">
        <v>160866.72004705371</v>
      </c>
      <c r="DU87">
        <v>1040522.546162458</v>
      </c>
      <c r="DV87">
        <v>223784.85088365106</v>
      </c>
      <c r="DW87">
        <v>794284.40770381258</v>
      </c>
      <c r="DX87" s="23">
        <f t="shared" si="7"/>
        <v>2897589.0169708407</v>
      </c>
      <c r="DY87" s="38">
        <f t="shared" si="5"/>
        <v>4937374</v>
      </c>
      <c r="DZ87" s="23">
        <f t="shared" si="8"/>
        <v>586.8684480800606</v>
      </c>
    </row>
    <row r="88" spans="1:130" x14ac:dyDescent="0.25">
      <c r="A88" s="21" t="s">
        <v>278</v>
      </c>
      <c r="B88" s="23">
        <v>9328.67371598916</v>
      </c>
      <c r="C88" s="23">
        <v>79735.614188116902</v>
      </c>
      <c r="D88" s="23">
        <v>168572.68347935699</v>
      </c>
      <c r="E88" s="23">
        <v>73.993941053675599</v>
      </c>
      <c r="F88" s="23">
        <v>14529.0246111345</v>
      </c>
      <c r="G88" s="23">
        <v>1089980.57796084</v>
      </c>
      <c r="H88" s="23">
        <v>1705.8030566310299</v>
      </c>
      <c r="I88" s="23">
        <v>1044.51802637067</v>
      </c>
      <c r="J88" s="23">
        <v>229.04753076012801</v>
      </c>
      <c r="K88" s="23">
        <v>495.20326434682102</v>
      </c>
      <c r="L88" s="23">
        <v>2464.4850109989702</v>
      </c>
      <c r="M88" s="23">
        <v>2296.80280147953</v>
      </c>
      <c r="N88" s="23">
        <v>1425.6762391100001</v>
      </c>
      <c r="O88" s="23">
        <v>6488.5423161762201</v>
      </c>
      <c r="P88" s="23">
        <v>12443.863985475</v>
      </c>
      <c r="Q88" s="23">
        <v>186.23965590109</v>
      </c>
      <c r="R88" s="23">
        <v>1532.84440062217</v>
      </c>
      <c r="S88" s="23">
        <v>98421.228330786005</v>
      </c>
      <c r="T88" s="23">
        <v>1983042.61741619</v>
      </c>
      <c r="U88" s="23">
        <v>1339.50384550491</v>
      </c>
      <c r="V88" s="23">
        <v>633244.98891565099</v>
      </c>
      <c r="W88" s="23">
        <v>438.68962683561699</v>
      </c>
      <c r="X88" s="23">
        <v>2458140.1371316002</v>
      </c>
      <c r="Y88" s="23">
        <v>4553.2201562437904</v>
      </c>
      <c r="Z88" s="23">
        <v>351.44711766683702</v>
      </c>
      <c r="AA88" s="23">
        <v>581205.72299337899</v>
      </c>
      <c r="AB88" s="23">
        <v>294.29006076075598</v>
      </c>
      <c r="AC88" s="23">
        <v>1993.3266683433501</v>
      </c>
      <c r="AD88" s="23">
        <v>953899.71674255398</v>
      </c>
      <c r="AE88" s="23">
        <v>15929.5960842893</v>
      </c>
      <c r="AF88" s="23">
        <v>3732.1141862445902</v>
      </c>
      <c r="AG88" s="23">
        <v>8834581.9601240102</v>
      </c>
      <c r="AH88" s="23">
        <v>28983.2824334508</v>
      </c>
      <c r="AI88" s="23">
        <v>1029211.67747624</v>
      </c>
      <c r="AJ88" s="23">
        <v>385.82618834417002</v>
      </c>
      <c r="AK88" s="23">
        <v>16701.092815418098</v>
      </c>
      <c r="AL88" s="23">
        <v>5349981.2047319096</v>
      </c>
      <c r="AM88" s="23">
        <v>51969.860704188097</v>
      </c>
      <c r="AN88" s="23">
        <v>33711.2047331832</v>
      </c>
      <c r="AO88" s="23">
        <v>201473.318919874</v>
      </c>
      <c r="AP88" s="23">
        <v>42226.682712705202</v>
      </c>
      <c r="AQ88" s="23">
        <v>1478.61330966273</v>
      </c>
      <c r="AR88" s="23">
        <v>42200.1302237204</v>
      </c>
      <c r="AS88" s="23">
        <v>1168.27567954866</v>
      </c>
      <c r="AT88" s="23">
        <v>270.64539363438598</v>
      </c>
      <c r="AU88" s="23">
        <v>12005835.824827701</v>
      </c>
      <c r="AV88" s="23">
        <v>10736.942027528799</v>
      </c>
      <c r="AW88" s="23">
        <v>26217.487780022198</v>
      </c>
      <c r="AX88" s="23">
        <v>4906.1591921755198</v>
      </c>
      <c r="AY88" s="23">
        <v>14517.361421133901</v>
      </c>
      <c r="AZ88" s="23">
        <v>601030.65748091904</v>
      </c>
      <c r="BA88" s="23">
        <v>108769.910592998</v>
      </c>
      <c r="BB88" s="23">
        <v>68497.9041729163</v>
      </c>
      <c r="BC88" s="23">
        <v>72288.198593462701</v>
      </c>
      <c r="BD88" s="23">
        <v>106595.423058884</v>
      </c>
      <c r="BE88" s="23">
        <v>42517.823558158903</v>
      </c>
      <c r="BF88" s="23">
        <v>143.02325795050999</v>
      </c>
      <c r="BG88" s="23">
        <v>3111.47636219894</v>
      </c>
      <c r="BH88" s="23">
        <v>742182.81870085699</v>
      </c>
      <c r="BI88" s="23">
        <v>62355.6372362607</v>
      </c>
      <c r="BJ88" s="23">
        <v>7479.39513552279</v>
      </c>
      <c r="BK88" s="23">
        <v>836879.02302651806</v>
      </c>
      <c r="BL88" s="23">
        <v>6436435.5305184396</v>
      </c>
      <c r="BM88" s="23">
        <v>14596.195841835</v>
      </c>
      <c r="BN88" s="23">
        <v>776.709592270651</v>
      </c>
      <c r="BO88" s="23">
        <v>225.39665992058499</v>
      </c>
      <c r="BP88" s="23">
        <v>52839.518435946702</v>
      </c>
      <c r="BQ88" s="23">
        <v>4789.9133307305601</v>
      </c>
      <c r="BR88" s="23">
        <v>3816855.3166547799</v>
      </c>
      <c r="BS88" s="23">
        <v>4215.3670931752304</v>
      </c>
      <c r="BT88" s="23">
        <v>232.400489207834</v>
      </c>
      <c r="BU88" s="23">
        <v>595782.86111717601</v>
      </c>
      <c r="BV88" s="23">
        <v>85.415860826183305</v>
      </c>
      <c r="BW88" s="23">
        <v>1957.4432519616701</v>
      </c>
      <c r="BX88" s="23">
        <v>895.58330179462598</v>
      </c>
      <c r="BY88" s="23">
        <v>3186.5436337964402</v>
      </c>
      <c r="BZ88" s="23">
        <v>389801.37302696699</v>
      </c>
      <c r="CA88" s="23">
        <v>1210.42010201061</v>
      </c>
      <c r="CB88" s="23">
        <v>56381.836161257103</v>
      </c>
      <c r="CC88" s="23">
        <v>1369110.5254836299</v>
      </c>
      <c r="CD88" s="23">
        <v>1573385.7460678499</v>
      </c>
      <c r="CE88" s="23">
        <v>34.703593646582803</v>
      </c>
      <c r="CF88" s="23">
        <v>165477.24507581699</v>
      </c>
      <c r="CG88" s="23">
        <v>2839.4252750764499</v>
      </c>
      <c r="CH88" s="23">
        <v>273.09264306664801</v>
      </c>
      <c r="CI88" s="23">
        <v>6469.42218444027</v>
      </c>
      <c r="CJ88" s="23">
        <v>376324.57766025799</v>
      </c>
      <c r="CK88" s="23">
        <v>3898.74666252222</v>
      </c>
      <c r="CL88" s="23">
        <v>244092.034033801</v>
      </c>
      <c r="CM88" s="23">
        <v>3238166.5403483999</v>
      </c>
      <c r="CN88" s="23">
        <v>522742.28503654402</v>
      </c>
      <c r="CO88" s="23">
        <v>7092.4177828259399</v>
      </c>
      <c r="CP88" s="23">
        <v>961.60439371891903</v>
      </c>
      <c r="CQ88" s="23">
        <v>8372.8034016720994</v>
      </c>
      <c r="CR88" s="23">
        <v>128712.05103608999</v>
      </c>
      <c r="CS88" s="23">
        <v>53294.519505594399</v>
      </c>
      <c r="CT88" s="23">
        <v>10721.7444872419</v>
      </c>
      <c r="CU88" s="23">
        <v>62378.398640946099</v>
      </c>
      <c r="CV88" s="23">
        <v>78.090880693323399</v>
      </c>
      <c r="CW88" s="23">
        <v>95719.031390178498</v>
      </c>
      <c r="CX88" s="23">
        <v>9786.0991470500394</v>
      </c>
      <c r="CY88" s="23">
        <v>11909.046112464601</v>
      </c>
      <c r="CZ88" s="23">
        <v>37870.020631404499</v>
      </c>
      <c r="DA88" s="23">
        <v>33226.813474522103</v>
      </c>
      <c r="DB88" s="23">
        <v>9470.0792699720005</v>
      </c>
      <c r="DC88" s="23">
        <v>20500.9401116548</v>
      </c>
      <c r="DD88" s="23">
        <v>4440.6327644773601</v>
      </c>
      <c r="DE88" s="23">
        <v>202176.569094896</v>
      </c>
      <c r="DF88" s="23">
        <v>527281.25447179703</v>
      </c>
      <c r="DG88" s="23">
        <v>60005.770211000403</v>
      </c>
      <c r="DH88" s="23">
        <v>204.13105025850399</v>
      </c>
      <c r="DI88" s="23">
        <v>570864.52907202195</v>
      </c>
      <c r="DJ88" s="23">
        <v>6011.3638449775499</v>
      </c>
      <c r="DK88" s="23">
        <v>136.97017012595299</v>
      </c>
      <c r="DL88" s="23">
        <v>132754.80866278399</v>
      </c>
      <c r="DM88" s="23">
        <v>398731.184785488</v>
      </c>
      <c r="DN88" s="23">
        <v>2653.0256527906499</v>
      </c>
      <c r="DO88" s="23">
        <v>1486.87520572576</v>
      </c>
      <c r="DP88" s="23">
        <v>59133.994816373299</v>
      </c>
      <c r="DQ88" s="23">
        <v>10859470.173339101</v>
      </c>
      <c r="DR88" s="23">
        <f t="shared" si="6"/>
        <v>70676056.147876486</v>
      </c>
      <c r="DS88" s="19">
        <v>12628627.118093029</v>
      </c>
      <c r="DT88">
        <v>6422379.8425413882</v>
      </c>
      <c r="DU88">
        <v>8850792.1572505813</v>
      </c>
      <c r="DV88">
        <v>6351896.2695116624</v>
      </c>
      <c r="DW88">
        <v>36422360.760479815</v>
      </c>
      <c r="DX88" s="23">
        <f t="shared" si="7"/>
        <v>70676056.147876471</v>
      </c>
      <c r="DY88" s="38">
        <f t="shared" si="5"/>
        <v>6777452.9999999991</v>
      </c>
      <c r="DZ88" s="23">
        <f t="shared" si="8"/>
        <v>10428.114536224224</v>
      </c>
    </row>
    <row r="89" spans="1:130" x14ac:dyDescent="0.25">
      <c r="A89" s="21" t="s">
        <v>206</v>
      </c>
      <c r="B89" s="23">
        <v>7611.9093272442096</v>
      </c>
      <c r="C89" s="23">
        <v>521363.91376489401</v>
      </c>
      <c r="D89" s="23">
        <v>429219.92303637002</v>
      </c>
      <c r="E89" s="23">
        <v>82.586962914858404</v>
      </c>
      <c r="F89" s="23">
        <v>12533.517389791799</v>
      </c>
      <c r="G89" s="23">
        <v>153384.001175304</v>
      </c>
      <c r="H89" s="23">
        <v>5176.9562672787997</v>
      </c>
      <c r="I89" s="23">
        <v>7374.6611923863702</v>
      </c>
      <c r="J89" s="23">
        <v>7339.6435063700601</v>
      </c>
      <c r="K89" s="23">
        <v>788.52046455785</v>
      </c>
      <c r="L89" s="23">
        <v>41376.4999918049</v>
      </c>
      <c r="M89" s="23">
        <v>6709.3770978229404</v>
      </c>
      <c r="N89" s="23">
        <v>1389.78729737349</v>
      </c>
      <c r="O89" s="23">
        <v>23686.969967088698</v>
      </c>
      <c r="P89" s="23">
        <v>2772.9721448799901</v>
      </c>
      <c r="Q89" s="23">
        <v>23835.8519964193</v>
      </c>
      <c r="R89" s="23">
        <v>219.12127921935399</v>
      </c>
      <c r="S89" s="23">
        <v>94378.390515568797</v>
      </c>
      <c r="T89" s="23">
        <v>8006249.1374481004</v>
      </c>
      <c r="U89" s="23">
        <v>46591.638024724503</v>
      </c>
      <c r="V89" s="23">
        <v>415998.79798510403</v>
      </c>
      <c r="W89" s="23">
        <v>463.615299494581</v>
      </c>
      <c r="X89" s="23">
        <v>8601477.7696105503</v>
      </c>
      <c r="Y89" s="23">
        <v>8791.3734933604101</v>
      </c>
      <c r="Z89" s="23">
        <v>830.42784196735897</v>
      </c>
      <c r="AA89" s="23">
        <v>1622995.8223985301</v>
      </c>
      <c r="AB89" s="23">
        <v>659.44998356435894</v>
      </c>
      <c r="AC89" s="23">
        <v>33577.894332247401</v>
      </c>
      <c r="AD89" s="23">
        <v>1048184.0873999801</v>
      </c>
      <c r="AE89" s="23">
        <v>147222.892112723</v>
      </c>
      <c r="AF89" s="23">
        <v>381427.991182025</v>
      </c>
      <c r="AG89" s="23">
        <v>1186436.4442145601</v>
      </c>
      <c r="AH89" s="23">
        <v>424602.96107043698</v>
      </c>
      <c r="AI89" s="23">
        <v>421454.73643176601</v>
      </c>
      <c r="AJ89" s="23">
        <v>1114.1169051102499</v>
      </c>
      <c r="AK89" s="23">
        <v>305377.020434773</v>
      </c>
      <c r="AL89" s="23">
        <v>544145.51786723803</v>
      </c>
      <c r="AM89" s="23">
        <v>1199264.7230416399</v>
      </c>
      <c r="AN89" s="23">
        <v>217507.43268334499</v>
      </c>
      <c r="AO89" s="23">
        <v>91696.067475761607</v>
      </c>
      <c r="AP89" s="23">
        <v>4284.2609351605797</v>
      </c>
      <c r="AQ89" s="23">
        <v>34922.701207427199</v>
      </c>
      <c r="AR89" s="23">
        <v>243086.88411996199</v>
      </c>
      <c r="AS89" s="23">
        <v>6.1984014482745398</v>
      </c>
      <c r="AT89" s="23">
        <v>146.87132903755099</v>
      </c>
      <c r="AU89" s="23">
        <v>7023073.2556180004</v>
      </c>
      <c r="AV89" s="23">
        <v>117322.98152547301</v>
      </c>
      <c r="AW89" s="23">
        <v>43618.265117759103</v>
      </c>
      <c r="AX89" s="23">
        <v>2129.6278561181298</v>
      </c>
      <c r="AY89" s="23">
        <v>11789.6811064138</v>
      </c>
      <c r="AZ89" s="23">
        <v>945878.84293716704</v>
      </c>
      <c r="BA89" s="23">
        <v>44744.076465790102</v>
      </c>
      <c r="BB89" s="23">
        <v>32463.840692821999</v>
      </c>
      <c r="BC89" s="23">
        <v>35603.267849855401</v>
      </c>
      <c r="BD89" s="23">
        <v>3019670.33186808</v>
      </c>
      <c r="BE89" s="23">
        <v>1215779.93633978</v>
      </c>
      <c r="BF89" s="23">
        <v>3964.6771881375198</v>
      </c>
      <c r="BG89" s="23">
        <v>48420.962879348001</v>
      </c>
      <c r="BH89" s="23">
        <v>1513976.13262867</v>
      </c>
      <c r="BI89" s="23">
        <v>86530.209542086304</v>
      </c>
      <c r="BJ89" s="23">
        <v>358.91094542829097</v>
      </c>
      <c r="BK89" s="23">
        <v>3759134.66418507</v>
      </c>
      <c r="BL89" s="23">
        <v>757811.602811613</v>
      </c>
      <c r="BM89" s="23">
        <v>473719.21010623098</v>
      </c>
      <c r="BN89" s="23">
        <v>288.92168786553498</v>
      </c>
      <c r="BO89" s="23">
        <v>126.094068692542</v>
      </c>
      <c r="BP89" s="23">
        <v>93229.298885623299</v>
      </c>
      <c r="BQ89" s="23">
        <v>37.070772954587099</v>
      </c>
      <c r="BR89" s="23">
        <v>1157752.4883052099</v>
      </c>
      <c r="BS89" s="23">
        <v>2581.5778610422999</v>
      </c>
      <c r="BT89" s="23">
        <v>94402.333239472006</v>
      </c>
      <c r="BU89" s="23">
        <v>1157107.31936012</v>
      </c>
      <c r="BV89" s="23">
        <v>103.93218034264</v>
      </c>
      <c r="BW89" s="23">
        <v>8719.4343171625405</v>
      </c>
      <c r="BX89" s="23">
        <v>10284.494032885401</v>
      </c>
      <c r="BY89" s="23">
        <v>25575.449391033999</v>
      </c>
      <c r="BZ89" s="23">
        <v>47209.849240936201</v>
      </c>
      <c r="CA89" s="23">
        <v>251.90009029829801</v>
      </c>
      <c r="CB89" s="23">
        <v>3685.02448526323</v>
      </c>
      <c r="CC89" s="23">
        <v>440720.40389136301</v>
      </c>
      <c r="CD89" s="23">
        <v>905121.57954208297</v>
      </c>
      <c r="CE89" s="23">
        <v>6126.6243022414401</v>
      </c>
      <c r="CF89" s="23">
        <v>308192.631837041</v>
      </c>
      <c r="CG89" s="23">
        <v>33225.516619058399</v>
      </c>
      <c r="CH89" s="23">
        <v>11237.993493238801</v>
      </c>
      <c r="CI89" s="23">
        <v>10611.742863338901</v>
      </c>
      <c r="CJ89" s="23">
        <v>539378.062101583</v>
      </c>
      <c r="CK89" s="23">
        <v>332738.18911690498</v>
      </c>
      <c r="CL89" s="23">
        <v>226816.96388180499</v>
      </c>
      <c r="CM89" s="23">
        <v>16042814.7258182</v>
      </c>
      <c r="CN89" s="23">
        <v>23608.880817680601</v>
      </c>
      <c r="CO89" s="23">
        <v>5089.1509355509997</v>
      </c>
      <c r="CP89" s="23">
        <v>2159.8366946731899</v>
      </c>
      <c r="CQ89" s="23">
        <v>22369.8679804044</v>
      </c>
      <c r="CR89" s="23">
        <v>1654.21729778598</v>
      </c>
      <c r="CS89" s="23">
        <v>68355.165617468607</v>
      </c>
      <c r="CT89" s="23">
        <v>32000.6689584376</v>
      </c>
      <c r="CU89" s="23">
        <v>131.444532184428</v>
      </c>
      <c r="CV89" s="23">
        <v>80172.207224867394</v>
      </c>
      <c r="CW89" s="23">
        <v>2472777.0621736199</v>
      </c>
      <c r="CX89" s="23">
        <v>356.701802420825</v>
      </c>
      <c r="CY89" s="23">
        <v>786103.60335142596</v>
      </c>
      <c r="CZ89" s="23">
        <v>26843.7833918957</v>
      </c>
      <c r="DA89" s="23">
        <v>29130.6930065493</v>
      </c>
      <c r="DB89" s="23">
        <v>304.132329638089</v>
      </c>
      <c r="DC89" s="23">
        <v>550125.702035642</v>
      </c>
      <c r="DD89" s="23">
        <v>3295.6319114890598</v>
      </c>
      <c r="DE89" s="23">
        <v>204636.18121435301</v>
      </c>
      <c r="DF89" s="23">
        <v>1383239.3452778901</v>
      </c>
      <c r="DG89" s="23">
        <v>2378994.14097055</v>
      </c>
      <c r="DH89" s="23">
        <v>90.357308378092597</v>
      </c>
      <c r="DI89" s="23">
        <v>739441.32454328705</v>
      </c>
      <c r="DJ89" s="23">
        <v>7241730.1127254898</v>
      </c>
      <c r="DK89" s="23">
        <v>131.89589793002401</v>
      </c>
      <c r="DL89" s="23">
        <v>90016.692193296403</v>
      </c>
      <c r="DM89" s="23">
        <v>163.120165103392</v>
      </c>
      <c r="DN89" s="23">
        <v>4532.2624467964797</v>
      </c>
      <c r="DO89" s="23">
        <v>18529.654328917899</v>
      </c>
      <c r="DP89" s="23">
        <v>43668.729941154197</v>
      </c>
      <c r="DQ89" s="23">
        <v>2163136.8487966801</v>
      </c>
      <c r="DR89" s="23">
        <f t="shared" si="6"/>
        <v>85294880.951528475</v>
      </c>
      <c r="DS89" s="19">
        <v>6876999.4999113493</v>
      </c>
      <c r="DT89">
        <v>7812699.8237913065</v>
      </c>
      <c r="DU89">
        <v>40977705.674560577</v>
      </c>
      <c r="DV89">
        <v>12524757.587753771</v>
      </c>
      <c r="DW89">
        <v>17102718.365511481</v>
      </c>
      <c r="DX89" s="23">
        <f t="shared" si="7"/>
        <v>85294880.951528475</v>
      </c>
      <c r="DY89" s="38">
        <f t="shared" si="5"/>
        <v>21323734</v>
      </c>
      <c r="DZ89" s="23">
        <f t="shared" si="8"/>
        <v>3999.9974184412763</v>
      </c>
    </row>
    <row r="90" spans="1:130" x14ac:dyDescent="0.25">
      <c r="A90" s="21" t="s">
        <v>207</v>
      </c>
      <c r="B90" s="23">
        <v>648927.94712329505</v>
      </c>
      <c r="C90" s="23">
        <v>243723.07255936699</v>
      </c>
      <c r="D90" s="23">
        <v>1343554.8333598201</v>
      </c>
      <c r="E90" s="23">
        <v>89.448927883456804</v>
      </c>
      <c r="F90" s="23">
        <v>27322.407927440501</v>
      </c>
      <c r="G90" s="23">
        <v>661045.00630993396</v>
      </c>
      <c r="H90" s="23">
        <v>15264.145934649499</v>
      </c>
      <c r="I90" s="23">
        <v>3051.8870316195198</v>
      </c>
      <c r="J90" s="23">
        <v>21520.180450238298</v>
      </c>
      <c r="K90" s="23">
        <v>9925.8140008446499</v>
      </c>
      <c r="L90" s="23">
        <v>21489.880494810001</v>
      </c>
      <c r="M90" s="23">
        <v>5092.5148656347301</v>
      </c>
      <c r="N90" s="23">
        <v>7383.2344335995604</v>
      </c>
      <c r="O90" s="23">
        <v>6295.5525436362605</v>
      </c>
      <c r="P90" s="23">
        <v>42731.707846817902</v>
      </c>
      <c r="Q90" s="23">
        <v>51102.241122898602</v>
      </c>
      <c r="R90" s="23">
        <v>1806.1206964278499</v>
      </c>
      <c r="S90" s="23">
        <v>101743.17666678</v>
      </c>
      <c r="T90" s="23">
        <v>2028721.6029963801</v>
      </c>
      <c r="U90" s="23">
        <v>25990.796481978599</v>
      </c>
      <c r="V90" s="23">
        <v>354497.63160808297</v>
      </c>
      <c r="W90" s="23">
        <v>18042.832629160901</v>
      </c>
      <c r="X90" s="23">
        <v>2985421.1199724101</v>
      </c>
      <c r="Y90" s="23">
        <v>17695.857217168999</v>
      </c>
      <c r="Z90" s="23">
        <v>38706.080664298199</v>
      </c>
      <c r="AA90" s="23">
        <v>1170822.7393735601</v>
      </c>
      <c r="AB90" s="23">
        <v>300.88798273409799</v>
      </c>
      <c r="AC90" s="23">
        <v>5674.4946456508596</v>
      </c>
      <c r="AD90" s="23">
        <v>725733.41788988397</v>
      </c>
      <c r="AE90" s="23">
        <v>563408.42886979599</v>
      </c>
      <c r="AF90" s="23">
        <v>646095.61362225201</v>
      </c>
      <c r="AG90" s="23">
        <v>2132288.3962764498</v>
      </c>
      <c r="AH90" s="23">
        <v>560819.11937964999</v>
      </c>
      <c r="AI90" s="23">
        <v>703377.57264876598</v>
      </c>
      <c r="AJ90" s="23">
        <v>2723.04797781972</v>
      </c>
      <c r="AK90" s="23">
        <v>624875.73342582199</v>
      </c>
      <c r="AL90" s="23">
        <v>999979.33688062697</v>
      </c>
      <c r="AM90" s="23">
        <v>104361.840342853</v>
      </c>
      <c r="AN90" s="23">
        <v>52898.230446359201</v>
      </c>
      <c r="AO90" s="23">
        <v>52907.741392318698</v>
      </c>
      <c r="AP90" s="23">
        <v>4362.9660479163304</v>
      </c>
      <c r="AQ90" s="23">
        <v>15471.6586314346</v>
      </c>
      <c r="AR90" s="23">
        <v>765672.065741144</v>
      </c>
      <c r="AS90" s="23">
        <v>1021.7345692424</v>
      </c>
      <c r="AT90" s="23">
        <v>37.263139792930403</v>
      </c>
      <c r="AU90" s="23">
        <v>3691014.53549824</v>
      </c>
      <c r="AV90" s="23">
        <v>133903.92714273999</v>
      </c>
      <c r="AW90" s="23">
        <v>85129.948802078696</v>
      </c>
      <c r="AX90" s="23">
        <v>2578.0285761535001</v>
      </c>
      <c r="AY90" s="23">
        <v>2115.8046917505199</v>
      </c>
      <c r="AZ90" s="23">
        <v>325739.38136014697</v>
      </c>
      <c r="BA90" s="23">
        <v>53495.829026027699</v>
      </c>
      <c r="BB90" s="23">
        <v>25233.8315717156</v>
      </c>
      <c r="BC90" s="23">
        <v>2649.5253797866799</v>
      </c>
      <c r="BD90" s="23">
        <v>20933.838056764798</v>
      </c>
      <c r="BE90" s="23">
        <v>125225.38343384799</v>
      </c>
      <c r="BF90" s="23">
        <v>6881.5616814187997</v>
      </c>
      <c r="BG90" s="23">
        <v>28096.952351607699</v>
      </c>
      <c r="BH90" s="23">
        <v>407996.466127149</v>
      </c>
      <c r="BI90" s="23">
        <v>25218.295298038302</v>
      </c>
      <c r="BJ90" s="23">
        <v>30662.4038497984</v>
      </c>
      <c r="BK90" s="23">
        <v>1285734.86851327</v>
      </c>
      <c r="BL90" s="23">
        <v>2721402.0662873299</v>
      </c>
      <c r="BM90" s="23">
        <v>782730.467851975</v>
      </c>
      <c r="BN90" s="23">
        <v>153.75876199291099</v>
      </c>
      <c r="BO90" s="23">
        <v>27.1431223688916</v>
      </c>
      <c r="BP90" s="23">
        <v>210200.960635564</v>
      </c>
      <c r="BQ90" s="23">
        <v>26440.252190980598</v>
      </c>
      <c r="BR90" s="23">
        <v>1189481.51393802</v>
      </c>
      <c r="BS90" s="23">
        <v>62608.808700791502</v>
      </c>
      <c r="BT90" s="23">
        <v>2039.9283996633901</v>
      </c>
      <c r="BU90" s="23">
        <v>2116686.2891172902</v>
      </c>
      <c r="BV90" s="23">
        <v>666.67770070080905</v>
      </c>
      <c r="BW90" s="23">
        <v>56898.739166993997</v>
      </c>
      <c r="BX90" s="23">
        <v>40559.840615335503</v>
      </c>
      <c r="BY90" s="23">
        <v>143633.88370557001</v>
      </c>
      <c r="BZ90" s="23">
        <v>147353.395044921</v>
      </c>
      <c r="CA90" s="23">
        <v>957.21224965379702</v>
      </c>
      <c r="CB90" s="23">
        <v>84359.717069111604</v>
      </c>
      <c r="CC90" s="23">
        <v>545806.14593674103</v>
      </c>
      <c r="CD90" s="23">
        <v>278943.29887829302</v>
      </c>
      <c r="CE90" s="23">
        <v>1046.3997453045999</v>
      </c>
      <c r="CF90" s="23">
        <v>715567.02423433505</v>
      </c>
      <c r="CG90" s="23">
        <v>333397.21715293702</v>
      </c>
      <c r="CH90" s="23">
        <v>530287.92201307905</v>
      </c>
      <c r="CI90" s="23">
        <v>35979.0835620793</v>
      </c>
      <c r="CJ90" s="23">
        <v>335042.82455711701</v>
      </c>
      <c r="CK90" s="23">
        <v>165813.26059456301</v>
      </c>
      <c r="CL90" s="23">
        <v>662002.16728862899</v>
      </c>
      <c r="CM90" s="23">
        <v>2468663.2672383799</v>
      </c>
      <c r="CN90" s="23">
        <v>359188.74083007802</v>
      </c>
      <c r="CO90" s="23">
        <v>125328.55928305</v>
      </c>
      <c r="CP90" s="23">
        <v>46592.638693875801</v>
      </c>
      <c r="CQ90" s="23">
        <v>115270.304765469</v>
      </c>
      <c r="CR90" s="23">
        <v>18783.5095701625</v>
      </c>
      <c r="CS90" s="23">
        <v>314909.16703796701</v>
      </c>
      <c r="CT90" s="23">
        <v>116343.33866617701</v>
      </c>
      <c r="CU90" s="23">
        <v>722.90905562892101</v>
      </c>
      <c r="CV90" s="23">
        <v>22272.033861021198</v>
      </c>
      <c r="CW90" s="23">
        <v>1399627.9136166801</v>
      </c>
      <c r="CX90" s="23">
        <v>101704.52324527501</v>
      </c>
      <c r="CY90" s="23">
        <v>490646.64150122402</v>
      </c>
      <c r="CZ90" s="23">
        <v>179148.43705686901</v>
      </c>
      <c r="DA90" s="23">
        <v>170388.68338591699</v>
      </c>
      <c r="DB90" s="23">
        <v>1928.18786387872</v>
      </c>
      <c r="DC90" s="23">
        <v>641729.59046942997</v>
      </c>
      <c r="DD90" s="23">
        <v>15582.4947685191</v>
      </c>
      <c r="DE90" s="23">
        <v>875147.31648399995</v>
      </c>
      <c r="DF90" s="23">
        <v>651858.52565249498</v>
      </c>
      <c r="DG90" s="23">
        <v>946895.20573842595</v>
      </c>
      <c r="DH90" s="23">
        <v>70.800186825466696</v>
      </c>
      <c r="DI90" s="23">
        <v>149030.369066685</v>
      </c>
      <c r="DJ90" s="23">
        <v>1021905.88037823</v>
      </c>
      <c r="DK90" s="23">
        <v>219.60465641934701</v>
      </c>
      <c r="DL90" s="23">
        <v>124257.51888491301</v>
      </c>
      <c r="DM90" s="23">
        <v>41618.503227480498</v>
      </c>
      <c r="DN90" s="23">
        <v>28187.1516425835</v>
      </c>
      <c r="DO90" s="23">
        <v>165534.59392611499</v>
      </c>
      <c r="DP90" s="23">
        <v>190602.51874545199</v>
      </c>
      <c r="DQ90" s="23">
        <v>5484667.34190048</v>
      </c>
      <c r="DR90" s="23">
        <f t="shared" si="6"/>
        <v>51525500.234430857</v>
      </c>
      <c r="DS90" s="19">
        <v>8013924.9729668181</v>
      </c>
      <c r="DT90">
        <v>9624852.5151275527</v>
      </c>
      <c r="DU90">
        <v>10667738.152393809</v>
      </c>
      <c r="DV90">
        <v>6795502.9163441099</v>
      </c>
      <c r="DW90">
        <v>16423481.677598545</v>
      </c>
      <c r="DX90" s="23">
        <f t="shared" si="7"/>
        <v>51525500.234430827</v>
      </c>
      <c r="DY90" s="38">
        <f t="shared" si="5"/>
        <v>2759631</v>
      </c>
      <c r="DZ90" s="23">
        <f t="shared" si="8"/>
        <v>18671.155757574412</v>
      </c>
    </row>
    <row r="91" spans="1:130" x14ac:dyDescent="0.25">
      <c r="A91" s="21" t="s">
        <v>208</v>
      </c>
      <c r="B91" s="23">
        <v>665546.64756248705</v>
      </c>
      <c r="C91" s="23">
        <v>300659.04728813202</v>
      </c>
      <c r="D91" s="23">
        <v>483661.61087221297</v>
      </c>
      <c r="E91" s="23">
        <v>329.304019247621</v>
      </c>
      <c r="F91" s="23">
        <v>41378.605400649198</v>
      </c>
      <c r="G91" s="23">
        <v>474305.71154952003</v>
      </c>
      <c r="H91" s="23">
        <v>344.74410442816497</v>
      </c>
      <c r="I91" s="23">
        <v>427.04054864755301</v>
      </c>
      <c r="J91" s="23">
        <v>346.41422977245298</v>
      </c>
      <c r="K91" s="23">
        <v>1408.65877099012</v>
      </c>
      <c r="L91" s="23">
        <v>2006.6553218147301</v>
      </c>
      <c r="M91" s="23">
        <v>710.91741362466303</v>
      </c>
      <c r="N91" s="23">
        <v>326.52126733120701</v>
      </c>
      <c r="O91" s="23">
        <v>2477.8748835831798</v>
      </c>
      <c r="P91" s="23">
        <v>1267.89466803647</v>
      </c>
      <c r="Q91" s="23">
        <v>4940.9231670229901</v>
      </c>
      <c r="R91" s="23">
        <v>2218.3940094828799</v>
      </c>
      <c r="S91" s="23">
        <v>145196.90382953099</v>
      </c>
      <c r="T91" s="23">
        <v>3367378.0318076299</v>
      </c>
      <c r="U91" s="23">
        <v>8081.5137740988803</v>
      </c>
      <c r="V91" s="23">
        <v>82676.109866606697</v>
      </c>
      <c r="W91" s="23">
        <v>2209.2026404155899</v>
      </c>
      <c r="X91" s="23">
        <v>3740638.2148116799</v>
      </c>
      <c r="Y91" s="23">
        <v>2341.0884893791199</v>
      </c>
      <c r="Z91" s="23">
        <v>9805.10478216505</v>
      </c>
      <c r="AA91" s="23">
        <v>362339.85043569398</v>
      </c>
      <c r="AB91" s="23">
        <v>724.73975411651702</v>
      </c>
      <c r="AC91" s="23">
        <v>16257.604540591001</v>
      </c>
      <c r="AD91" s="23">
        <v>225949.10983703099</v>
      </c>
      <c r="AE91" s="23">
        <v>261842.31786553099</v>
      </c>
      <c r="AF91" s="23">
        <v>69570.458575929195</v>
      </c>
      <c r="AG91" s="23">
        <v>3050251.7719859201</v>
      </c>
      <c r="AH91" s="23">
        <v>74179.012971183794</v>
      </c>
      <c r="AI91" s="23">
        <v>144796.79248058601</v>
      </c>
      <c r="AJ91" s="23">
        <v>1038.5302585034999</v>
      </c>
      <c r="AK91" s="23">
        <v>105203.012264298</v>
      </c>
      <c r="AL91" s="23">
        <v>7005174.8559605004</v>
      </c>
      <c r="AM91" s="23">
        <v>89422.779610565398</v>
      </c>
      <c r="AN91" s="23">
        <v>28322.653927637599</v>
      </c>
      <c r="AO91" s="23">
        <v>81792.549857987702</v>
      </c>
      <c r="AP91" s="23">
        <v>171072.750294775</v>
      </c>
      <c r="AQ91" s="23">
        <v>30882.523865686599</v>
      </c>
      <c r="AR91" s="23">
        <v>166946.07758861399</v>
      </c>
      <c r="AS91" s="23">
        <v>694.19222929838895</v>
      </c>
      <c r="AT91" s="23">
        <v>269.75757297831598</v>
      </c>
      <c r="AU91" s="23">
        <v>4821296.3529305104</v>
      </c>
      <c r="AV91" s="23">
        <v>3615.93852437028</v>
      </c>
      <c r="AW91" s="23">
        <v>21396.975392627599</v>
      </c>
      <c r="AX91" s="23">
        <v>3828.55256492951</v>
      </c>
      <c r="AY91" s="23">
        <v>2746.7318127715398</v>
      </c>
      <c r="AZ91" s="23">
        <v>82480.101596145105</v>
      </c>
      <c r="BA91" s="23">
        <v>12940.681871880901</v>
      </c>
      <c r="BB91" s="23">
        <v>4684.3279537040899</v>
      </c>
      <c r="BC91" s="23">
        <v>4788.8593591057897</v>
      </c>
      <c r="BD91" s="23">
        <v>1868.8630777424</v>
      </c>
      <c r="BE91" s="23">
        <v>8041.9043805764004</v>
      </c>
      <c r="BF91" s="23">
        <v>6032.8483113886796</v>
      </c>
      <c r="BG91" s="23">
        <v>64287.778357304698</v>
      </c>
      <c r="BH91" s="23">
        <v>181282.39867120699</v>
      </c>
      <c r="BI91" s="23">
        <v>11238.758522682499</v>
      </c>
      <c r="BJ91" s="23">
        <v>1820.3630647052601</v>
      </c>
      <c r="BK91" s="23">
        <v>1054462.6816839401</v>
      </c>
      <c r="BL91" s="23">
        <v>5029513.86024094</v>
      </c>
      <c r="BM91" s="23">
        <v>923234.43131970998</v>
      </c>
      <c r="BN91" s="23">
        <v>268.81417792511098</v>
      </c>
      <c r="BO91" s="23">
        <v>492.769202416849</v>
      </c>
      <c r="BP91" s="23">
        <v>189828.910121894</v>
      </c>
      <c r="BQ91" s="23">
        <v>2729.7166678108902</v>
      </c>
      <c r="BR91" s="23">
        <v>500935.35307765001</v>
      </c>
      <c r="BS91" s="23">
        <v>27140.768096056599</v>
      </c>
      <c r="BT91" s="23">
        <v>5795.8783625517499</v>
      </c>
      <c r="BU91" s="23">
        <v>999947.686996712</v>
      </c>
      <c r="BV91" s="23">
        <v>282.48421064570198</v>
      </c>
      <c r="BW91" s="23">
        <v>7700.7926409834499</v>
      </c>
      <c r="BX91" s="23">
        <v>10926.101204533201</v>
      </c>
      <c r="BY91" s="23">
        <v>11580.331311332</v>
      </c>
      <c r="BZ91" s="23">
        <v>19623.8074886211</v>
      </c>
      <c r="CA91" s="23">
        <v>5549.1815995071302</v>
      </c>
      <c r="CB91" s="23">
        <v>24776.702615261602</v>
      </c>
      <c r="CC91" s="23">
        <v>427121.93615222297</v>
      </c>
      <c r="CD91" s="23">
        <v>194974.74047356701</v>
      </c>
      <c r="CE91" s="23">
        <v>1094.4769803725801</v>
      </c>
      <c r="CF91" s="23">
        <v>238492.357420874</v>
      </c>
      <c r="CG91" s="23">
        <v>159830.51904741401</v>
      </c>
      <c r="CH91" s="23">
        <v>161686.96892034501</v>
      </c>
      <c r="CI91" s="23">
        <v>16120.275140363499</v>
      </c>
      <c r="CJ91" s="23">
        <v>124690.722822888</v>
      </c>
      <c r="CK91" s="23">
        <v>21751.092272019501</v>
      </c>
      <c r="CL91" s="23">
        <v>854535.11973250902</v>
      </c>
      <c r="CM91" s="23">
        <v>5272985.4628270697</v>
      </c>
      <c r="CN91" s="23">
        <v>601092.08924303297</v>
      </c>
      <c r="CO91" s="23">
        <v>26609.456539898099</v>
      </c>
      <c r="CP91" s="23">
        <v>2301.1022277038301</v>
      </c>
      <c r="CQ91" s="23">
        <v>555247.34175166604</v>
      </c>
      <c r="CR91" s="23">
        <v>1908.7780163274499</v>
      </c>
      <c r="CS91" s="23">
        <v>8851.4725512950408</v>
      </c>
      <c r="CT91" s="23">
        <v>3287.6802525313301</v>
      </c>
      <c r="CU91" s="23">
        <v>7447.7151006827598</v>
      </c>
      <c r="CV91" s="23">
        <v>36374.798710699397</v>
      </c>
      <c r="CW91" s="23">
        <v>503304.33332130499</v>
      </c>
      <c r="CX91" s="23">
        <v>1369.0045406972399</v>
      </c>
      <c r="CY91" s="23">
        <v>302220.354510709</v>
      </c>
      <c r="CZ91" s="23">
        <v>95887.397897421906</v>
      </c>
      <c r="DA91" s="23">
        <v>12784.2420709198</v>
      </c>
      <c r="DB91" s="23">
        <v>365.320177431464</v>
      </c>
      <c r="DC91" s="23">
        <v>234041.26883532299</v>
      </c>
      <c r="DD91" s="23">
        <v>9440.8109941012408</v>
      </c>
      <c r="DE91" s="23">
        <v>318200.53056971898</v>
      </c>
      <c r="DF91" s="23">
        <v>217455.411556001</v>
      </c>
      <c r="DG91" s="23">
        <v>551242.902780973</v>
      </c>
      <c r="DH91" s="23">
        <v>219.383549701996</v>
      </c>
      <c r="DI91" s="23">
        <v>297768.575095304</v>
      </c>
      <c r="DJ91" s="23">
        <v>529228.86390877701</v>
      </c>
      <c r="DK91" s="23">
        <v>142.03113959507701</v>
      </c>
      <c r="DL91" s="23">
        <v>14455.2311622159</v>
      </c>
      <c r="DM91" s="23">
        <v>60631.974384689798</v>
      </c>
      <c r="DN91" s="23">
        <v>36001.831269967901</v>
      </c>
      <c r="DO91" s="23">
        <v>42668.627733345696</v>
      </c>
      <c r="DP91" s="23">
        <v>329048.96618122899</v>
      </c>
      <c r="DQ91" s="23">
        <v>4296722.6555352798</v>
      </c>
      <c r="DR91" s="23">
        <f t="shared" si="6"/>
        <v>51844160.007764228</v>
      </c>
      <c r="DS91" s="19">
        <v>6154222.949861031</v>
      </c>
      <c r="DT91">
        <v>3839005.2759909797</v>
      </c>
      <c r="DU91">
        <v>13599949.053605502</v>
      </c>
      <c r="DV91">
        <v>2677796.3769551585</v>
      </c>
      <c r="DW91">
        <v>25573186.351351585</v>
      </c>
      <c r="DX91" s="23">
        <f t="shared" si="7"/>
        <v>51844160.007764257</v>
      </c>
      <c r="DY91" s="38">
        <f t="shared" si="5"/>
        <v>615730</v>
      </c>
      <c r="DZ91" s="23">
        <f t="shared" si="8"/>
        <v>84199.503041534859</v>
      </c>
    </row>
    <row r="92" spans="1:130" x14ac:dyDescent="0.25">
      <c r="A92" s="21" t="s">
        <v>209</v>
      </c>
      <c r="B92" s="23">
        <v>388474.30863047298</v>
      </c>
      <c r="C92" s="23">
        <v>327511.01506486599</v>
      </c>
      <c r="D92" s="23">
        <v>628909.75225653104</v>
      </c>
      <c r="E92" s="23">
        <v>123.579600739806</v>
      </c>
      <c r="F92" s="23">
        <v>25179.147844232499</v>
      </c>
      <c r="G92" s="23">
        <v>899960.82543242304</v>
      </c>
      <c r="H92" s="23">
        <v>6830.3067676370501</v>
      </c>
      <c r="I92" s="23">
        <v>1667.19245322493</v>
      </c>
      <c r="J92" s="23">
        <v>565.92134937808396</v>
      </c>
      <c r="K92" s="23">
        <v>2412.3606269556499</v>
      </c>
      <c r="L92" s="23">
        <v>18929.539041755001</v>
      </c>
      <c r="M92" s="23">
        <v>928.11705732197402</v>
      </c>
      <c r="N92" s="23">
        <v>3065.15751346359</v>
      </c>
      <c r="O92" s="23">
        <v>1588.7809952412099</v>
      </c>
      <c r="P92" s="23">
        <v>1204.7026237968901</v>
      </c>
      <c r="Q92" s="23">
        <v>11821.170496552801</v>
      </c>
      <c r="R92" s="23">
        <v>356.763447333822</v>
      </c>
      <c r="S92" s="23">
        <v>36837.695285445501</v>
      </c>
      <c r="T92" s="23">
        <v>1667497.8566415301</v>
      </c>
      <c r="U92" s="23">
        <v>1065.1589916596399</v>
      </c>
      <c r="V92" s="23">
        <v>78444.884876977201</v>
      </c>
      <c r="W92" s="23">
        <v>169854.88704569</v>
      </c>
      <c r="X92" s="23">
        <v>1823968.7513711101</v>
      </c>
      <c r="Y92" s="23">
        <v>1252.6895554615401</v>
      </c>
      <c r="Z92" s="23">
        <v>63957.120004020799</v>
      </c>
      <c r="AA92" s="23">
        <v>514377.51257381198</v>
      </c>
      <c r="AB92" s="23">
        <v>42.412593955691698</v>
      </c>
      <c r="AC92" s="23">
        <v>1027.3103014615399</v>
      </c>
      <c r="AD92" s="23">
        <v>530956.45282066904</v>
      </c>
      <c r="AE92" s="23">
        <v>130951.630333787</v>
      </c>
      <c r="AF92" s="23">
        <v>357770.82361258002</v>
      </c>
      <c r="AG92" s="23">
        <v>1615922.2656308699</v>
      </c>
      <c r="AH92" s="23">
        <v>354137.38292381802</v>
      </c>
      <c r="AI92" s="23">
        <v>301722.94699405198</v>
      </c>
      <c r="AJ92" s="23">
        <v>953.97929361967601</v>
      </c>
      <c r="AK92" s="23">
        <v>135462.85845090801</v>
      </c>
      <c r="AL92" s="23">
        <v>613011.80614220304</v>
      </c>
      <c r="AM92" s="23">
        <v>452723.35946893401</v>
      </c>
      <c r="AN92" s="23">
        <v>40249.748281190397</v>
      </c>
      <c r="AO92" s="23">
        <v>129316.511504272</v>
      </c>
      <c r="AP92" s="23">
        <v>19389.0623912468</v>
      </c>
      <c r="AQ92" s="23">
        <v>16130.344813875199</v>
      </c>
      <c r="AR92" s="23">
        <v>392555.26111268502</v>
      </c>
      <c r="AS92" s="23">
        <v>1154.0445176938599</v>
      </c>
      <c r="AT92" s="23">
        <v>11.835697465431901</v>
      </c>
      <c r="AU92" s="23">
        <v>2735247.4972299398</v>
      </c>
      <c r="AV92" s="23">
        <v>57914.368960590597</v>
      </c>
      <c r="AW92" s="23">
        <v>47960.504414024297</v>
      </c>
      <c r="AX92" s="23">
        <v>4522.2093228235399</v>
      </c>
      <c r="AY92" s="23">
        <v>7340.3355937572496</v>
      </c>
      <c r="AZ92" s="23">
        <v>123307.787817972</v>
      </c>
      <c r="BA92" s="23">
        <v>16362.572098561101</v>
      </c>
      <c r="BB92" s="23">
        <v>13032.726191452401</v>
      </c>
      <c r="BC92" s="23">
        <v>1887.23110932226</v>
      </c>
      <c r="BD92" s="23">
        <v>10518.5667829214</v>
      </c>
      <c r="BE92" s="23">
        <v>3396.8518724044602</v>
      </c>
      <c r="BF92" s="23">
        <v>4643.3055044469902</v>
      </c>
      <c r="BG92" s="23">
        <v>3995.7666066387801</v>
      </c>
      <c r="BH92" s="23">
        <v>363908.57579563698</v>
      </c>
      <c r="BI92" s="23">
        <v>24389.660264989699</v>
      </c>
      <c r="BJ92" s="23">
        <v>13704.719017136</v>
      </c>
      <c r="BK92" s="23">
        <v>871872.36866993003</v>
      </c>
      <c r="BL92" s="23">
        <v>1588461.79755552</v>
      </c>
      <c r="BM92" s="23">
        <v>298328.69540303602</v>
      </c>
      <c r="BN92" s="23">
        <v>55.151488041325401</v>
      </c>
      <c r="BO92" s="23">
        <v>191.64268027365</v>
      </c>
      <c r="BP92" s="23">
        <v>65280.170625779901</v>
      </c>
      <c r="BQ92" s="23">
        <v>3772.8175575012201</v>
      </c>
      <c r="BR92" s="23">
        <v>688390.91133694199</v>
      </c>
      <c r="BS92" s="23">
        <v>16598.5950505769</v>
      </c>
      <c r="BT92" s="23">
        <v>1058.85385657391</v>
      </c>
      <c r="BU92" s="23">
        <v>912858.011952859</v>
      </c>
      <c r="BV92" s="23">
        <v>82.799940424713597</v>
      </c>
      <c r="BW92" s="23">
        <v>1095.42324205092</v>
      </c>
      <c r="BX92" s="23">
        <v>16150.0471432431</v>
      </c>
      <c r="BY92" s="23">
        <v>38444.677049216298</v>
      </c>
      <c r="BZ92" s="23">
        <v>44916.812824262102</v>
      </c>
      <c r="CA92" s="23">
        <v>263.05746953189401</v>
      </c>
      <c r="CB92" s="23">
        <v>55778.886029233901</v>
      </c>
      <c r="CC92" s="23">
        <v>388753.91395766003</v>
      </c>
      <c r="CD92" s="23">
        <v>167228.67317502701</v>
      </c>
      <c r="CE92" s="23">
        <v>6525.4738866327898</v>
      </c>
      <c r="CF92" s="23">
        <v>295858.83201074798</v>
      </c>
      <c r="CG92" s="23">
        <v>101877.562352457</v>
      </c>
      <c r="CH92" s="23">
        <v>182623.26220963799</v>
      </c>
      <c r="CI92" s="23">
        <v>24610.9180417387</v>
      </c>
      <c r="CJ92" s="23">
        <v>96639.691480303096</v>
      </c>
      <c r="CK92" s="23">
        <v>90923.402360494598</v>
      </c>
      <c r="CL92" s="23">
        <v>311393.14379655098</v>
      </c>
      <c r="CM92" s="23">
        <v>3147585.4400053499</v>
      </c>
      <c r="CN92" s="23">
        <v>145356.36260197501</v>
      </c>
      <c r="CO92" s="23">
        <v>23896.4766696722</v>
      </c>
      <c r="CP92" s="23">
        <v>11350.6681403525</v>
      </c>
      <c r="CQ92" s="23">
        <v>165817.936440499</v>
      </c>
      <c r="CR92" s="23">
        <v>3067.0238150356399</v>
      </c>
      <c r="CS92" s="23">
        <v>43243.841871703196</v>
      </c>
      <c r="CT92" s="23">
        <v>68700.848605385298</v>
      </c>
      <c r="CU92" s="23">
        <v>2776.70863914541</v>
      </c>
      <c r="CV92" s="23">
        <v>34396.981712553898</v>
      </c>
      <c r="CW92" s="23">
        <v>656671.29944983695</v>
      </c>
      <c r="CX92" s="23">
        <v>27309.7684377318</v>
      </c>
      <c r="CY92" s="23">
        <v>232838.78592768201</v>
      </c>
      <c r="CZ92" s="23">
        <v>50589.1679626314</v>
      </c>
      <c r="DA92" s="23">
        <v>139676.461476703</v>
      </c>
      <c r="DB92" s="23">
        <v>1525.3257233958</v>
      </c>
      <c r="DC92" s="23">
        <v>435126.29278188501</v>
      </c>
      <c r="DD92" s="23">
        <v>4969.8334796818599</v>
      </c>
      <c r="DE92" s="23">
        <v>109582.633571021</v>
      </c>
      <c r="DF92" s="23">
        <v>432987.05462099198</v>
      </c>
      <c r="DG92" s="23">
        <v>429305.60040632897</v>
      </c>
      <c r="DH92" s="23">
        <v>27.460748661635701</v>
      </c>
      <c r="DI92" s="23">
        <v>60373.009498888699</v>
      </c>
      <c r="DJ92" s="23">
        <v>541696.353460885</v>
      </c>
      <c r="DK92" s="23">
        <v>12.5739044952096</v>
      </c>
      <c r="DL92" s="23">
        <v>54696.565007557998</v>
      </c>
      <c r="DM92" s="23">
        <v>27744.239462859601</v>
      </c>
      <c r="DN92" s="23">
        <v>6197.6545935692302</v>
      </c>
      <c r="DO92" s="23">
        <v>63256.385032555903</v>
      </c>
      <c r="DP92" s="23">
        <v>176349.95272617601</v>
      </c>
      <c r="DQ92" s="23">
        <v>3690447.0370007399</v>
      </c>
      <c r="DR92" s="23">
        <f t="shared" si="6"/>
        <v>32260019.249937735</v>
      </c>
      <c r="DS92" s="19">
        <v>5247040.2209452838</v>
      </c>
      <c r="DT92">
        <v>4941521.8486054223</v>
      </c>
      <c r="DU92">
        <v>8219110.2858248064</v>
      </c>
      <c r="DV92">
        <v>3351232.749525243</v>
      </c>
      <c r="DW92">
        <v>10501114.145036981</v>
      </c>
      <c r="DX92" s="23">
        <f t="shared" si="7"/>
        <v>32260019.249937735</v>
      </c>
      <c r="DY92" s="38">
        <f t="shared" si="5"/>
        <v>1906740</v>
      </c>
      <c r="DZ92" s="23">
        <f t="shared" si="8"/>
        <v>16918.939787248251</v>
      </c>
    </row>
    <row r="93" spans="1:130" x14ac:dyDescent="0.25">
      <c r="A93" s="21" t="s">
        <v>210</v>
      </c>
      <c r="B93" s="23">
        <v>980857.91720280703</v>
      </c>
      <c r="C93" s="23">
        <v>768423.61006061698</v>
      </c>
      <c r="D93" s="23">
        <v>263945.25166871102</v>
      </c>
      <c r="E93" s="23">
        <v>291.47465704154303</v>
      </c>
      <c r="F93" s="23">
        <v>44867.847472723799</v>
      </c>
      <c r="G93" s="23">
        <v>376906.56875722099</v>
      </c>
      <c r="H93" s="23">
        <v>102392.50526116999</v>
      </c>
      <c r="I93" s="23">
        <v>164448.130994062</v>
      </c>
      <c r="J93" s="23">
        <v>11247.7361729641</v>
      </c>
      <c r="K93" s="23">
        <v>10561.700470771701</v>
      </c>
      <c r="L93" s="23">
        <v>24605.755573955899</v>
      </c>
      <c r="M93" s="23">
        <v>1411.5972085805399</v>
      </c>
      <c r="N93" s="23">
        <v>2034.9752269804501</v>
      </c>
      <c r="O93" s="23">
        <v>73384.734141478504</v>
      </c>
      <c r="P93" s="23">
        <v>21055.044389446401</v>
      </c>
      <c r="Q93" s="23">
        <v>49378.225283446198</v>
      </c>
      <c r="R93" s="23">
        <v>1766.1548974341099</v>
      </c>
      <c r="S93" s="23">
        <v>824997.58346111304</v>
      </c>
      <c r="T93" s="23">
        <v>6347108.0133442497</v>
      </c>
      <c r="U93" s="23">
        <v>164209.919930451</v>
      </c>
      <c r="V93" s="23">
        <v>2599955.9715396399</v>
      </c>
      <c r="W93" s="23">
        <v>52751.441231169898</v>
      </c>
      <c r="X93" s="23">
        <v>8845585.5316115506</v>
      </c>
      <c r="Y93" s="23">
        <v>45560.341163776997</v>
      </c>
      <c r="Z93" s="23">
        <v>6504.64925383215</v>
      </c>
      <c r="AA93" s="23">
        <v>1294891.48538242</v>
      </c>
      <c r="AB93" s="23">
        <v>16007.972859331499</v>
      </c>
      <c r="AC93" s="23">
        <v>159937.27173936201</v>
      </c>
      <c r="AD93" s="23">
        <v>1386093.9481671699</v>
      </c>
      <c r="AE93" s="23">
        <v>850586.21301807405</v>
      </c>
      <c r="AF93" s="23">
        <v>732533.04686528398</v>
      </c>
      <c r="AG93" s="23">
        <v>9500853.4704496693</v>
      </c>
      <c r="AH93" s="23">
        <v>1277040.39777169</v>
      </c>
      <c r="AI93" s="23">
        <v>522586.86360528402</v>
      </c>
      <c r="AJ93" s="23">
        <v>711.58985787216398</v>
      </c>
      <c r="AK93" s="23">
        <v>1970011.7655195899</v>
      </c>
      <c r="AL93" s="23">
        <v>1952151.7610554099</v>
      </c>
      <c r="AM93" s="23">
        <v>302757.35405517498</v>
      </c>
      <c r="AN93" s="23">
        <v>527121.17362260702</v>
      </c>
      <c r="AO93" s="23">
        <v>304317.14352116798</v>
      </c>
      <c r="AP93" s="23">
        <v>180154.16631485801</v>
      </c>
      <c r="AQ93" s="23">
        <v>8042.2434054446903</v>
      </c>
      <c r="AR93" s="23">
        <v>1008439.24385304</v>
      </c>
      <c r="AS93" s="23">
        <v>1378.4353583156401</v>
      </c>
      <c r="AT93" s="23">
        <v>82.509022226479104</v>
      </c>
      <c r="AU93" s="23">
        <v>13867941.4888878</v>
      </c>
      <c r="AV93" s="23">
        <v>764084.24258328101</v>
      </c>
      <c r="AW93" s="23">
        <v>550391.69961364195</v>
      </c>
      <c r="AX93" s="23">
        <v>35825.137305517899</v>
      </c>
      <c r="AY93" s="23">
        <v>52767.800470557901</v>
      </c>
      <c r="AZ93" s="23">
        <v>1455579.9177441399</v>
      </c>
      <c r="BA93" s="23">
        <v>317446.73202907498</v>
      </c>
      <c r="BB93" s="23">
        <v>188479.569631263</v>
      </c>
      <c r="BC93" s="23">
        <v>235720.901070272</v>
      </c>
      <c r="BD93" s="23">
        <v>30042.456628872998</v>
      </c>
      <c r="BE93" s="23">
        <v>544311.09123198804</v>
      </c>
      <c r="BF93" s="23">
        <v>246353.66669738101</v>
      </c>
      <c r="BG93" s="23">
        <v>62673.8386933109</v>
      </c>
      <c r="BH93" s="23">
        <v>3216169.5402653501</v>
      </c>
      <c r="BI93" s="23">
        <v>928220.008181824</v>
      </c>
      <c r="BJ93" s="23">
        <v>67510.916182140398</v>
      </c>
      <c r="BK93" s="23">
        <v>3395996.84396995</v>
      </c>
      <c r="BL93" s="23">
        <v>4589205.7345861597</v>
      </c>
      <c r="BM93" s="23">
        <v>900713.96363004996</v>
      </c>
      <c r="BN93" s="23">
        <v>1821.9254039822899</v>
      </c>
      <c r="BO93" s="23">
        <v>21721.539042474898</v>
      </c>
      <c r="BP93" s="23">
        <v>874285.48834374896</v>
      </c>
      <c r="BQ93" s="23">
        <v>3260.9459719427</v>
      </c>
      <c r="BR93" s="23">
        <v>2785739.9176838598</v>
      </c>
      <c r="BS93" s="23">
        <v>93428.982504209504</v>
      </c>
      <c r="BT93" s="23">
        <v>6278.4789144678498</v>
      </c>
      <c r="BU93" s="23">
        <v>4412291.50130847</v>
      </c>
      <c r="BV93" s="23">
        <v>147.73468590626601</v>
      </c>
      <c r="BW93" s="23">
        <v>159087.719158411</v>
      </c>
      <c r="BX93" s="23">
        <v>73457.419811495696</v>
      </c>
      <c r="BY93" s="23">
        <v>202200.67583538601</v>
      </c>
      <c r="BZ93" s="23">
        <v>1066292.30827345</v>
      </c>
      <c r="CA93" s="23">
        <v>68936.997418006504</v>
      </c>
      <c r="CB93" s="23">
        <v>34472.1359854697</v>
      </c>
      <c r="CC93" s="23">
        <v>971860.51050223096</v>
      </c>
      <c r="CD93" s="23">
        <v>1029336.6459263799</v>
      </c>
      <c r="CE93" s="23">
        <v>36880.883734317897</v>
      </c>
      <c r="CF93" s="23">
        <v>1744209.5789949601</v>
      </c>
      <c r="CG93" s="23">
        <v>160947.518650371</v>
      </c>
      <c r="CH93" s="23">
        <v>40422.430971383001</v>
      </c>
      <c r="CI93" s="23">
        <v>461587.86533533898</v>
      </c>
      <c r="CJ93" s="23">
        <v>1224491.2860433699</v>
      </c>
      <c r="CK93" s="23">
        <v>241796.46904191101</v>
      </c>
      <c r="CL93" s="23">
        <v>2206258.3453187002</v>
      </c>
      <c r="CM93" s="23">
        <v>7088934.9872397697</v>
      </c>
      <c r="CN93" s="23">
        <v>606255.87076295598</v>
      </c>
      <c r="CO93" s="23">
        <v>225290.595478798</v>
      </c>
      <c r="CP93" s="23">
        <v>5497.2269130503601</v>
      </c>
      <c r="CQ93" s="23">
        <v>224495.61566955299</v>
      </c>
      <c r="CR93" s="23">
        <v>298025.35450429202</v>
      </c>
      <c r="CS93" s="23">
        <v>96845.9914627322</v>
      </c>
      <c r="CT93" s="23">
        <v>416464.75087528402</v>
      </c>
      <c r="CU93" s="23">
        <v>322918.27722550399</v>
      </c>
      <c r="CV93" s="23">
        <v>12988.320910771199</v>
      </c>
      <c r="CW93" s="23">
        <v>1417000.2635127299</v>
      </c>
      <c r="CX93" s="23">
        <v>141510.31892594701</v>
      </c>
      <c r="CY93" s="23">
        <v>1581730.5741892799</v>
      </c>
      <c r="CZ93" s="23">
        <v>301872.65928067802</v>
      </c>
      <c r="DA93" s="23">
        <v>105129.67410756899</v>
      </c>
      <c r="DB93" s="23">
        <v>57131.363324174301</v>
      </c>
      <c r="DC93" s="23">
        <v>1585029.4605883399</v>
      </c>
      <c r="DD93" s="23">
        <v>122275.876961316</v>
      </c>
      <c r="DE93" s="23">
        <v>62636.555458842697</v>
      </c>
      <c r="DF93" s="23">
        <v>2683064.9703400098</v>
      </c>
      <c r="DG93" s="23">
        <v>1664853.3504010099</v>
      </c>
      <c r="DH93" s="23">
        <v>21.492421744473901</v>
      </c>
      <c r="DI93" s="23">
        <v>2102574.5770929302</v>
      </c>
      <c r="DJ93" s="23">
        <v>368568.48119988601</v>
      </c>
      <c r="DK93" s="23">
        <v>14.4942568220361</v>
      </c>
      <c r="DL93" s="23">
        <v>321020.57298474998</v>
      </c>
      <c r="DM93" s="23">
        <v>655453.83933562203</v>
      </c>
      <c r="DN93" s="23">
        <v>1037.2203649865201</v>
      </c>
      <c r="DO93" s="23">
        <v>208521.91308607601</v>
      </c>
      <c r="DP93" s="23">
        <v>714571.15713639895</v>
      </c>
      <c r="DQ93" s="23">
        <v>11667249.142565601</v>
      </c>
      <c r="DR93" s="23">
        <f t="shared" si="6"/>
        <v>128209586.53925946</v>
      </c>
      <c r="DS93" s="19">
        <v>16725116.735658478</v>
      </c>
      <c r="DT93">
        <v>16914336.040645897</v>
      </c>
      <c r="DU93">
        <v>25876355.8170145</v>
      </c>
      <c r="DV93">
        <v>22038032.777579065</v>
      </c>
      <c r="DW93">
        <v>46655745.168361492</v>
      </c>
      <c r="DX93" s="23">
        <f t="shared" si="7"/>
        <v>128209586.53925943</v>
      </c>
      <c r="DY93" s="38">
        <f t="shared" si="5"/>
        <v>36471765.999999993</v>
      </c>
      <c r="DZ93" s="23">
        <f t="shared" si="8"/>
        <v>3515.3106251904405</v>
      </c>
    </row>
    <row r="94" spans="1:130" x14ac:dyDescent="0.25">
      <c r="A94" s="21" t="s">
        <v>211</v>
      </c>
      <c r="B94" s="23">
        <v>63682.915983263498</v>
      </c>
      <c r="C94" s="23">
        <v>23963.594534366501</v>
      </c>
      <c r="D94" s="23">
        <v>275400.15476171701</v>
      </c>
      <c r="E94" s="23">
        <v>46.470934617234199</v>
      </c>
      <c r="F94" s="23">
        <v>20187.951609918699</v>
      </c>
      <c r="G94" s="23">
        <v>116147.54516668399</v>
      </c>
      <c r="H94" s="23">
        <v>33498.577254330499</v>
      </c>
      <c r="I94" s="23">
        <v>14738.247054510501</v>
      </c>
      <c r="J94" s="23">
        <v>1961.63477586457</v>
      </c>
      <c r="K94" s="23">
        <v>289.70999797361702</v>
      </c>
      <c r="L94" s="23">
        <v>1227.7975782174401</v>
      </c>
      <c r="M94" s="23">
        <v>8138.6113400133199</v>
      </c>
      <c r="N94" s="23">
        <v>12249.1966408277</v>
      </c>
      <c r="O94" s="23">
        <v>2362.7728131185099</v>
      </c>
      <c r="P94" s="23">
        <v>966.652731610253</v>
      </c>
      <c r="Q94" s="23">
        <v>623.30627649145094</v>
      </c>
      <c r="R94" s="23">
        <v>314.13404604365297</v>
      </c>
      <c r="S94" s="23">
        <v>20493.495475382701</v>
      </c>
      <c r="T94" s="23">
        <v>1044324.04057276</v>
      </c>
      <c r="U94" s="23">
        <v>8755.1207374133501</v>
      </c>
      <c r="V94" s="23">
        <v>83412.605595063796</v>
      </c>
      <c r="W94" s="23">
        <v>1861.61511578061</v>
      </c>
      <c r="X94" s="23">
        <v>1017641.63037433</v>
      </c>
      <c r="Y94" s="23">
        <v>12483.5006489232</v>
      </c>
      <c r="Z94" s="23">
        <v>44.962399218108999</v>
      </c>
      <c r="AA94" s="23">
        <v>243645.28445266499</v>
      </c>
      <c r="AB94" s="23">
        <v>112.208935065166</v>
      </c>
      <c r="AC94" s="23">
        <v>328.33394564334901</v>
      </c>
      <c r="AD94" s="23">
        <v>309962.66406021902</v>
      </c>
      <c r="AE94" s="23">
        <v>187.68096907756501</v>
      </c>
      <c r="AF94" s="23">
        <v>363744.53379250801</v>
      </c>
      <c r="AG94" s="23">
        <v>743629.18550481705</v>
      </c>
      <c r="AH94" s="23">
        <v>3396.1267122675399</v>
      </c>
      <c r="AI94" s="23">
        <v>293646.315624515</v>
      </c>
      <c r="AJ94" s="23">
        <v>66.169828928494496</v>
      </c>
      <c r="AK94" s="23">
        <v>131333.68458738699</v>
      </c>
      <c r="AL94" s="23">
        <v>221488.610943735</v>
      </c>
      <c r="AM94" s="23">
        <v>47644.777170552203</v>
      </c>
      <c r="AN94" s="23">
        <v>54068.786523474999</v>
      </c>
      <c r="AO94" s="23">
        <v>18816.119863833399</v>
      </c>
      <c r="AP94" s="23">
        <v>3380.95047425654</v>
      </c>
      <c r="AQ94" s="23">
        <v>360.01216081676199</v>
      </c>
      <c r="AR94" s="23">
        <v>171847.29137065899</v>
      </c>
      <c r="AS94" s="23">
        <v>10.147467106004701</v>
      </c>
      <c r="AT94" s="23">
        <v>222.61878784385499</v>
      </c>
      <c r="AU94" s="23">
        <v>867422.54977576295</v>
      </c>
      <c r="AV94" s="23">
        <v>27709.269082674102</v>
      </c>
      <c r="AW94" s="23">
        <v>66184.398738516305</v>
      </c>
      <c r="AX94" s="23">
        <v>848.03001794531099</v>
      </c>
      <c r="AY94" s="23">
        <v>9631.1664210989493</v>
      </c>
      <c r="AZ94" s="23">
        <v>35185.552120521301</v>
      </c>
      <c r="BA94" s="23">
        <v>73104.175716196696</v>
      </c>
      <c r="BB94" s="23">
        <v>22333.9021524938</v>
      </c>
      <c r="BC94" s="23">
        <v>16981.5514589589</v>
      </c>
      <c r="BD94" s="23">
        <v>6948.9052850083699</v>
      </c>
      <c r="BE94" s="23">
        <v>751.57460465122801</v>
      </c>
      <c r="BF94" s="23">
        <v>31487.074669497299</v>
      </c>
      <c r="BG94" s="23">
        <v>4766.1144639002696</v>
      </c>
      <c r="BH94" s="23">
        <v>181958.014351447</v>
      </c>
      <c r="BI94" s="23">
        <v>4508.8485726210502</v>
      </c>
      <c r="BJ94" s="23">
        <v>12520.138461038399</v>
      </c>
      <c r="BK94" s="23">
        <v>723389.80735589599</v>
      </c>
      <c r="BL94" s="23">
        <v>940017.55933465005</v>
      </c>
      <c r="BM94" s="23">
        <v>108520.98570764701</v>
      </c>
      <c r="BN94" s="23">
        <v>92.682331486645097</v>
      </c>
      <c r="BO94" s="23">
        <v>137.10070918260399</v>
      </c>
      <c r="BP94" s="23">
        <v>92102.772003040795</v>
      </c>
      <c r="BQ94" s="23">
        <v>1802.9338366673701</v>
      </c>
      <c r="BR94" s="23">
        <v>243083.5167987</v>
      </c>
      <c r="BS94" s="23">
        <v>8902.2647496401205</v>
      </c>
      <c r="BT94" s="23">
        <v>15017.234951701799</v>
      </c>
      <c r="BU94" s="23">
        <v>413122.72647594102</v>
      </c>
      <c r="BV94" s="23">
        <v>10.8367386679083</v>
      </c>
      <c r="BW94" s="23">
        <v>11680.939563563001</v>
      </c>
      <c r="BX94" s="23">
        <v>30802.7993247946</v>
      </c>
      <c r="BY94" s="23">
        <v>58685.509722609902</v>
      </c>
      <c r="BZ94" s="23">
        <v>8578.5352171930808</v>
      </c>
      <c r="CA94" s="23">
        <v>89.179565405698796</v>
      </c>
      <c r="CB94" s="23">
        <v>8232.8388581978506</v>
      </c>
      <c r="CC94" s="23">
        <v>172295.107127253</v>
      </c>
      <c r="CD94" s="23">
        <v>132233.83221293701</v>
      </c>
      <c r="CE94" s="23">
        <v>15.0236953031167</v>
      </c>
      <c r="CF94" s="23">
        <v>189888.200406255</v>
      </c>
      <c r="CG94" s="23">
        <v>95123.512303215</v>
      </c>
      <c r="CH94" s="23">
        <v>85833.988613499198</v>
      </c>
      <c r="CI94" s="23">
        <v>1617.6195971382599</v>
      </c>
      <c r="CJ94" s="23">
        <v>62905.743065559902</v>
      </c>
      <c r="CK94" s="23">
        <v>62134.790105486703</v>
      </c>
      <c r="CL94" s="23">
        <v>56068.498763351599</v>
      </c>
      <c r="CM94" s="23">
        <v>235568.13673852201</v>
      </c>
      <c r="CN94" s="23">
        <v>449835.36958260299</v>
      </c>
      <c r="CO94" s="23">
        <v>65132.339981872203</v>
      </c>
      <c r="CP94" s="23">
        <v>2329.02445053781</v>
      </c>
      <c r="CQ94" s="23">
        <v>1796.8569031558</v>
      </c>
      <c r="CR94" s="23">
        <v>20108.228087166801</v>
      </c>
      <c r="CS94" s="23">
        <v>1201.96734207747</v>
      </c>
      <c r="CT94" s="23">
        <v>47065.277405221299</v>
      </c>
      <c r="CU94" s="23">
        <v>53.430079751658397</v>
      </c>
      <c r="CV94" s="23">
        <v>2484.5539105418702</v>
      </c>
      <c r="CW94" s="23">
        <v>520064.168540721</v>
      </c>
      <c r="CX94" s="23">
        <v>3365.3940917167502</v>
      </c>
      <c r="CY94" s="23">
        <v>375592.13230462401</v>
      </c>
      <c r="CZ94" s="23">
        <v>33396.1125370015</v>
      </c>
      <c r="DA94" s="23">
        <v>41771.213822338497</v>
      </c>
      <c r="DB94" s="23">
        <v>420.16422352380999</v>
      </c>
      <c r="DC94" s="23">
        <v>89465.654437896999</v>
      </c>
      <c r="DD94" s="23">
        <v>103.82138517745901</v>
      </c>
      <c r="DE94" s="23">
        <v>75584.674951342895</v>
      </c>
      <c r="DF94" s="23">
        <v>6695.4393976923102</v>
      </c>
      <c r="DG94" s="23">
        <v>354179.39374771703</v>
      </c>
      <c r="DH94" s="23">
        <v>105.663116526613</v>
      </c>
      <c r="DI94" s="23">
        <v>96316.9236568247</v>
      </c>
      <c r="DJ94" s="23">
        <v>470727.72916026501</v>
      </c>
      <c r="DK94" s="23">
        <v>18.7020501460571</v>
      </c>
      <c r="DL94" s="23">
        <v>8463.2498812419908</v>
      </c>
      <c r="DM94" s="23">
        <v>3984.4939236692499</v>
      </c>
      <c r="DN94" s="23">
        <v>1231.88134134089</v>
      </c>
      <c r="DO94" s="23">
        <v>3.2194676604414898</v>
      </c>
      <c r="DP94" s="23">
        <v>14801.708302548501</v>
      </c>
      <c r="DQ94" s="23">
        <v>480513.50718394801</v>
      </c>
      <c r="DR94" s="23">
        <f t="shared" si="6"/>
        <v>13659815.984626498</v>
      </c>
      <c r="DS94" s="19">
        <v>1534179.1153750555</v>
      </c>
      <c r="DT94">
        <v>2499164.4895629901</v>
      </c>
      <c r="DU94">
        <v>3146786.7186125694</v>
      </c>
      <c r="DV94">
        <v>1748540.4876723115</v>
      </c>
      <c r="DW94">
        <v>4731145.1734035769</v>
      </c>
      <c r="DX94" s="23">
        <f t="shared" si="7"/>
        <v>13659815.984626506</v>
      </c>
      <c r="DY94" s="38">
        <f t="shared" si="5"/>
        <v>4043258.0000000005</v>
      </c>
      <c r="DZ94" s="23">
        <f t="shared" si="8"/>
        <v>3378.4180936824969</v>
      </c>
    </row>
    <row r="95" spans="1:130" x14ac:dyDescent="0.25">
      <c r="A95" s="21" t="s">
        <v>212</v>
      </c>
      <c r="B95" s="23">
        <v>99159.223897293195</v>
      </c>
      <c r="C95" s="23">
        <v>9980.0204571643098</v>
      </c>
      <c r="D95" s="23">
        <v>87066.9826727365</v>
      </c>
      <c r="E95" s="23">
        <v>22.6478120771731</v>
      </c>
      <c r="F95" s="23">
        <v>2613.8370506241699</v>
      </c>
      <c r="G95" s="23">
        <v>130674.32402753099</v>
      </c>
      <c r="H95" s="23">
        <v>5656.5573342439602</v>
      </c>
      <c r="I95" s="23">
        <v>1836.9959139744799</v>
      </c>
      <c r="J95" s="23">
        <v>163.12753402857899</v>
      </c>
      <c r="K95" s="23">
        <v>2347.1989957495298</v>
      </c>
      <c r="L95" s="23">
        <v>1807.4438865919101</v>
      </c>
      <c r="M95" s="23">
        <v>1267.73810668179</v>
      </c>
      <c r="N95" s="23">
        <v>717.52647769670102</v>
      </c>
      <c r="O95" s="23">
        <v>278.480029649063</v>
      </c>
      <c r="P95" s="23">
        <v>1862.04904866941</v>
      </c>
      <c r="Q95" s="23">
        <v>5340.7293107459</v>
      </c>
      <c r="R95" s="23">
        <v>502.34610658238199</v>
      </c>
      <c r="S95" s="23">
        <v>147737.57181267801</v>
      </c>
      <c r="T95" s="23">
        <v>630786.83792049298</v>
      </c>
      <c r="U95" s="23">
        <v>12326.2326775453</v>
      </c>
      <c r="V95" s="23">
        <v>31349.607112192101</v>
      </c>
      <c r="W95" s="23">
        <v>1119.1476961118999</v>
      </c>
      <c r="X95" s="23">
        <v>1057615.9536993401</v>
      </c>
      <c r="Y95" s="23">
        <v>4519.74219359366</v>
      </c>
      <c r="Z95" s="23">
        <v>405.54591266708201</v>
      </c>
      <c r="AA95" s="23">
        <v>230952.67358648701</v>
      </c>
      <c r="AB95" s="23">
        <v>265.19805879481999</v>
      </c>
      <c r="AC95" s="23">
        <v>91674.604572402503</v>
      </c>
      <c r="AD95" s="23">
        <v>89389.205399111801</v>
      </c>
      <c r="AE95" s="23">
        <v>14136.952179898</v>
      </c>
      <c r="AF95" s="23">
        <v>293553.45881948399</v>
      </c>
      <c r="AG95" s="23">
        <v>705007.88245237502</v>
      </c>
      <c r="AH95" s="23">
        <v>74239.334972925906</v>
      </c>
      <c r="AI95" s="23">
        <v>53269.233635595097</v>
      </c>
      <c r="AJ95" s="23">
        <v>78.217899852273405</v>
      </c>
      <c r="AK95" s="23">
        <v>46731.059002173002</v>
      </c>
      <c r="AL95" s="23">
        <v>9378.2901192579502</v>
      </c>
      <c r="AM95" s="23">
        <v>62934.813608403303</v>
      </c>
      <c r="AN95" s="23">
        <v>137911.03895335901</v>
      </c>
      <c r="AO95" s="23">
        <v>507.33039999383698</v>
      </c>
      <c r="AP95" s="23">
        <v>355627.36321851198</v>
      </c>
      <c r="AQ95" s="23">
        <v>5069.0400098452701</v>
      </c>
      <c r="AR95" s="23">
        <v>105344.243247095</v>
      </c>
      <c r="AS95" s="23">
        <v>9.6894744016644108</v>
      </c>
      <c r="AT95" s="23">
        <v>104.78137639274</v>
      </c>
      <c r="AU95" s="23">
        <v>964614.87440191896</v>
      </c>
      <c r="AV95" s="23">
        <v>155178.214312542</v>
      </c>
      <c r="AW95" s="23">
        <v>748.20698598895899</v>
      </c>
      <c r="AX95" s="23">
        <v>183289.548728536</v>
      </c>
      <c r="AY95" s="23">
        <v>17175.724449298199</v>
      </c>
      <c r="AZ95" s="23">
        <v>49794.932114350398</v>
      </c>
      <c r="BA95" s="23">
        <v>11.5660471550441</v>
      </c>
      <c r="BB95" s="23">
        <v>96745.621246274502</v>
      </c>
      <c r="BC95" s="23">
        <v>6064.03012307058</v>
      </c>
      <c r="BD95" s="23">
        <v>363567.57321697503</v>
      </c>
      <c r="BE95" s="23">
        <v>590177.17426355695</v>
      </c>
      <c r="BF95" s="23">
        <v>47572.907598481303</v>
      </c>
      <c r="BG95" s="23">
        <v>5364.3686879860397</v>
      </c>
      <c r="BH95" s="23">
        <v>110567.131086226</v>
      </c>
      <c r="BI95" s="23">
        <v>19517.376287002699</v>
      </c>
      <c r="BJ95" s="23">
        <v>104645.959750482</v>
      </c>
      <c r="BK95" s="23">
        <v>311184.32251833699</v>
      </c>
      <c r="BL95" s="23">
        <v>604533.645390547</v>
      </c>
      <c r="BM95" s="23">
        <v>239359.132972135</v>
      </c>
      <c r="BN95" s="23">
        <v>646.97902192001197</v>
      </c>
      <c r="BO95" s="23">
        <v>47.085090771312203</v>
      </c>
      <c r="BP95" s="23">
        <v>26363.460455038701</v>
      </c>
      <c r="BQ95" s="23">
        <v>43253.7040514814</v>
      </c>
      <c r="BR95" s="23">
        <v>177928.174438057</v>
      </c>
      <c r="BS95" s="23">
        <v>13961.393993481501</v>
      </c>
      <c r="BT95" s="23">
        <v>244.11314956797901</v>
      </c>
      <c r="BU95" s="23">
        <v>538942.23254565801</v>
      </c>
      <c r="BV95" s="23">
        <v>19.654765400201399</v>
      </c>
      <c r="BW95" s="23">
        <v>4652.0460700304902</v>
      </c>
      <c r="BX95" s="23">
        <v>22953.758246710298</v>
      </c>
      <c r="BY95" s="23">
        <v>7531.0651442718499</v>
      </c>
      <c r="BZ95" s="23">
        <v>28675.559407756798</v>
      </c>
      <c r="CA95" s="23">
        <v>67.862767443777003</v>
      </c>
      <c r="CB95" s="23">
        <v>85152.238999716501</v>
      </c>
      <c r="CC95" s="23">
        <v>69639.8454047181</v>
      </c>
      <c r="CD95" s="23">
        <v>138373.83712454099</v>
      </c>
      <c r="CE95" s="23">
        <v>9.2272661272790995</v>
      </c>
      <c r="CF95" s="23">
        <v>79136.160272542096</v>
      </c>
      <c r="CG95" s="23">
        <v>224678.36591360299</v>
      </c>
      <c r="CH95" s="23">
        <v>42883.720404196101</v>
      </c>
      <c r="CI95" s="23">
        <v>3687.32008981237</v>
      </c>
      <c r="CJ95" s="23">
        <v>30817.4750776771</v>
      </c>
      <c r="CK95" s="23">
        <v>19398.461381647299</v>
      </c>
      <c r="CL95" s="23">
        <v>4907.2782941241803</v>
      </c>
      <c r="CM95" s="23">
        <v>1378475.87715369</v>
      </c>
      <c r="CN95" s="23">
        <v>191124.753821199</v>
      </c>
      <c r="CO95" s="23">
        <v>62597.377950479298</v>
      </c>
      <c r="CP95" s="23">
        <v>333.73433976669099</v>
      </c>
      <c r="CQ95" s="23">
        <v>591.79750352430494</v>
      </c>
      <c r="CR95" s="23">
        <v>35052.868922791997</v>
      </c>
      <c r="CS95" s="23">
        <v>544755.29585442203</v>
      </c>
      <c r="CT95" s="23">
        <v>34331.670001562401</v>
      </c>
      <c r="CU95" s="23">
        <v>310772.46555059799</v>
      </c>
      <c r="CV95" s="23">
        <v>720659.27786072902</v>
      </c>
      <c r="CW95" s="23">
        <v>365660.12459665298</v>
      </c>
      <c r="CX95" s="23">
        <v>165.10114511367701</v>
      </c>
      <c r="CY95" s="23">
        <v>66118.996319198995</v>
      </c>
      <c r="CZ95" s="23">
        <v>33480.328668221598</v>
      </c>
      <c r="DA95" s="23">
        <v>12837.3938625868</v>
      </c>
      <c r="DB95" s="23">
        <v>31128.049208762499</v>
      </c>
      <c r="DC95" s="23">
        <v>3340.6246966029098</v>
      </c>
      <c r="DD95" s="23">
        <v>34867.021859832697</v>
      </c>
      <c r="DE95" s="23">
        <v>18400.031272553199</v>
      </c>
      <c r="DF95" s="23">
        <v>15682.309459492901</v>
      </c>
      <c r="DG95" s="23">
        <v>691598.61922840099</v>
      </c>
      <c r="DH95" s="23">
        <v>34.896313033421002</v>
      </c>
      <c r="DI95" s="23">
        <v>75505.658403407302</v>
      </c>
      <c r="DJ95" s="23">
        <v>27858.199300066699</v>
      </c>
      <c r="DK95" s="23">
        <v>59.701252775904997</v>
      </c>
      <c r="DL95" s="23">
        <v>19296.833207762498</v>
      </c>
      <c r="DM95" s="23">
        <v>3717.1547632930501</v>
      </c>
      <c r="DN95" s="23">
        <v>5951.88666180986</v>
      </c>
      <c r="DO95" s="23">
        <v>53865.885244478603</v>
      </c>
      <c r="DP95" s="23">
        <v>13508.018674373299</v>
      </c>
      <c r="DQ95" s="23">
        <v>44989.978334355299</v>
      </c>
      <c r="DR95" s="23">
        <f t="shared" si="6"/>
        <v>14744187.539661722</v>
      </c>
      <c r="DS95" s="19">
        <v>625723.9816015641</v>
      </c>
      <c r="DT95">
        <v>2743271.9679270061</v>
      </c>
      <c r="DU95">
        <v>3727088.0502915638</v>
      </c>
      <c r="DV95">
        <v>4257961.6737001045</v>
      </c>
      <c r="DW95">
        <v>3390141.866141479</v>
      </c>
      <c r="DX95" s="23">
        <f t="shared" si="7"/>
        <v>14744187.539661717</v>
      </c>
      <c r="DY95" s="38">
        <f t="shared" si="5"/>
        <v>26969306</v>
      </c>
      <c r="DZ95" s="23">
        <f t="shared" si="8"/>
        <v>546.70251951094758</v>
      </c>
    </row>
    <row r="96" spans="1:130" x14ac:dyDescent="0.25">
      <c r="A96" s="21" t="s">
        <v>213</v>
      </c>
      <c r="B96" s="23">
        <v>4610415.3009672398</v>
      </c>
      <c r="C96" s="23">
        <v>10342344.9020702</v>
      </c>
      <c r="D96" s="23">
        <v>13433062.899762001</v>
      </c>
      <c r="E96" s="23">
        <v>364.68638131795899</v>
      </c>
      <c r="F96" s="23">
        <v>1912122.56274913</v>
      </c>
      <c r="G96" s="23">
        <v>7341251.51436364</v>
      </c>
      <c r="H96" s="23">
        <v>188680.01567700101</v>
      </c>
      <c r="I96" s="23">
        <v>59735.852758854198</v>
      </c>
      <c r="J96" s="23">
        <v>80021.637709442497</v>
      </c>
      <c r="K96" s="23">
        <v>220701.31713778101</v>
      </c>
      <c r="L96" s="23">
        <v>1517419.84537255</v>
      </c>
      <c r="M96" s="23">
        <v>55768.918528358598</v>
      </c>
      <c r="N96" s="23">
        <v>50996.3723795888</v>
      </c>
      <c r="O96" s="23">
        <v>2169669.7456175401</v>
      </c>
      <c r="P96" s="23">
        <v>101870.92325782499</v>
      </c>
      <c r="Q96" s="23">
        <v>1765257.4628939601</v>
      </c>
      <c r="R96" s="23">
        <v>37658.050339461799</v>
      </c>
      <c r="S96" s="23">
        <v>10439469.4428194</v>
      </c>
      <c r="T96" s="23">
        <v>86546926.127978206</v>
      </c>
      <c r="U96" s="23">
        <v>251060.08513117401</v>
      </c>
      <c r="V96" s="23">
        <v>4675697.1320662899</v>
      </c>
      <c r="W96" s="23">
        <v>138578.27300235099</v>
      </c>
      <c r="X96" s="23">
        <v>52660854.074574597</v>
      </c>
      <c r="Y96" s="23">
        <v>49349.2622783474</v>
      </c>
      <c r="Z96" s="23">
        <v>630999.21838481398</v>
      </c>
      <c r="AA96" s="23">
        <v>30555237.744524401</v>
      </c>
      <c r="AB96" s="23">
        <v>6271.5583201685304</v>
      </c>
      <c r="AC96" s="23">
        <v>733847.42724048696</v>
      </c>
      <c r="AD96" s="23">
        <v>22052568.619847599</v>
      </c>
      <c r="AE96" s="23">
        <v>4994818.7062116098</v>
      </c>
      <c r="AF96" s="23">
        <v>60234.444274239097</v>
      </c>
      <c r="AG96" s="23">
        <v>57425445.888723098</v>
      </c>
      <c r="AH96" s="23">
        <v>2212051.3080722699</v>
      </c>
      <c r="AI96" s="23">
        <v>11989034.631531401</v>
      </c>
      <c r="AJ96" s="23">
        <v>418.40862815999498</v>
      </c>
      <c r="AK96" s="23">
        <v>9557356.44496358</v>
      </c>
      <c r="AL96" s="23">
        <v>58102047.4499432</v>
      </c>
      <c r="AM96" s="23">
        <v>4033501.80356322</v>
      </c>
      <c r="AN96" s="23">
        <v>1040707.3461306799</v>
      </c>
      <c r="AO96" s="23">
        <v>9121236.7262484301</v>
      </c>
      <c r="AP96" s="23">
        <v>30993.296982715401</v>
      </c>
      <c r="AQ96" s="23">
        <v>2841572.5857711802</v>
      </c>
      <c r="AR96" s="23">
        <v>10756669.064905699</v>
      </c>
      <c r="AS96" s="23">
        <v>12821.091052349801</v>
      </c>
      <c r="AT96" s="23">
        <v>115.958054246297</v>
      </c>
      <c r="AU96" s="23">
        <v>59830233.724836797</v>
      </c>
      <c r="AV96" s="23">
        <v>105483.300779556</v>
      </c>
      <c r="AW96" s="23">
        <v>22375.7241684623</v>
      </c>
      <c r="AX96" s="23">
        <v>83798.031000523304</v>
      </c>
      <c r="AY96" s="23">
        <v>7839.7498885775103</v>
      </c>
      <c r="AZ96" s="23">
        <v>9852683.6229467094</v>
      </c>
      <c r="BA96" s="23">
        <v>545466.19358001905</v>
      </c>
      <c r="BB96" s="23">
        <v>208416.20933388101</v>
      </c>
      <c r="BC96" s="23">
        <v>3326644.6417531301</v>
      </c>
      <c r="BD96" s="23">
        <v>772868.44060315203</v>
      </c>
      <c r="BE96" s="23">
        <v>1385459.8775500101</v>
      </c>
      <c r="BF96" s="23">
        <v>5596.08953202253</v>
      </c>
      <c r="BG96" s="23">
        <v>112035.34326142501</v>
      </c>
      <c r="BH96" s="23">
        <v>16832811.160742901</v>
      </c>
      <c r="BI96" s="23">
        <v>272053.91772207001</v>
      </c>
      <c r="BJ96" s="23">
        <v>386179.45917843498</v>
      </c>
      <c r="BK96" s="23">
        <v>32434411.1676323</v>
      </c>
      <c r="BL96" s="23">
        <v>43430241.812585898</v>
      </c>
      <c r="BM96" s="23">
        <v>1767732.38669233</v>
      </c>
      <c r="BN96" s="23">
        <v>4326.3180757964401</v>
      </c>
      <c r="BO96" s="23">
        <v>2135.28668597158</v>
      </c>
      <c r="BP96" s="23">
        <v>5030729.8591665505</v>
      </c>
      <c r="BQ96" s="23">
        <v>40541.831620237201</v>
      </c>
      <c r="BR96" s="23">
        <v>24778951.351081599</v>
      </c>
      <c r="BS96" s="23">
        <v>297376.440250171</v>
      </c>
      <c r="BT96" s="23">
        <v>13315918.8771971</v>
      </c>
      <c r="BU96" s="23">
        <v>42740686.258972898</v>
      </c>
      <c r="BV96" s="23">
        <v>969.39213063122997</v>
      </c>
      <c r="BW96" s="23">
        <v>5220975.6955576697</v>
      </c>
      <c r="BX96" s="23">
        <v>16015291.551227201</v>
      </c>
      <c r="BY96" s="23">
        <v>1310185.2710098</v>
      </c>
      <c r="BZ96" s="23">
        <v>4511449.6823458504</v>
      </c>
      <c r="CA96" s="23">
        <v>754.73856244450894</v>
      </c>
      <c r="CB96" s="23">
        <v>1659832.0402033101</v>
      </c>
      <c r="CC96" s="23">
        <v>11280765.5307223</v>
      </c>
      <c r="CD96" s="23">
        <v>6591064.8270858098</v>
      </c>
      <c r="CE96" s="23">
        <v>2946.0059513872002</v>
      </c>
      <c r="CF96" s="23">
        <v>13721518.1312041</v>
      </c>
      <c r="CG96" s="23">
        <v>5165024.0873523299</v>
      </c>
      <c r="CH96" s="23">
        <v>11295082.9933291</v>
      </c>
      <c r="CI96" s="23">
        <v>1977509.4576468801</v>
      </c>
      <c r="CJ96" s="23">
        <v>17368023.3267092</v>
      </c>
      <c r="CK96" s="23">
        <v>2290679.1461167801</v>
      </c>
      <c r="CL96" s="23">
        <v>6375189.0467229802</v>
      </c>
      <c r="CM96" s="23">
        <v>104114635.68911199</v>
      </c>
      <c r="CN96" s="23">
        <v>6003326.8287967201</v>
      </c>
      <c r="CO96" s="23">
        <v>5404980.4883528603</v>
      </c>
      <c r="CP96" s="23">
        <v>39056.975148776801</v>
      </c>
      <c r="CQ96" s="23">
        <v>4359573.4736668598</v>
      </c>
      <c r="CR96" s="23">
        <v>149303.03125567699</v>
      </c>
      <c r="CS96" s="23">
        <v>2674629.9577178601</v>
      </c>
      <c r="CT96" s="23">
        <v>549489.04929855396</v>
      </c>
      <c r="CU96" s="23">
        <v>5163.5124504811101</v>
      </c>
      <c r="CV96" s="23">
        <v>51667.852597252298</v>
      </c>
      <c r="CW96" s="23">
        <v>31406164.835303798</v>
      </c>
      <c r="CX96" s="23">
        <v>987960.934526028</v>
      </c>
      <c r="CY96" s="23">
        <v>7859689.3688530903</v>
      </c>
      <c r="CZ96" s="23">
        <v>4424677.3952372205</v>
      </c>
      <c r="DA96" s="23">
        <v>714375.83018942398</v>
      </c>
      <c r="DB96" s="23">
        <v>1643922.1959952901</v>
      </c>
      <c r="DC96" s="23">
        <v>6292802.8326681899</v>
      </c>
      <c r="DD96" s="23">
        <v>169125.68791705699</v>
      </c>
      <c r="DE96" s="23">
        <v>20752098.545582399</v>
      </c>
      <c r="DF96" s="23">
        <v>16545770.8835593</v>
      </c>
      <c r="DG96" s="23">
        <v>9024508.3377506603</v>
      </c>
      <c r="DH96" s="23">
        <v>318.95807341069002</v>
      </c>
      <c r="DI96" s="23">
        <v>2234077.3261944801</v>
      </c>
      <c r="DJ96" s="23">
        <v>48771090.287665397</v>
      </c>
      <c r="DK96" s="23">
        <v>95.748812310883096</v>
      </c>
      <c r="DL96" s="23">
        <v>3179091.2370648799</v>
      </c>
      <c r="DM96" s="23">
        <v>854145.28212974698</v>
      </c>
      <c r="DN96" s="23">
        <v>820041.24536933796</v>
      </c>
      <c r="DO96" s="23">
        <v>823703.79462285899</v>
      </c>
      <c r="DP96" s="23">
        <v>2542944.2153535499</v>
      </c>
      <c r="DQ96" s="23">
        <v>161004456.924862</v>
      </c>
      <c r="DR96" s="23">
        <f t="shared" si="6"/>
        <v>1230590372.8560338</v>
      </c>
      <c r="DS96" s="19">
        <v>221566240.33779314</v>
      </c>
      <c r="DT96">
        <v>179673874.6908927</v>
      </c>
      <c r="DU96">
        <v>313404246.04349148</v>
      </c>
      <c r="DV96">
        <v>188579151.62231255</v>
      </c>
      <c r="DW96">
        <v>327366860.16154373</v>
      </c>
      <c r="DX96" s="23">
        <f t="shared" si="7"/>
        <v>1230590372.8560336</v>
      </c>
      <c r="DY96" s="38">
        <f t="shared" si="5"/>
        <v>127575529</v>
      </c>
      <c r="DZ96" s="23">
        <f t="shared" si="8"/>
        <v>9645.9750745461024</v>
      </c>
    </row>
    <row r="97" spans="1:130" x14ac:dyDescent="0.25">
      <c r="A97" s="21" t="s">
        <v>214</v>
      </c>
      <c r="B97" s="23">
        <v>649049.71351171902</v>
      </c>
      <c r="C97" s="23">
        <v>7308.0190488068902</v>
      </c>
      <c r="D97" s="23">
        <v>210169.79077978601</v>
      </c>
      <c r="E97" s="23">
        <v>192.89426441492299</v>
      </c>
      <c r="F97" s="23">
        <v>9461.1272359485902</v>
      </c>
      <c r="G97" s="23">
        <v>145498.279870589</v>
      </c>
      <c r="H97" s="23">
        <v>15166.916559474501</v>
      </c>
      <c r="I97" s="23">
        <v>2082.59414619987</v>
      </c>
      <c r="J97" s="23">
        <v>97.829964942071399</v>
      </c>
      <c r="K97" s="23">
        <v>1903.8758656325299</v>
      </c>
      <c r="L97" s="23">
        <v>999.51334248453304</v>
      </c>
      <c r="M97" s="23">
        <v>1041.73254438861</v>
      </c>
      <c r="N97" s="23">
        <v>26879.175253191701</v>
      </c>
      <c r="O97" s="23">
        <v>16083.2516277087</v>
      </c>
      <c r="P97" s="23">
        <v>7964.8021439866097</v>
      </c>
      <c r="Q97" s="23">
        <v>4859.5223764085504</v>
      </c>
      <c r="R97" s="23">
        <v>257.54921795195798</v>
      </c>
      <c r="S97" s="23">
        <v>78270.726866362704</v>
      </c>
      <c r="T97" s="23">
        <v>761305.16095008596</v>
      </c>
      <c r="U97" s="23">
        <v>1463.48281475157</v>
      </c>
      <c r="V97" s="23">
        <v>45051.610741207798</v>
      </c>
      <c r="W97" s="23">
        <v>306.71478785946698</v>
      </c>
      <c r="X97" s="23">
        <v>873024.90274844598</v>
      </c>
      <c r="Y97" s="23">
        <v>5980.3768436958198</v>
      </c>
      <c r="Z97" s="23">
        <v>11783.1964963435</v>
      </c>
      <c r="AA97" s="23">
        <v>337050.28014775802</v>
      </c>
      <c r="AB97" s="23">
        <v>693.50403994146905</v>
      </c>
      <c r="AC97" s="23">
        <v>33772.016163828397</v>
      </c>
      <c r="AD97" s="23">
        <v>429371.09872675198</v>
      </c>
      <c r="AE97" s="23">
        <v>1291.98644380412</v>
      </c>
      <c r="AF97" s="23">
        <v>335742.66959772399</v>
      </c>
      <c r="AG97" s="23">
        <v>692611.42698488198</v>
      </c>
      <c r="AH97" s="23">
        <v>223561.22000697799</v>
      </c>
      <c r="AI97" s="23">
        <v>445868.56388250203</v>
      </c>
      <c r="AJ97" s="23">
        <v>268.17761956608803</v>
      </c>
      <c r="AK97" s="23">
        <v>682573.64419901394</v>
      </c>
      <c r="AL97" s="23">
        <v>8754.5275413699801</v>
      </c>
      <c r="AM97" s="23">
        <v>11743.4909966659</v>
      </c>
      <c r="AN97" s="23">
        <v>30983.862245404001</v>
      </c>
      <c r="AO97" s="23">
        <v>6471.2139288601402</v>
      </c>
      <c r="AP97" s="23">
        <v>4706.4560687839103</v>
      </c>
      <c r="AQ97" s="23">
        <v>1508.7772279926101</v>
      </c>
      <c r="AR97" s="23">
        <v>124733.685222517</v>
      </c>
      <c r="AS97" s="23">
        <v>13.876536345965601</v>
      </c>
      <c r="AT97" s="23">
        <v>208.479575811909</v>
      </c>
      <c r="AU97" s="23">
        <v>285020.00638848997</v>
      </c>
      <c r="AV97" s="23">
        <v>54511.4237188681</v>
      </c>
      <c r="AW97" s="23">
        <v>11620.070901814701</v>
      </c>
      <c r="AX97" s="23">
        <v>1382.20602063297</v>
      </c>
      <c r="AY97" s="23">
        <v>11636.300709242299</v>
      </c>
      <c r="AZ97" s="23">
        <v>80282.513834976402</v>
      </c>
      <c r="BA97" s="23">
        <v>55155.258974425102</v>
      </c>
      <c r="BB97" s="23">
        <v>8025.9505644958799</v>
      </c>
      <c r="BC97" s="23">
        <v>7525.9128236490196</v>
      </c>
      <c r="BD97" s="23">
        <v>7760.1245226400997</v>
      </c>
      <c r="BE97" s="23">
        <v>10459.0580347577</v>
      </c>
      <c r="BF97" s="23">
        <v>900.33969969412306</v>
      </c>
      <c r="BG97" s="23">
        <v>12651.988117328799</v>
      </c>
      <c r="BH97" s="23">
        <v>255169.48222256199</v>
      </c>
      <c r="BI97" s="23">
        <v>77053.877380529098</v>
      </c>
      <c r="BJ97" s="23">
        <v>1905.8529008361299</v>
      </c>
      <c r="BK97" s="23">
        <v>547909.94831978797</v>
      </c>
      <c r="BL97" s="23">
        <v>768290.33523178101</v>
      </c>
      <c r="BM97" s="23">
        <v>171508.15362385201</v>
      </c>
      <c r="BN97" s="23">
        <v>295.55856380522499</v>
      </c>
      <c r="BO97" s="23">
        <v>571.31158591102201</v>
      </c>
      <c r="BP97" s="23">
        <v>69506.076168446001</v>
      </c>
      <c r="BQ97" s="23">
        <v>1897.3666261155199</v>
      </c>
      <c r="BR97" s="23">
        <v>460758.79710208898</v>
      </c>
      <c r="BS97" s="23">
        <v>4067.9706477940299</v>
      </c>
      <c r="BT97" s="23">
        <v>483.38669837134898</v>
      </c>
      <c r="BU97" s="23">
        <v>499787.93147007801</v>
      </c>
      <c r="BV97" s="23">
        <v>1927.91838313226</v>
      </c>
      <c r="BW97" s="23">
        <v>1821.7530505863999</v>
      </c>
      <c r="BX97" s="23">
        <v>3787.5701822855499</v>
      </c>
      <c r="BY97" s="23">
        <v>48242.899464540496</v>
      </c>
      <c r="BZ97" s="23">
        <v>52334.020772235701</v>
      </c>
      <c r="CA97" s="23">
        <v>1156.1631862136701</v>
      </c>
      <c r="CB97" s="23">
        <v>2287.6347816920202</v>
      </c>
      <c r="CC97" s="23">
        <v>171572.991387755</v>
      </c>
      <c r="CD97" s="23">
        <v>143100.428872046</v>
      </c>
      <c r="CE97" s="23">
        <v>1551.5530790375899</v>
      </c>
      <c r="CF97" s="23">
        <v>102388.962008824</v>
      </c>
      <c r="CG97" s="23">
        <v>17172.257091445099</v>
      </c>
      <c r="CH97" s="23">
        <v>54960.592326768201</v>
      </c>
      <c r="CI97" s="23">
        <v>4027.4052857755</v>
      </c>
      <c r="CJ97" s="23">
        <v>67642.209895407999</v>
      </c>
      <c r="CK97" s="23">
        <v>100922.164884303</v>
      </c>
      <c r="CL97" s="23">
        <v>37837.158011646599</v>
      </c>
      <c r="CM97" s="23">
        <v>63568.883179570999</v>
      </c>
      <c r="CN97" s="23">
        <v>12968.142959135501</v>
      </c>
      <c r="CO97" s="23">
        <v>32061.012590304799</v>
      </c>
      <c r="CP97" s="23">
        <v>1096.72965716525</v>
      </c>
      <c r="CQ97" s="23">
        <v>518.98295498304799</v>
      </c>
      <c r="CR97" s="23">
        <v>1834.4772844075701</v>
      </c>
      <c r="CS97" s="23">
        <v>94057.6483386279</v>
      </c>
      <c r="CT97" s="23">
        <v>60980.370485188898</v>
      </c>
      <c r="CU97" s="23">
        <v>104.687555727725</v>
      </c>
      <c r="CV97" s="23">
        <v>89805.165854843799</v>
      </c>
      <c r="CW97" s="23">
        <v>535828.72185884905</v>
      </c>
      <c r="CX97" s="23">
        <v>365.36101248760298</v>
      </c>
      <c r="CY97" s="23">
        <v>58449.9042986567</v>
      </c>
      <c r="CZ97" s="23">
        <v>16481.087702215002</v>
      </c>
      <c r="DA97" s="23">
        <v>14078.4887690748</v>
      </c>
      <c r="DB97" s="23">
        <v>413.93248079442998</v>
      </c>
      <c r="DC97" s="23">
        <v>143919.83800515599</v>
      </c>
      <c r="DD97" s="23">
        <v>15648.7661883784</v>
      </c>
      <c r="DE97" s="23">
        <v>73985.741226001293</v>
      </c>
      <c r="DF97" s="23">
        <v>646104.70451477706</v>
      </c>
      <c r="DG97" s="23">
        <v>117760.55446019099</v>
      </c>
      <c r="DH97" s="23">
        <v>167.93018824995599</v>
      </c>
      <c r="DI97" s="23">
        <v>261668.870134789</v>
      </c>
      <c r="DJ97" s="23">
        <v>62369.447566516203</v>
      </c>
      <c r="DK97" s="23">
        <v>124.619439900484</v>
      </c>
      <c r="DL97" s="23">
        <v>56527.821881420801</v>
      </c>
      <c r="DM97" s="23">
        <v>29449.694060147202</v>
      </c>
      <c r="DN97" s="23">
        <v>0.32024653156729899</v>
      </c>
      <c r="DO97" s="23">
        <v>1872.2330966098</v>
      </c>
      <c r="DP97" s="23">
        <v>13764.3623519025</v>
      </c>
      <c r="DQ97" s="23">
        <v>144145.37601644901</v>
      </c>
      <c r="DR97" s="23">
        <f t="shared" si="6"/>
        <v>13017126.479034601</v>
      </c>
      <c r="DS97" s="19">
        <v>890902.98612882826</v>
      </c>
      <c r="DT97">
        <v>2979453.0721575138</v>
      </c>
      <c r="DU97">
        <v>2472018.6248649005</v>
      </c>
      <c r="DV97">
        <v>2306768.5945396535</v>
      </c>
      <c r="DW97">
        <v>4367983.2013437161</v>
      </c>
      <c r="DX97" s="23">
        <f t="shared" si="7"/>
        <v>13017126.47903461</v>
      </c>
      <c r="DY97" s="38">
        <f t="shared" si="5"/>
        <v>2083458</v>
      </c>
      <c r="DZ97" s="23">
        <f t="shared" si="8"/>
        <v>6247.8468387817802</v>
      </c>
    </row>
    <row r="98" spans="1:130" x14ac:dyDescent="0.25">
      <c r="A98" s="21" t="s">
        <v>215</v>
      </c>
      <c r="B98" s="23">
        <v>19935.029010513099</v>
      </c>
      <c r="C98" s="23">
        <v>37818.200675883498</v>
      </c>
      <c r="D98" s="23">
        <v>342768.78537802002</v>
      </c>
      <c r="E98" s="23">
        <v>13.017097664493299</v>
      </c>
      <c r="F98" s="23">
        <v>13180.3371663162</v>
      </c>
      <c r="G98" s="23">
        <v>164330.69235572001</v>
      </c>
      <c r="H98" s="23">
        <v>2076.4943262224901</v>
      </c>
      <c r="I98" s="23">
        <v>2866.8724809513301</v>
      </c>
      <c r="J98" s="23">
        <v>418.04676063824502</v>
      </c>
      <c r="K98" s="23">
        <v>1314.57208523742</v>
      </c>
      <c r="L98" s="23">
        <v>2588.1651684701801</v>
      </c>
      <c r="M98" s="23">
        <v>4158.3622580738302</v>
      </c>
      <c r="N98" s="23">
        <v>180.19730823831401</v>
      </c>
      <c r="O98" s="23">
        <v>702.18150654216004</v>
      </c>
      <c r="P98" s="23">
        <v>1735.14777316051</v>
      </c>
      <c r="Q98" s="23">
        <v>2628.3948920594798</v>
      </c>
      <c r="R98" s="23">
        <v>43.979910847091801</v>
      </c>
      <c r="S98" s="23">
        <v>420799.42304741102</v>
      </c>
      <c r="T98" s="23">
        <v>327991.29415087402</v>
      </c>
      <c r="U98" s="23">
        <v>127053.424006555</v>
      </c>
      <c r="V98" s="23">
        <v>364049.95504428702</v>
      </c>
      <c r="W98" s="23">
        <v>208.41483755065701</v>
      </c>
      <c r="X98" s="23">
        <v>721921.88824766001</v>
      </c>
      <c r="Y98" s="23">
        <v>34476.662547664899</v>
      </c>
      <c r="Z98" s="23">
        <v>44830.944625413598</v>
      </c>
      <c r="AA98" s="23">
        <v>571735.160453922</v>
      </c>
      <c r="AB98" s="23">
        <v>144.60642337495099</v>
      </c>
      <c r="AC98" s="23">
        <v>6408.9899912010096</v>
      </c>
      <c r="AD98" s="23">
        <v>240246.731583669</v>
      </c>
      <c r="AE98" s="23">
        <v>12494.192680562601</v>
      </c>
      <c r="AF98" s="23">
        <v>151022.90015397</v>
      </c>
      <c r="AG98" s="23">
        <v>599543.61190929799</v>
      </c>
      <c r="AH98" s="23">
        <v>144700.50263953899</v>
      </c>
      <c r="AI98" s="23">
        <v>599248.50428215403</v>
      </c>
      <c r="AJ98" s="23">
        <v>106.501868572017</v>
      </c>
      <c r="AK98" s="23">
        <v>55377.819783046398</v>
      </c>
      <c r="AL98" s="23">
        <v>62891.507837754601</v>
      </c>
      <c r="AM98" s="23">
        <v>109397.702217585</v>
      </c>
      <c r="AN98" s="23">
        <v>157329.38511463199</v>
      </c>
      <c r="AO98" s="23">
        <v>3669.97432208495</v>
      </c>
      <c r="AP98" s="23">
        <v>918.41888722300905</v>
      </c>
      <c r="AQ98" s="23">
        <v>23754.613085751302</v>
      </c>
      <c r="AR98" s="23">
        <v>211642.85130422001</v>
      </c>
      <c r="AS98" s="23">
        <v>11.2010366043164</v>
      </c>
      <c r="AT98" s="23">
        <v>166.05413987276501</v>
      </c>
      <c r="AU98" s="23">
        <v>1185145.28286621</v>
      </c>
      <c r="AV98" s="23">
        <v>27406.104911953102</v>
      </c>
      <c r="AW98" s="23">
        <v>378442.54969338601</v>
      </c>
      <c r="AX98" s="23">
        <v>92272.042115751407</v>
      </c>
      <c r="AY98" s="23">
        <v>17194.5115600475</v>
      </c>
      <c r="AZ98" s="23">
        <v>89890.673714335106</v>
      </c>
      <c r="BA98" s="23">
        <v>36.9292368342985</v>
      </c>
      <c r="BB98" s="23">
        <v>471763.88527381001</v>
      </c>
      <c r="BC98" s="23">
        <v>35432.532119800802</v>
      </c>
      <c r="BD98" s="23">
        <v>347145.15386564098</v>
      </c>
      <c r="BE98" s="23">
        <v>28294.0284332275</v>
      </c>
      <c r="BF98" s="23">
        <v>13610.6312967666</v>
      </c>
      <c r="BG98" s="23">
        <v>3985.8920795867298</v>
      </c>
      <c r="BH98" s="23">
        <v>264597.099454118</v>
      </c>
      <c r="BI98" s="23">
        <v>108293.11071036699</v>
      </c>
      <c r="BJ98" s="23">
        <v>9689.2239505744401</v>
      </c>
      <c r="BK98" s="23">
        <v>368727.73820215202</v>
      </c>
      <c r="BL98" s="23">
        <v>671860.14356481598</v>
      </c>
      <c r="BM98" s="23">
        <v>65325.668935976297</v>
      </c>
      <c r="BN98" s="23">
        <v>20.662563073395098</v>
      </c>
      <c r="BO98" s="23">
        <v>34.374067506642803</v>
      </c>
      <c r="BP98" s="23">
        <v>312399.732484932</v>
      </c>
      <c r="BQ98" s="23">
        <v>313.68547384750298</v>
      </c>
      <c r="BR98" s="23">
        <v>848845.19288588804</v>
      </c>
      <c r="BS98" s="23">
        <v>6952.0621550557298</v>
      </c>
      <c r="BT98" s="23">
        <v>152.59940207272399</v>
      </c>
      <c r="BU98" s="23">
        <v>824446.20880596898</v>
      </c>
      <c r="BV98" s="23">
        <v>12.7586690636222</v>
      </c>
      <c r="BW98" s="23">
        <v>26113.511192337999</v>
      </c>
      <c r="BX98" s="23">
        <v>145235.37938437701</v>
      </c>
      <c r="BY98" s="23">
        <v>13286.3434830117</v>
      </c>
      <c r="BZ98" s="23">
        <v>117101.031429864</v>
      </c>
      <c r="CA98" s="23">
        <v>106.85106620350101</v>
      </c>
      <c r="CB98" s="23">
        <v>20262.683644909699</v>
      </c>
      <c r="CC98" s="23">
        <v>459940.80611211498</v>
      </c>
      <c r="CD98" s="23">
        <v>564332.27104436595</v>
      </c>
      <c r="CE98" s="23">
        <v>10.619473691522201</v>
      </c>
      <c r="CF98" s="23">
        <v>352395.95354620297</v>
      </c>
      <c r="CG98" s="23">
        <v>109598.01923351199</v>
      </c>
      <c r="CH98" s="23">
        <v>27500.083128771199</v>
      </c>
      <c r="CI98" s="23">
        <v>5257.7051144362104</v>
      </c>
      <c r="CJ98" s="23">
        <v>35273.2901739023</v>
      </c>
      <c r="CK98" s="23">
        <v>40660.173111071999</v>
      </c>
      <c r="CL98" s="23">
        <v>21100.518991093199</v>
      </c>
      <c r="CM98" s="23">
        <v>934155.16852736997</v>
      </c>
      <c r="CN98" s="23">
        <v>83368.948678146699</v>
      </c>
      <c r="CO98" s="23">
        <v>74237.160527595799</v>
      </c>
      <c r="CP98" s="23">
        <v>299.96020992468198</v>
      </c>
      <c r="CQ98" s="23">
        <v>61545.763096007198</v>
      </c>
      <c r="CR98" s="23">
        <v>1285.1040915487399</v>
      </c>
      <c r="CS98" s="23">
        <v>2141.9475593083698</v>
      </c>
      <c r="CT98" s="23">
        <v>30232.230365352101</v>
      </c>
      <c r="CU98" s="23">
        <v>644678.35642553004</v>
      </c>
      <c r="CV98" s="23">
        <v>3953.55708164519</v>
      </c>
      <c r="CW98" s="23">
        <v>633098.47302687098</v>
      </c>
      <c r="CX98" s="23">
        <v>82.329441838402204</v>
      </c>
      <c r="CY98" s="23">
        <v>12614.3753631195</v>
      </c>
      <c r="CZ98" s="23">
        <v>255322.97895474799</v>
      </c>
      <c r="DA98" s="23">
        <v>367211.95324313501</v>
      </c>
      <c r="DB98" s="23">
        <v>27467.605988291001</v>
      </c>
      <c r="DC98" s="23">
        <v>21957.144474282901</v>
      </c>
      <c r="DD98" s="23">
        <v>122446.33813776499</v>
      </c>
      <c r="DE98" s="23">
        <v>2957.1619949764299</v>
      </c>
      <c r="DF98" s="23">
        <v>399548.600541947</v>
      </c>
      <c r="DG98" s="23">
        <v>377627.491572431</v>
      </c>
      <c r="DH98" s="23">
        <v>15.161501634768101</v>
      </c>
      <c r="DI98" s="23">
        <v>207922.852188377</v>
      </c>
      <c r="DJ98" s="23">
        <v>1843.6907732965001</v>
      </c>
      <c r="DK98" s="23">
        <v>21.568270965267502</v>
      </c>
      <c r="DL98" s="23">
        <v>5982.6217390366</v>
      </c>
      <c r="DM98" s="23">
        <v>634.567610799779</v>
      </c>
      <c r="DN98" s="23">
        <v>25.4530460333985</v>
      </c>
      <c r="DO98" s="23">
        <v>58864.937064167701</v>
      </c>
      <c r="DP98" s="23">
        <v>21424.534123895399</v>
      </c>
      <c r="DQ98" s="23">
        <v>370678.08049513801</v>
      </c>
      <c r="DR98" s="23">
        <f t="shared" si="6"/>
        <v>18423013.547114823</v>
      </c>
      <c r="DS98" s="19">
        <v>1680097.7831750766</v>
      </c>
      <c r="DT98">
        <v>4017117.2482700753</v>
      </c>
      <c r="DU98">
        <v>3326847.0298085515</v>
      </c>
      <c r="DV98">
        <v>4947822.8446107209</v>
      </c>
      <c r="DW98">
        <v>4451128.6412503952</v>
      </c>
      <c r="DX98" s="23">
        <f t="shared" si="7"/>
        <v>18423013.547114819</v>
      </c>
      <c r="DY98" s="38">
        <f t="shared" ref="DY98:DY129" si="9">VLOOKUP(A98,pop,2,0)</f>
        <v>19658023</v>
      </c>
      <c r="DZ98" s="23">
        <f t="shared" si="8"/>
        <v>937.17529718603032</v>
      </c>
    </row>
    <row r="99" spans="1:130" x14ac:dyDescent="0.25">
      <c r="A99" s="21" t="s">
        <v>216</v>
      </c>
      <c r="B99" s="23">
        <v>405296.24483276898</v>
      </c>
      <c r="C99" s="23">
        <v>213916.136878869</v>
      </c>
      <c r="D99" s="23">
        <v>186259.47027456801</v>
      </c>
      <c r="E99" s="23">
        <v>400.27337616224202</v>
      </c>
      <c r="F99" s="23">
        <v>10991.425094828501</v>
      </c>
      <c r="G99" s="23">
        <v>336449.15745331201</v>
      </c>
      <c r="H99" s="23">
        <v>6638.7640981391196</v>
      </c>
      <c r="I99" s="23">
        <v>2798.9569417028501</v>
      </c>
      <c r="J99" s="23">
        <v>221.327082979708</v>
      </c>
      <c r="K99" s="23">
        <v>199.11211673140801</v>
      </c>
      <c r="L99" s="23">
        <v>4265.9066435213199</v>
      </c>
      <c r="M99" s="23">
        <v>448.423850734898</v>
      </c>
      <c r="N99" s="23">
        <v>663.13020391242696</v>
      </c>
      <c r="O99" s="23">
        <v>976.53163676967301</v>
      </c>
      <c r="P99" s="23">
        <v>193.32089981080901</v>
      </c>
      <c r="Q99" s="23">
        <v>459.82106209823201</v>
      </c>
      <c r="R99" s="23">
        <v>140.79566070753401</v>
      </c>
      <c r="S99" s="23">
        <v>29418.196288057999</v>
      </c>
      <c r="T99" s="23">
        <v>429617.788979045</v>
      </c>
      <c r="U99" s="23">
        <v>2869.8680229411698</v>
      </c>
      <c r="V99" s="23">
        <v>22703.887744588101</v>
      </c>
      <c r="W99" s="23">
        <v>711.04597460676905</v>
      </c>
      <c r="X99" s="23">
        <v>473563.54945532698</v>
      </c>
      <c r="Y99" s="23">
        <v>2445.6834978258198</v>
      </c>
      <c r="Z99" s="23">
        <v>8495.7682364187494</v>
      </c>
      <c r="AA99" s="23">
        <v>170174.85884253599</v>
      </c>
      <c r="AB99" s="23">
        <v>39.5305118612294</v>
      </c>
      <c r="AC99" s="23">
        <v>4188.2200333876699</v>
      </c>
      <c r="AD99" s="23">
        <v>88194.488345527905</v>
      </c>
      <c r="AE99" s="23">
        <v>57697.550473544099</v>
      </c>
      <c r="AF99" s="23">
        <v>53400.358478612499</v>
      </c>
      <c r="AG99" s="23">
        <v>695016.609263647</v>
      </c>
      <c r="AH99" s="23">
        <v>1916.17762178151</v>
      </c>
      <c r="AI99" s="23">
        <v>62011.413805290402</v>
      </c>
      <c r="AJ99" s="23">
        <v>283.21000015672098</v>
      </c>
      <c r="AK99" s="23">
        <v>50135.410985861898</v>
      </c>
      <c r="AL99" s="23">
        <v>761957.08969193301</v>
      </c>
      <c r="AM99" s="23">
        <v>27096.1136851138</v>
      </c>
      <c r="AN99" s="23">
        <v>35585.405000916602</v>
      </c>
      <c r="AO99" s="23">
        <v>1147.54602669612</v>
      </c>
      <c r="AP99" s="23">
        <v>2004.0817432773899</v>
      </c>
      <c r="AQ99" s="23">
        <v>768.39061898350701</v>
      </c>
      <c r="AR99" s="23">
        <v>231745.51656727301</v>
      </c>
      <c r="AS99" s="23">
        <v>186.18669059836</v>
      </c>
      <c r="AT99" s="23">
        <v>28.297443666048199</v>
      </c>
      <c r="AU99" s="23">
        <v>1019029.28458476</v>
      </c>
      <c r="AV99" s="23">
        <v>248.07516274772701</v>
      </c>
      <c r="AW99" s="23">
        <v>1046.0529706253801</v>
      </c>
      <c r="AX99" s="23">
        <v>379.54294525036499</v>
      </c>
      <c r="AY99" s="23">
        <v>378.93020213100903</v>
      </c>
      <c r="AZ99" s="23">
        <v>36400.194824644197</v>
      </c>
      <c r="BA99" s="23">
        <v>4890.1843891593799</v>
      </c>
      <c r="BB99" s="23">
        <v>472.07276192837998</v>
      </c>
      <c r="BC99" s="23">
        <v>990.67205762005904</v>
      </c>
      <c r="BD99" s="23">
        <v>1579.76887153235</v>
      </c>
      <c r="BE99" s="23">
        <v>1252.4661341200399</v>
      </c>
      <c r="BF99" s="23">
        <v>106.733611933784</v>
      </c>
      <c r="BG99" s="23">
        <v>448.158790884393</v>
      </c>
      <c r="BH99" s="23">
        <v>65865.731538286695</v>
      </c>
      <c r="BI99" s="23">
        <v>3002.6966805842098</v>
      </c>
      <c r="BJ99" s="23">
        <v>754.64363058575805</v>
      </c>
      <c r="BK99" s="23">
        <v>485648.06721104903</v>
      </c>
      <c r="BL99" s="23">
        <v>1112241.91464128</v>
      </c>
      <c r="BM99" s="23">
        <v>450077.98093618097</v>
      </c>
      <c r="BN99" s="23">
        <v>34.026837756615301</v>
      </c>
      <c r="BO99" s="23">
        <v>70.900988904461499</v>
      </c>
      <c r="BP99" s="23">
        <v>7380.2016964028098</v>
      </c>
      <c r="BQ99" s="23">
        <v>359.24061867020299</v>
      </c>
      <c r="BR99" s="23">
        <v>201641.10835870099</v>
      </c>
      <c r="BS99" s="23">
        <v>28393.150366641901</v>
      </c>
      <c r="BT99" s="23">
        <v>867.21381232915599</v>
      </c>
      <c r="BU99" s="23">
        <v>157981.13163819001</v>
      </c>
      <c r="BV99" s="23">
        <v>18.333659833115998</v>
      </c>
      <c r="BW99" s="23">
        <v>824.05445885708696</v>
      </c>
      <c r="BX99" s="23">
        <v>3351.6400707979401</v>
      </c>
      <c r="BY99" s="23">
        <v>3300.2082804894399</v>
      </c>
      <c r="BZ99" s="23">
        <v>13037.8521334039</v>
      </c>
      <c r="CA99" s="23">
        <v>308.51372250318002</v>
      </c>
      <c r="CB99" s="23">
        <v>14304.8352350653</v>
      </c>
      <c r="CC99" s="23">
        <v>124904.148653759</v>
      </c>
      <c r="CD99" s="23">
        <v>78624.701642390195</v>
      </c>
      <c r="CE99" s="23">
        <v>858.49324447164997</v>
      </c>
      <c r="CF99" s="23">
        <v>38142.526391872001</v>
      </c>
      <c r="CG99" s="23">
        <v>13741.2958370754</v>
      </c>
      <c r="CH99" s="23">
        <v>28899.9035594407</v>
      </c>
      <c r="CI99" s="23">
        <v>21890.359855909399</v>
      </c>
      <c r="CJ99" s="23">
        <v>26246.3041371217</v>
      </c>
      <c r="CK99" s="23">
        <v>4119.88633823502</v>
      </c>
      <c r="CL99" s="23">
        <v>232080.86816766</v>
      </c>
      <c r="CM99" s="23">
        <v>797532.41401277296</v>
      </c>
      <c r="CN99" s="23">
        <v>354120.01363671402</v>
      </c>
      <c r="CO99" s="23">
        <v>27024.702729598899</v>
      </c>
      <c r="CP99" s="23">
        <v>3543.59088406106</v>
      </c>
      <c r="CQ99" s="23">
        <v>51659.1448753449</v>
      </c>
      <c r="CR99" s="23">
        <v>360.73036825499503</v>
      </c>
      <c r="CS99" s="23">
        <v>486.84459275525597</v>
      </c>
      <c r="CT99" s="23">
        <v>412.47576775428502</v>
      </c>
      <c r="CU99" s="23">
        <v>14.9484251353103</v>
      </c>
      <c r="CV99" s="23">
        <v>216.40325374441801</v>
      </c>
      <c r="CW99" s="23">
        <v>58596.610467113998</v>
      </c>
      <c r="CX99" s="23">
        <v>2489.46932728413</v>
      </c>
      <c r="CY99" s="23">
        <v>73691.170217651699</v>
      </c>
      <c r="CZ99" s="23">
        <v>9649.5416233667493</v>
      </c>
      <c r="DA99" s="23">
        <v>6565.8367367511601</v>
      </c>
      <c r="DB99" s="23">
        <v>99.091697746651406</v>
      </c>
      <c r="DC99" s="23">
        <v>149126.63400368701</v>
      </c>
      <c r="DD99" s="23">
        <v>2593.3991017360099</v>
      </c>
      <c r="DE99" s="23">
        <v>44168.4654778482</v>
      </c>
      <c r="DF99" s="23">
        <v>271710.730943617</v>
      </c>
      <c r="DG99" s="23">
        <v>117305.464445145</v>
      </c>
      <c r="DH99" s="23">
        <v>8.1069589635319002</v>
      </c>
      <c r="DI99" s="23">
        <v>31361.192626224602</v>
      </c>
      <c r="DJ99" s="23">
        <v>43468.762781060999</v>
      </c>
      <c r="DK99" s="23">
        <v>9.0394317868858707</v>
      </c>
      <c r="DL99" s="23">
        <v>10337.9788494561</v>
      </c>
      <c r="DM99" s="23">
        <v>12168.023331124899</v>
      </c>
      <c r="DN99" s="23">
        <v>22757.346740186498</v>
      </c>
      <c r="DO99" s="23">
        <v>4883.6922619939796</v>
      </c>
      <c r="DP99" s="23">
        <v>487635.41856369103</v>
      </c>
      <c r="DQ99" s="23">
        <v>1000605.06856367</v>
      </c>
      <c r="DR99" s="23">
        <f t="shared" si="6"/>
        <v>12154517.426485123</v>
      </c>
      <c r="DS99" s="19">
        <v>1477951.3258895115</v>
      </c>
      <c r="DT99">
        <v>1467734.3721398937</v>
      </c>
      <c r="DU99">
        <v>1892673.3165712815</v>
      </c>
      <c r="DV99">
        <v>687285.5168108464</v>
      </c>
      <c r="DW99">
        <v>6628872.8950735861</v>
      </c>
      <c r="DX99" s="23">
        <f t="shared" si="7"/>
        <v>12154517.426485119</v>
      </c>
      <c r="DY99" s="38">
        <f t="shared" si="9"/>
        <v>440377</v>
      </c>
      <c r="DZ99" s="23">
        <f t="shared" si="8"/>
        <v>27600.254841840331</v>
      </c>
    </row>
    <row r="100" spans="1:130" x14ac:dyDescent="0.25">
      <c r="A100" s="21" t="s">
        <v>217</v>
      </c>
      <c r="B100" s="23">
        <v>267769.36603759299</v>
      </c>
      <c r="C100" s="23">
        <v>640156.59109297395</v>
      </c>
      <c r="D100" s="23">
        <v>89844.068395043898</v>
      </c>
      <c r="E100" s="23">
        <v>286.03370096788097</v>
      </c>
      <c r="F100" s="23">
        <v>62427.140447328202</v>
      </c>
      <c r="G100" s="23">
        <v>371761.55347783701</v>
      </c>
      <c r="H100" s="23">
        <v>3483.3545156648502</v>
      </c>
      <c r="I100" s="23">
        <v>1770.5927598363901</v>
      </c>
      <c r="J100" s="23">
        <v>405.53200960537998</v>
      </c>
      <c r="K100" s="23">
        <v>4400.8581490156703</v>
      </c>
      <c r="L100" s="23">
        <v>225986.01768560099</v>
      </c>
      <c r="M100" s="23">
        <v>1786.69915057086</v>
      </c>
      <c r="N100" s="23">
        <v>282.50349961791198</v>
      </c>
      <c r="O100" s="23">
        <v>713.62968901397699</v>
      </c>
      <c r="P100" s="23">
        <v>8269.3406046193795</v>
      </c>
      <c r="Q100" s="23">
        <v>8495.5143711483797</v>
      </c>
      <c r="R100" s="23">
        <v>203.393771140317</v>
      </c>
      <c r="S100" s="23">
        <v>430987.78032100998</v>
      </c>
      <c r="T100" s="23">
        <v>3792584.10196824</v>
      </c>
      <c r="U100" s="23">
        <v>143862.75904119501</v>
      </c>
      <c r="V100" s="23">
        <v>79841.289531814196</v>
      </c>
      <c r="W100" s="23">
        <v>4211.0516555200702</v>
      </c>
      <c r="X100" s="23">
        <v>5012588.7597871199</v>
      </c>
      <c r="Y100" s="23">
        <v>69970.906815791197</v>
      </c>
      <c r="Z100" s="23">
        <v>70014.151312552305</v>
      </c>
      <c r="AA100" s="23">
        <v>1308948.0119578701</v>
      </c>
      <c r="AB100" s="23">
        <v>281.66280246299698</v>
      </c>
      <c r="AC100" s="23">
        <v>396216.43411437102</v>
      </c>
      <c r="AD100" s="23">
        <v>757543.68871382403</v>
      </c>
      <c r="AE100" s="23">
        <v>32868.603786454602</v>
      </c>
      <c r="AF100" s="23">
        <v>84559.708238987601</v>
      </c>
      <c r="AG100" s="23">
        <v>1911012.7541783999</v>
      </c>
      <c r="AH100" s="23">
        <v>207449.71535322099</v>
      </c>
      <c r="AI100" s="23">
        <v>738565.84243833902</v>
      </c>
      <c r="AJ100" s="23">
        <v>1208.14036508087</v>
      </c>
      <c r="AK100" s="23">
        <v>711098.08109093294</v>
      </c>
      <c r="AL100" s="23">
        <v>608725.27098156896</v>
      </c>
      <c r="AM100" s="23">
        <v>600396.97549093596</v>
      </c>
      <c r="AN100" s="23">
        <v>1237148.2040893901</v>
      </c>
      <c r="AO100" s="23">
        <v>50684.0859995922</v>
      </c>
      <c r="AP100" s="23">
        <v>3870518.8811499998</v>
      </c>
      <c r="AQ100" s="23">
        <v>61242.279200244797</v>
      </c>
      <c r="AR100" s="23">
        <v>1526857.36469796</v>
      </c>
      <c r="AS100" s="23">
        <v>33615.045565234497</v>
      </c>
      <c r="AT100" s="23">
        <v>942.34716017228902</v>
      </c>
      <c r="AU100" s="23">
        <v>5898903.3503769897</v>
      </c>
      <c r="AV100" s="23">
        <v>4098.3677252021898</v>
      </c>
      <c r="AW100" s="23">
        <v>2705.7144561984901</v>
      </c>
      <c r="AX100" s="23">
        <v>1940.50263826011</v>
      </c>
      <c r="AY100" s="23">
        <v>3849.13638297734</v>
      </c>
      <c r="AZ100" s="23">
        <v>299868.70567630098</v>
      </c>
      <c r="BA100" s="23">
        <v>17961.451003207199</v>
      </c>
      <c r="BB100" s="23">
        <v>12577.9362121095</v>
      </c>
      <c r="BC100" s="23">
        <v>14626.1964646985</v>
      </c>
      <c r="BD100" s="23">
        <v>497841.31299553602</v>
      </c>
      <c r="BE100" s="23">
        <v>621509.37642097997</v>
      </c>
      <c r="BF100" s="23">
        <v>15556.609637482799</v>
      </c>
      <c r="BG100" s="23">
        <v>28506.4679858897</v>
      </c>
      <c r="BH100" s="23">
        <v>747895.94366060605</v>
      </c>
      <c r="BI100" s="23">
        <v>6352.9635472721502</v>
      </c>
      <c r="BJ100" s="23">
        <v>52012.597357789797</v>
      </c>
      <c r="BK100" s="23">
        <v>4170140.68794428</v>
      </c>
      <c r="BL100" s="23">
        <v>2512167.13502149</v>
      </c>
      <c r="BM100" s="23">
        <v>338647.08408771001</v>
      </c>
      <c r="BN100" s="23">
        <v>1151.44482927589</v>
      </c>
      <c r="BO100" s="23">
        <v>9987.3323159085194</v>
      </c>
      <c r="BP100" s="23">
        <v>1309362.7332957599</v>
      </c>
      <c r="BQ100" s="23">
        <v>4095.2337374165099</v>
      </c>
      <c r="BR100" s="23">
        <v>1748164.56931045</v>
      </c>
      <c r="BS100" s="23">
        <v>55357.321889239902</v>
      </c>
      <c r="BT100" s="23">
        <v>21773.233403043901</v>
      </c>
      <c r="BU100" s="23">
        <v>1882467.2838314001</v>
      </c>
      <c r="BV100" s="23">
        <v>47.3244193275548</v>
      </c>
      <c r="BW100" s="23">
        <v>186393.07038531601</v>
      </c>
      <c r="BX100" s="23">
        <v>78173.036683495404</v>
      </c>
      <c r="BY100" s="23">
        <v>152282.55120264</v>
      </c>
      <c r="BZ100" s="23">
        <v>159816.04763468201</v>
      </c>
      <c r="CA100" s="23">
        <v>14058.8312989804</v>
      </c>
      <c r="CB100" s="23">
        <v>154449.73894944799</v>
      </c>
      <c r="CC100" s="23">
        <v>684339.692629372</v>
      </c>
      <c r="CD100" s="23">
        <v>686425.54729292798</v>
      </c>
      <c r="CE100" s="23">
        <v>3372.4839930677199</v>
      </c>
      <c r="CF100" s="23">
        <v>888512.50937810203</v>
      </c>
      <c r="CG100" s="23">
        <v>86680.085429623403</v>
      </c>
      <c r="CH100" s="23">
        <v>428341.64419403102</v>
      </c>
      <c r="CI100" s="23">
        <v>50368.892987535401</v>
      </c>
      <c r="CJ100" s="23">
        <v>683120.76168918703</v>
      </c>
      <c r="CK100" s="23">
        <v>33498.65839733</v>
      </c>
      <c r="CL100" s="23">
        <v>839525.048815783</v>
      </c>
      <c r="CM100" s="23">
        <v>2186355.2252463601</v>
      </c>
      <c r="CN100" s="23">
        <v>1019005.44755137</v>
      </c>
      <c r="CO100" s="23">
        <v>309955.86648768198</v>
      </c>
      <c r="CP100" s="23">
        <v>21098.3580995681</v>
      </c>
      <c r="CQ100" s="23">
        <v>468675.83063297998</v>
      </c>
      <c r="CR100" s="23">
        <v>9239.5836850889791</v>
      </c>
      <c r="CS100" s="23">
        <v>2286553.7651991299</v>
      </c>
      <c r="CT100" s="23">
        <v>5183.9285786743203</v>
      </c>
      <c r="CU100" s="23">
        <v>1200.4444153574</v>
      </c>
      <c r="CV100" s="23">
        <v>10580.327457052501</v>
      </c>
      <c r="CW100" s="23">
        <v>627586.11533307598</v>
      </c>
      <c r="CX100" s="23">
        <v>583.86392937037704</v>
      </c>
      <c r="CY100" s="23">
        <v>585615.09742165601</v>
      </c>
      <c r="CZ100" s="23">
        <v>238781.738409727</v>
      </c>
      <c r="DA100" s="23">
        <v>236112.10904223399</v>
      </c>
      <c r="DB100" s="23">
        <v>1156.2091173686799</v>
      </c>
      <c r="DC100" s="23">
        <v>587536.34175302403</v>
      </c>
      <c r="DD100" s="23">
        <v>7433.21563006617</v>
      </c>
      <c r="DE100" s="23">
        <v>294997.57257756899</v>
      </c>
      <c r="DF100" s="23">
        <v>2493204.8062706902</v>
      </c>
      <c r="DG100" s="23">
        <v>1645112.84521843</v>
      </c>
      <c r="DH100" s="23">
        <v>4690.8914103593497</v>
      </c>
      <c r="DI100" s="23">
        <v>2311127.9173919898</v>
      </c>
      <c r="DJ100" s="23">
        <v>414828.62689295399</v>
      </c>
      <c r="DK100" s="23">
        <v>34.4278537470665</v>
      </c>
      <c r="DL100" s="23">
        <v>47105.022054961701</v>
      </c>
      <c r="DM100" s="23">
        <v>2904.8870249926399</v>
      </c>
      <c r="DN100" s="23">
        <v>30325.049368885098</v>
      </c>
      <c r="DO100" s="23">
        <v>28569.120541471701</v>
      </c>
      <c r="DP100" s="23">
        <v>1956192.71992571</v>
      </c>
      <c r="DQ100" s="23">
        <v>7533873.0966479303</v>
      </c>
      <c r="DR100" s="23">
        <f t="shared" si="6"/>
        <v>76206533.15592365</v>
      </c>
      <c r="DS100" s="19">
        <v>10545704.762414612</v>
      </c>
      <c r="DT100">
        <v>11934105.617579261</v>
      </c>
      <c r="DU100">
        <v>16882445.683857054</v>
      </c>
      <c r="DV100">
        <v>12493731.064746989</v>
      </c>
      <c r="DW100">
        <v>24350546.027325749</v>
      </c>
      <c r="DX100" s="23">
        <f t="shared" si="7"/>
        <v>76206533.155923665</v>
      </c>
      <c r="DY100" s="38">
        <f t="shared" si="9"/>
        <v>54045422</v>
      </c>
      <c r="DZ100" s="23">
        <f t="shared" si="8"/>
        <v>1410.0460378665127</v>
      </c>
    </row>
    <row r="101" spans="1:130" x14ac:dyDescent="0.25">
      <c r="A101" s="21" t="s">
        <v>218</v>
      </c>
      <c r="B101" s="23">
        <v>198115.75269871901</v>
      </c>
      <c r="C101" s="23">
        <v>61610.112836976303</v>
      </c>
      <c r="D101" s="23">
        <v>172008.64527261499</v>
      </c>
      <c r="E101" s="23">
        <v>37.5847894574297</v>
      </c>
      <c r="F101" s="23">
        <v>11876.265029539099</v>
      </c>
      <c r="G101" s="23">
        <v>67368.530577226804</v>
      </c>
      <c r="H101" s="23">
        <v>30404.236667629299</v>
      </c>
      <c r="I101" s="23">
        <v>2671.8269015657602</v>
      </c>
      <c r="J101" s="23">
        <v>108.546022848234</v>
      </c>
      <c r="K101" s="23">
        <v>16001.818261840301</v>
      </c>
      <c r="L101" s="23">
        <v>50279.060407812198</v>
      </c>
      <c r="M101" s="23">
        <v>1566.54378154083</v>
      </c>
      <c r="N101" s="23">
        <v>954.10486059730795</v>
      </c>
      <c r="O101" s="23">
        <v>23811.436218896601</v>
      </c>
      <c r="P101" s="23">
        <v>129738.519814249</v>
      </c>
      <c r="Q101" s="23">
        <v>605.01335771523395</v>
      </c>
      <c r="R101" s="23">
        <v>289.86803686167798</v>
      </c>
      <c r="S101" s="23">
        <v>131357.59385871899</v>
      </c>
      <c r="T101" s="23">
        <v>532461.11606191599</v>
      </c>
      <c r="U101" s="23">
        <v>4838.8434459112896</v>
      </c>
      <c r="V101" s="23">
        <v>99396.071445796595</v>
      </c>
      <c r="W101" s="23">
        <v>26.475167494430998</v>
      </c>
      <c r="X101" s="23">
        <v>808703.34190605104</v>
      </c>
      <c r="Y101" s="23">
        <v>2296.13411082218</v>
      </c>
      <c r="Z101" s="23">
        <v>1314.41753408927</v>
      </c>
      <c r="AA101" s="23">
        <v>574468.16508694703</v>
      </c>
      <c r="AB101" s="23">
        <v>3779.3678066109501</v>
      </c>
      <c r="AC101" s="23">
        <v>248.28138381577</v>
      </c>
      <c r="AD101" s="23">
        <v>273449.99217833101</v>
      </c>
      <c r="AE101" s="23">
        <v>2383.95324231721</v>
      </c>
      <c r="AF101" s="23">
        <v>212679.62107324501</v>
      </c>
      <c r="AG101" s="23">
        <v>496412.81368956901</v>
      </c>
      <c r="AH101" s="23">
        <v>488521.510280888</v>
      </c>
      <c r="AI101" s="23">
        <v>182970.08138304501</v>
      </c>
      <c r="AJ101" s="23">
        <v>318.281458763785</v>
      </c>
      <c r="AK101" s="23">
        <v>42960.949377571102</v>
      </c>
      <c r="AL101" s="23">
        <v>432460.66962004302</v>
      </c>
      <c r="AM101" s="23">
        <v>621.67579800543695</v>
      </c>
      <c r="AN101" s="23">
        <v>12032.9736916374</v>
      </c>
      <c r="AO101" s="23">
        <v>5142.6793780361704</v>
      </c>
      <c r="AP101" s="23">
        <v>3296.4398148200598</v>
      </c>
      <c r="AQ101" s="23">
        <v>797.09509586595402</v>
      </c>
      <c r="AR101" s="23">
        <v>90810.820336501303</v>
      </c>
      <c r="AS101" s="23">
        <v>6.98489732662199</v>
      </c>
      <c r="AT101" s="23">
        <v>155.66686505495201</v>
      </c>
      <c r="AU101" s="23">
        <v>1095280.0275959601</v>
      </c>
      <c r="AV101" s="23">
        <v>40646.457111454598</v>
      </c>
      <c r="AW101" s="23">
        <v>235369.67886676799</v>
      </c>
      <c r="AX101" s="23">
        <v>2345.2780921008398</v>
      </c>
      <c r="AY101" s="23">
        <v>46.277377650286503</v>
      </c>
      <c r="AZ101" s="23">
        <v>30799.888878728401</v>
      </c>
      <c r="BA101" s="23">
        <v>3995.7880308414401</v>
      </c>
      <c r="BB101" s="23">
        <v>136471.66016373999</v>
      </c>
      <c r="BC101" s="23">
        <v>574.10413291186603</v>
      </c>
      <c r="BD101" s="23">
        <v>8459.1770662368199</v>
      </c>
      <c r="BE101" s="23">
        <v>2293.5644567497702</v>
      </c>
      <c r="BF101" s="23">
        <v>18.887749096876501</v>
      </c>
      <c r="BG101" s="23">
        <v>107.52629280194699</v>
      </c>
      <c r="BH101" s="23">
        <v>126060.109483961</v>
      </c>
      <c r="BI101" s="23">
        <v>1936.00346210374</v>
      </c>
      <c r="BJ101" s="23">
        <v>315.294784322081</v>
      </c>
      <c r="BK101" s="23">
        <v>329315.22182084399</v>
      </c>
      <c r="BL101" s="23">
        <v>263243.285055293</v>
      </c>
      <c r="BM101" s="23">
        <v>149985.450085563</v>
      </c>
      <c r="BN101" s="23">
        <v>4465.37659412023</v>
      </c>
      <c r="BO101" s="23">
        <v>1102.5519946966699</v>
      </c>
      <c r="BP101" s="23">
        <v>79410.113293604198</v>
      </c>
      <c r="BQ101" s="23">
        <v>375.00634008072598</v>
      </c>
      <c r="BR101" s="23">
        <v>833042.97881264403</v>
      </c>
      <c r="BS101" s="23">
        <v>1463.95196550029</v>
      </c>
      <c r="BT101" s="23">
        <v>1094.6264506576499</v>
      </c>
      <c r="BU101" s="23">
        <v>1036941.37872923</v>
      </c>
      <c r="BV101" s="23">
        <v>18.322256584619801</v>
      </c>
      <c r="BW101" s="23">
        <v>478.50495428720302</v>
      </c>
      <c r="BX101" s="23">
        <v>3071.9952901810798</v>
      </c>
      <c r="BY101" s="23">
        <v>17781.567938432399</v>
      </c>
      <c r="BZ101" s="23">
        <v>260811.914776399</v>
      </c>
      <c r="CA101" s="23">
        <v>261.78599489675798</v>
      </c>
      <c r="CB101" s="23">
        <v>2060.3922225219899</v>
      </c>
      <c r="CC101" s="23">
        <v>129174.223770959</v>
      </c>
      <c r="CD101" s="23">
        <v>196235.11159983199</v>
      </c>
      <c r="CE101" s="23">
        <v>231.59608229910901</v>
      </c>
      <c r="CF101" s="23">
        <v>88969.070391222704</v>
      </c>
      <c r="CG101" s="23">
        <v>7293.5582801426699</v>
      </c>
      <c r="CH101" s="23">
        <v>2545.6221800523199</v>
      </c>
      <c r="CI101" s="23">
        <v>893.99547338868899</v>
      </c>
      <c r="CJ101" s="23">
        <v>20248.9862521348</v>
      </c>
      <c r="CK101" s="23">
        <v>6641.4225212934998</v>
      </c>
      <c r="CL101" s="23">
        <v>98456.877390546098</v>
      </c>
      <c r="CM101" s="23">
        <v>194204.47165338599</v>
      </c>
      <c r="CN101" s="23">
        <v>101899.062188179</v>
      </c>
      <c r="CO101" s="23">
        <v>3021.1118286607898</v>
      </c>
      <c r="CP101" s="23">
        <v>224.057926391813</v>
      </c>
      <c r="CQ101" s="23">
        <v>19730.030378369898</v>
      </c>
      <c r="CR101" s="23">
        <v>635.41609859296204</v>
      </c>
      <c r="CS101" s="23">
        <v>22389.411765073401</v>
      </c>
      <c r="CT101" s="23">
        <v>11507.3431013919</v>
      </c>
      <c r="CU101" s="23">
        <v>13836.110073992901</v>
      </c>
      <c r="CV101" s="23">
        <v>104.49105358462199</v>
      </c>
      <c r="CW101" s="23">
        <v>1062778.5730316001</v>
      </c>
      <c r="CX101" s="23">
        <v>168.95821358675099</v>
      </c>
      <c r="CY101" s="23">
        <v>139083.67108423001</v>
      </c>
      <c r="CZ101" s="23">
        <v>14002.7900859689</v>
      </c>
      <c r="DA101" s="23">
        <v>19956.8176924402</v>
      </c>
      <c r="DB101" s="23">
        <v>131.514571083276</v>
      </c>
      <c r="DC101" s="23">
        <v>58107.614338470798</v>
      </c>
      <c r="DD101" s="23">
        <v>287988.53461353702</v>
      </c>
      <c r="DE101" s="23">
        <v>123438.71812379701</v>
      </c>
      <c r="DF101" s="23">
        <v>373851.47895704</v>
      </c>
      <c r="DG101" s="23">
        <v>322960.33866462001</v>
      </c>
      <c r="DH101" s="23">
        <v>91.445552925156903</v>
      </c>
      <c r="DI101" s="23">
        <v>115144.31752890701</v>
      </c>
      <c r="DJ101" s="23">
        <v>224754.15476595401</v>
      </c>
      <c r="DK101" s="23">
        <v>35.585951171345698</v>
      </c>
      <c r="DL101" s="23">
        <v>17333.492572971001</v>
      </c>
      <c r="DM101" s="23">
        <v>3133.46916402842</v>
      </c>
      <c r="DN101" s="23">
        <v>781.87580806898097</v>
      </c>
      <c r="DO101" s="23">
        <v>41613.5924941056</v>
      </c>
      <c r="DP101" s="23">
        <v>11288.354603632801</v>
      </c>
      <c r="DQ101" s="23">
        <v>344775.46194529801</v>
      </c>
      <c r="DR101" s="23">
        <f t="shared" si="6"/>
        <v>13920666.75941918</v>
      </c>
      <c r="DS101" s="19">
        <v>1824444.5569586055</v>
      </c>
      <c r="DT101">
        <v>3575091.8723897799</v>
      </c>
      <c r="DU101">
        <v>2466247.6194996806</v>
      </c>
      <c r="DV101">
        <v>2167297.5328467456</v>
      </c>
      <c r="DW101">
        <v>3887585.1777243689</v>
      </c>
      <c r="DX101" s="23">
        <f t="shared" si="7"/>
        <v>13920666.75941918</v>
      </c>
      <c r="DY101" s="38">
        <f t="shared" si="9"/>
        <v>3225166</v>
      </c>
      <c r="DZ101" s="23">
        <f t="shared" si="8"/>
        <v>4316.2636464043026</v>
      </c>
    </row>
    <row r="102" spans="1:130" x14ac:dyDescent="0.25">
      <c r="A102" s="21" t="s">
        <v>219</v>
      </c>
      <c r="B102" s="23">
        <v>15824.3000148394</v>
      </c>
      <c r="C102" s="23">
        <v>42178.503859060002</v>
      </c>
      <c r="D102" s="23">
        <v>59134.010412520198</v>
      </c>
      <c r="E102" s="23">
        <v>48.898643536226402</v>
      </c>
      <c r="F102" s="23">
        <v>3054.5494111860298</v>
      </c>
      <c r="G102" s="23">
        <v>157102.17437093801</v>
      </c>
      <c r="H102" s="23">
        <v>7049.9392504089201</v>
      </c>
      <c r="I102" s="23">
        <v>51591.507814416596</v>
      </c>
      <c r="J102" s="23">
        <v>399.94345534261703</v>
      </c>
      <c r="K102" s="23">
        <v>51322.507129031801</v>
      </c>
      <c r="L102" s="23">
        <v>111316.558093638</v>
      </c>
      <c r="M102" s="23">
        <v>11900.569618948801</v>
      </c>
      <c r="N102" s="23">
        <v>205.27039018923401</v>
      </c>
      <c r="O102" s="23">
        <v>20592.848166380401</v>
      </c>
      <c r="P102" s="23">
        <v>31551.899929664702</v>
      </c>
      <c r="Q102" s="23">
        <v>13452.2686197152</v>
      </c>
      <c r="R102" s="23">
        <v>226.28051630993201</v>
      </c>
      <c r="S102" s="23">
        <v>38152.278234628699</v>
      </c>
      <c r="T102" s="23">
        <v>911370.60152167396</v>
      </c>
      <c r="U102" s="23">
        <v>39640.640809981698</v>
      </c>
      <c r="V102" s="23">
        <v>88824.766503904204</v>
      </c>
      <c r="W102" s="23">
        <v>2169.8436089407501</v>
      </c>
      <c r="X102" s="23">
        <v>980056.68556768005</v>
      </c>
      <c r="Y102" s="23">
        <v>24035.5025734011</v>
      </c>
      <c r="Z102" s="23">
        <v>24114.326750603799</v>
      </c>
      <c r="AA102" s="23">
        <v>837481.24353934499</v>
      </c>
      <c r="AB102" s="23">
        <v>1439.5026883078899</v>
      </c>
      <c r="AC102" s="23">
        <v>70999.656400236199</v>
      </c>
      <c r="AD102" s="23">
        <v>21568.700631962001</v>
      </c>
      <c r="AE102" s="23">
        <v>8629.75531663947</v>
      </c>
      <c r="AF102" s="23">
        <v>241567.40975314999</v>
      </c>
      <c r="AG102" s="23">
        <v>657423.22481629695</v>
      </c>
      <c r="AH102" s="23">
        <v>245286.00270821701</v>
      </c>
      <c r="AI102" s="23">
        <v>673910.57470494194</v>
      </c>
      <c r="AJ102" s="23">
        <v>191.46898454646799</v>
      </c>
      <c r="AK102" s="23">
        <v>549918.80108194996</v>
      </c>
      <c r="AL102" s="23">
        <v>432043.283965718</v>
      </c>
      <c r="AM102" s="23">
        <v>49058.009272967101</v>
      </c>
      <c r="AN102" s="23">
        <v>266132.29496147903</v>
      </c>
      <c r="AO102" s="23">
        <v>31567.498044134602</v>
      </c>
      <c r="AP102" s="23">
        <v>547533.89120595995</v>
      </c>
      <c r="AQ102" s="23">
        <v>76263.911987407104</v>
      </c>
      <c r="AR102" s="23">
        <v>166564.57861540199</v>
      </c>
      <c r="AS102" s="23">
        <v>11.5608809020388</v>
      </c>
      <c r="AT102" s="23">
        <v>187.259251413258</v>
      </c>
      <c r="AU102" s="23">
        <v>1659544.02149682</v>
      </c>
      <c r="AV102" s="23">
        <v>5516.3848815287902</v>
      </c>
      <c r="AW102" s="23">
        <v>414137.447075064</v>
      </c>
      <c r="AX102" s="23">
        <v>54428.667432748902</v>
      </c>
      <c r="AY102" s="23">
        <v>1029.2553960053101</v>
      </c>
      <c r="AZ102" s="23">
        <v>39251.075859364697</v>
      </c>
      <c r="BA102" s="23">
        <v>35.435692876313297</v>
      </c>
      <c r="BB102" s="23">
        <v>164010.59093499501</v>
      </c>
      <c r="BC102" s="23">
        <v>22635.6436044201</v>
      </c>
      <c r="BD102" s="23">
        <v>146042.49929994199</v>
      </c>
      <c r="BE102" s="23">
        <v>358448.48133303202</v>
      </c>
      <c r="BF102" s="23">
        <v>5607.1103099181601</v>
      </c>
      <c r="BG102" s="23">
        <v>85623.694639915702</v>
      </c>
      <c r="BH102" s="23">
        <v>198549.328492817</v>
      </c>
      <c r="BI102" s="23">
        <v>93937.720801541596</v>
      </c>
      <c r="BJ102" s="23">
        <v>279.27793139689601</v>
      </c>
      <c r="BK102" s="23">
        <v>145315.49780416701</v>
      </c>
      <c r="BL102" s="23">
        <v>683404.40486885596</v>
      </c>
      <c r="BM102" s="23">
        <v>91063.650328123404</v>
      </c>
      <c r="BN102" s="23">
        <v>1013.3615013212</v>
      </c>
      <c r="BO102" s="23">
        <v>122.065872595055</v>
      </c>
      <c r="BP102" s="23">
        <v>88952.227994375498</v>
      </c>
      <c r="BQ102" s="23">
        <v>1288.43733817982</v>
      </c>
      <c r="BR102" s="23">
        <v>1659349.9763425901</v>
      </c>
      <c r="BS102" s="23">
        <v>40061.855201861101</v>
      </c>
      <c r="BT102" s="23">
        <v>5677.4992934128004</v>
      </c>
      <c r="BU102" s="23">
        <v>1425446.05862355</v>
      </c>
      <c r="BV102" s="23">
        <v>61.562780911637901</v>
      </c>
      <c r="BW102" s="23">
        <v>113583.763038577</v>
      </c>
      <c r="BX102" s="23">
        <v>180193.66682424801</v>
      </c>
      <c r="BY102" s="23">
        <v>67063.081441822695</v>
      </c>
      <c r="BZ102" s="23">
        <v>3299.9593355142802</v>
      </c>
      <c r="CA102" s="23">
        <v>323.51158660756499</v>
      </c>
      <c r="CB102" s="23">
        <v>13090.6724067052</v>
      </c>
      <c r="CC102" s="23">
        <v>259890.553753385</v>
      </c>
      <c r="CD102" s="23">
        <v>492619.68227313401</v>
      </c>
      <c r="CE102" s="23">
        <v>12.8658725874638</v>
      </c>
      <c r="CF102" s="23">
        <v>148507.626917944</v>
      </c>
      <c r="CG102" s="23">
        <v>73753.0163929548</v>
      </c>
      <c r="CH102" s="23">
        <v>57391.918884527797</v>
      </c>
      <c r="CI102" s="23">
        <v>389.007910349371</v>
      </c>
      <c r="CJ102" s="23">
        <v>74677.889406815797</v>
      </c>
      <c r="CK102" s="23">
        <v>46152.261536067002</v>
      </c>
      <c r="CL102" s="23">
        <v>95431.653299011494</v>
      </c>
      <c r="CM102" s="23">
        <v>811107.74630649295</v>
      </c>
      <c r="CN102" s="23">
        <v>97662.845156943498</v>
      </c>
      <c r="CO102" s="23">
        <v>117207.71633677201</v>
      </c>
      <c r="CP102" s="23">
        <v>5284.8836005000103</v>
      </c>
      <c r="CQ102" s="23">
        <v>3093.3639030773502</v>
      </c>
      <c r="CR102" s="23">
        <v>8393.5964013752691</v>
      </c>
      <c r="CS102" s="23">
        <v>30817.527124555501</v>
      </c>
      <c r="CT102" s="23">
        <v>23476.792982642201</v>
      </c>
      <c r="CU102" s="23">
        <v>9477.0158232253507</v>
      </c>
      <c r="CV102" s="23">
        <v>1370343.1423301301</v>
      </c>
      <c r="CW102" s="23">
        <v>476194.463853175</v>
      </c>
      <c r="CX102" s="23">
        <v>609.67046515991296</v>
      </c>
      <c r="CY102" s="23">
        <v>150253.54316011901</v>
      </c>
      <c r="CZ102" s="23">
        <v>86936.262488888606</v>
      </c>
      <c r="DA102" s="23">
        <v>43599.805818184701</v>
      </c>
      <c r="DB102" s="23">
        <v>2852.3480478793199</v>
      </c>
      <c r="DC102" s="23">
        <v>14331.564420986</v>
      </c>
      <c r="DD102" s="23">
        <v>12816.613707250999</v>
      </c>
      <c r="DE102" s="23">
        <v>34009.400231600397</v>
      </c>
      <c r="DF102" s="23">
        <v>393049.90088191902</v>
      </c>
      <c r="DG102" s="23">
        <v>511078.91373235802</v>
      </c>
      <c r="DH102" s="23">
        <v>193.32039125277601</v>
      </c>
      <c r="DI102" s="23">
        <v>27796.711500480898</v>
      </c>
      <c r="DJ102" s="23">
        <v>57718.827480966102</v>
      </c>
      <c r="DK102" s="23">
        <v>100.40526490762799</v>
      </c>
      <c r="DL102" s="23">
        <v>51915.797662829798</v>
      </c>
      <c r="DM102" s="23">
        <v>4365.9531570057898</v>
      </c>
      <c r="DN102" s="23">
        <v>1580.98986482588</v>
      </c>
      <c r="DO102" s="23">
        <v>64965.384127181402</v>
      </c>
      <c r="DP102" s="23">
        <v>28614.243184016399</v>
      </c>
      <c r="DQ102" s="23">
        <v>374253.29318234202</v>
      </c>
      <c r="DR102" s="23">
        <f t="shared" si="6"/>
        <v>21394411.710679535</v>
      </c>
      <c r="DS102" s="19">
        <v>1538605.7161034949</v>
      </c>
      <c r="DT102">
        <v>6349999.9098580815</v>
      </c>
      <c r="DU102">
        <v>4372580.0831775423</v>
      </c>
      <c r="DV102">
        <v>4296558.0276466142</v>
      </c>
      <c r="DW102">
        <v>4836667.9738938091</v>
      </c>
      <c r="DX102" s="23">
        <f t="shared" si="7"/>
        <v>21394411.710679542</v>
      </c>
      <c r="DY102" s="38">
        <f t="shared" si="9"/>
        <v>30366042.999999996</v>
      </c>
      <c r="DZ102" s="23">
        <f t="shared" si="8"/>
        <v>704.55053069244298</v>
      </c>
    </row>
    <row r="103" spans="1:130" x14ac:dyDescent="0.25">
      <c r="A103" s="21" t="s">
        <v>220</v>
      </c>
      <c r="B103" s="23">
        <v>114652.955898232</v>
      </c>
      <c r="C103" s="23">
        <v>35663.8875210263</v>
      </c>
      <c r="D103" s="23">
        <v>755.713016378779</v>
      </c>
      <c r="E103" s="23">
        <v>50.173574408088498</v>
      </c>
      <c r="F103" s="23">
        <v>2165.7813258088299</v>
      </c>
      <c r="G103" s="23">
        <v>36328.8062325559</v>
      </c>
      <c r="H103" s="23">
        <v>3723.6867906959501</v>
      </c>
      <c r="I103" s="23">
        <v>4664.1773743214799</v>
      </c>
      <c r="J103" s="23">
        <v>26.4295338405744</v>
      </c>
      <c r="K103" s="23">
        <v>770.93248074212704</v>
      </c>
      <c r="L103" s="23">
        <v>11919.252084923701</v>
      </c>
      <c r="M103" s="23">
        <v>2306.2504091307701</v>
      </c>
      <c r="N103" s="23">
        <v>137.32080199605599</v>
      </c>
      <c r="O103" s="23">
        <v>888.15978968035495</v>
      </c>
      <c r="P103" s="23">
        <v>1145.06989050794</v>
      </c>
      <c r="Q103" s="23">
        <v>2138.9016048429098</v>
      </c>
      <c r="R103" s="23">
        <v>164.12386448555199</v>
      </c>
      <c r="S103" s="23">
        <v>57192.175377656597</v>
      </c>
      <c r="T103" s="23">
        <v>303416.34035833902</v>
      </c>
      <c r="U103" s="23">
        <v>40766.272389864404</v>
      </c>
      <c r="V103" s="23">
        <v>89142.610552305603</v>
      </c>
      <c r="W103" s="23">
        <v>343.30417649298897</v>
      </c>
      <c r="X103" s="23">
        <v>653417.90914420004</v>
      </c>
      <c r="Y103" s="23">
        <v>10172.7300006514</v>
      </c>
      <c r="Z103" s="23">
        <v>3122.5409777893001</v>
      </c>
      <c r="AA103" s="23">
        <v>171104.008779756</v>
      </c>
      <c r="AB103" s="23">
        <v>512.58181742297199</v>
      </c>
      <c r="AC103" s="23">
        <v>120177.01470728101</v>
      </c>
      <c r="AD103" s="23">
        <v>389953.87393878098</v>
      </c>
      <c r="AE103" s="23">
        <v>33284.6010173471</v>
      </c>
      <c r="AF103" s="23">
        <v>67348.516970233599</v>
      </c>
      <c r="AG103" s="23">
        <v>225952.90646798399</v>
      </c>
      <c r="AH103" s="23">
        <v>39074.309012974802</v>
      </c>
      <c r="AI103" s="23">
        <v>170268.422104047</v>
      </c>
      <c r="AJ103" s="23">
        <v>64.756302738304001</v>
      </c>
      <c r="AK103" s="23">
        <v>56399.464149977</v>
      </c>
      <c r="AL103" s="23">
        <v>40429.116077030703</v>
      </c>
      <c r="AM103" s="23">
        <v>30011.403587190602</v>
      </c>
      <c r="AN103" s="23">
        <v>27440.977077654501</v>
      </c>
      <c r="AO103" s="23">
        <v>42424.480847375598</v>
      </c>
      <c r="AP103" s="23">
        <v>1346.0782759256999</v>
      </c>
      <c r="AQ103" s="23">
        <v>14410.158299790801</v>
      </c>
      <c r="AR103" s="23">
        <v>85140.651048924599</v>
      </c>
      <c r="AS103" s="23">
        <v>8.5883366017183995</v>
      </c>
      <c r="AT103" s="23">
        <v>119.568389536884</v>
      </c>
      <c r="AU103" s="23">
        <v>596421.17132942402</v>
      </c>
      <c r="AV103" s="23">
        <v>92300.846033163805</v>
      </c>
      <c r="AW103" s="23">
        <v>334.01720356171001</v>
      </c>
      <c r="AX103" s="23">
        <v>186.07064097486099</v>
      </c>
      <c r="AY103" s="23">
        <v>66.568168107759007</v>
      </c>
      <c r="AZ103" s="23">
        <v>32590.0048083939</v>
      </c>
      <c r="BA103" s="23">
        <v>46.435312591411197</v>
      </c>
      <c r="BB103" s="23">
        <v>3372.3190953953699</v>
      </c>
      <c r="BC103" s="23">
        <v>2766.49849185632</v>
      </c>
      <c r="BD103" s="23">
        <v>106469.86894620799</v>
      </c>
      <c r="BE103" s="23">
        <v>18232.087079182402</v>
      </c>
      <c r="BF103" s="23">
        <v>31.057511117005401</v>
      </c>
      <c r="BG103" s="23">
        <v>1170.21714593809</v>
      </c>
      <c r="BH103" s="23">
        <v>116211.05748359401</v>
      </c>
      <c r="BI103" s="23">
        <v>82755.2057889688</v>
      </c>
      <c r="BJ103" s="23">
        <v>2849.9316376306401</v>
      </c>
      <c r="BK103" s="23">
        <v>45494.554946302203</v>
      </c>
      <c r="BL103" s="23">
        <v>259761.968183577</v>
      </c>
      <c r="BM103" s="23">
        <v>47223.101946586998</v>
      </c>
      <c r="BN103" s="23">
        <v>22.0587678171368</v>
      </c>
      <c r="BO103" s="23">
        <v>73.530826956235501</v>
      </c>
      <c r="BP103" s="23">
        <v>144890.188252027</v>
      </c>
      <c r="BQ103" s="23">
        <v>20.649774995779801</v>
      </c>
      <c r="BR103" s="23">
        <v>770264.47390509502</v>
      </c>
      <c r="BS103" s="23">
        <v>73333.500003469104</v>
      </c>
      <c r="BT103" s="23">
        <v>159.38891399582499</v>
      </c>
      <c r="BU103" s="23">
        <v>186338.62432862501</v>
      </c>
      <c r="BV103" s="23">
        <v>11.8868810920172</v>
      </c>
      <c r="BW103" s="23">
        <v>3998.49786311657</v>
      </c>
      <c r="BX103" s="23">
        <v>12557.624768043701</v>
      </c>
      <c r="BY103" s="23">
        <v>4613.9410900840803</v>
      </c>
      <c r="BZ103" s="23">
        <v>91642.191790015495</v>
      </c>
      <c r="CA103" s="23">
        <v>137.389241361768</v>
      </c>
      <c r="CB103" s="23">
        <v>2980.1833131277199</v>
      </c>
      <c r="CC103" s="23">
        <v>60638.389351219797</v>
      </c>
      <c r="CD103" s="23">
        <v>263816.91074799403</v>
      </c>
      <c r="CE103" s="23">
        <v>7.84002255241223</v>
      </c>
      <c r="CF103" s="23">
        <v>95366.133494305905</v>
      </c>
      <c r="CG103" s="23">
        <v>25963.119370112101</v>
      </c>
      <c r="CH103" s="23">
        <v>50.629756462649098</v>
      </c>
      <c r="CI103" s="23">
        <v>52074.949961891201</v>
      </c>
      <c r="CJ103" s="23">
        <v>18701.696315524699</v>
      </c>
      <c r="CK103" s="23">
        <v>25817.981711816399</v>
      </c>
      <c r="CL103" s="23">
        <v>20374.081718132598</v>
      </c>
      <c r="CM103" s="23">
        <v>587114.68098323303</v>
      </c>
      <c r="CN103" s="23">
        <v>139543.902089599</v>
      </c>
      <c r="CO103" s="23">
        <v>55440.632797394603</v>
      </c>
      <c r="CP103" s="23">
        <v>716.58631949169398</v>
      </c>
      <c r="CQ103" s="23">
        <v>39659.989298886001</v>
      </c>
      <c r="CR103" s="23">
        <v>29689.4966347546</v>
      </c>
      <c r="CS103" s="23">
        <v>11631.668351754201</v>
      </c>
      <c r="CT103" s="23">
        <v>6391.6797126288202</v>
      </c>
      <c r="CU103" s="23">
        <v>74729.581103416596</v>
      </c>
      <c r="CV103" s="23">
        <v>16.721412229938601</v>
      </c>
      <c r="CW103" s="23">
        <v>112111.37596634901</v>
      </c>
      <c r="CX103" s="23">
        <v>656.48332208953798</v>
      </c>
      <c r="CY103" s="23">
        <v>113392.421688335</v>
      </c>
      <c r="CZ103" s="23">
        <v>21286.3086157746</v>
      </c>
      <c r="DA103" s="23">
        <v>60826.479042081599</v>
      </c>
      <c r="DB103" s="23">
        <v>3458.6995675151002</v>
      </c>
      <c r="DC103" s="23">
        <v>48637.3385645409</v>
      </c>
      <c r="DD103" s="23">
        <v>1324.78219345978</v>
      </c>
      <c r="DE103" s="23">
        <v>5724.62515457052</v>
      </c>
      <c r="DF103" s="23">
        <v>12000.2379407646</v>
      </c>
      <c r="DG103" s="23">
        <v>429263.946975314</v>
      </c>
      <c r="DH103" s="23">
        <v>118.67288539209299</v>
      </c>
      <c r="DI103" s="23">
        <v>46657.648975443197</v>
      </c>
      <c r="DJ103" s="23">
        <v>17079.774001555801</v>
      </c>
      <c r="DK103" s="23">
        <v>16.952858937104299</v>
      </c>
      <c r="DL103" s="23">
        <v>43967.036271195197</v>
      </c>
      <c r="DM103" s="23">
        <v>1858.61493021762</v>
      </c>
      <c r="DN103" s="23">
        <v>14276.9120898693</v>
      </c>
      <c r="DO103" s="23">
        <v>60369.832212389803</v>
      </c>
      <c r="DP103" s="23">
        <v>92640.803587972303</v>
      </c>
      <c r="DQ103" s="23">
        <v>450665.01835973299</v>
      </c>
      <c r="DR103" s="23">
        <f t="shared" si="6"/>
        <v>8633954.7302087471</v>
      </c>
      <c r="DS103" s="19">
        <v>1015317.4436048758</v>
      </c>
      <c r="DT103">
        <v>2175100.2239780053</v>
      </c>
      <c r="DU103">
        <v>1923465.2436017331</v>
      </c>
      <c r="DV103">
        <v>1580506.6122165548</v>
      </c>
      <c r="DW103">
        <v>1939565.2068075784</v>
      </c>
      <c r="DX103" s="23">
        <f t="shared" si="7"/>
        <v>8633954.7302087471</v>
      </c>
      <c r="DY103" s="38">
        <f t="shared" si="9"/>
        <v>4525697.9999999991</v>
      </c>
      <c r="DZ103" s="23">
        <f t="shared" si="8"/>
        <v>1907.7620137730687</v>
      </c>
    </row>
    <row r="104" spans="1:130" x14ac:dyDescent="0.25">
      <c r="A104" s="21" t="s">
        <v>221</v>
      </c>
      <c r="B104" s="23">
        <v>19833.867500159598</v>
      </c>
      <c r="C104" s="23">
        <v>10102.828889586899</v>
      </c>
      <c r="D104" s="23">
        <v>321441.68608266098</v>
      </c>
      <c r="E104" s="23">
        <v>38.189735938091303</v>
      </c>
      <c r="F104" s="23">
        <v>17823.315368870401</v>
      </c>
      <c r="G104" s="23">
        <v>76151.325225473105</v>
      </c>
      <c r="H104" s="23">
        <v>3606.0233436857902</v>
      </c>
      <c r="I104" s="23">
        <v>492.209484786416</v>
      </c>
      <c r="J104" s="23">
        <v>25.111905665473799</v>
      </c>
      <c r="K104" s="23">
        <v>3249.4360935304098</v>
      </c>
      <c r="L104" s="23">
        <v>3503.0463531486898</v>
      </c>
      <c r="M104" s="23">
        <v>2515.3858582494699</v>
      </c>
      <c r="N104" s="23">
        <v>1055.8479644579299</v>
      </c>
      <c r="O104" s="23">
        <v>263.85932693049602</v>
      </c>
      <c r="P104" s="23">
        <v>275.47661730753902</v>
      </c>
      <c r="Q104" s="23">
        <v>2714.1940763697799</v>
      </c>
      <c r="R104" s="23">
        <v>906.99369702499303</v>
      </c>
      <c r="S104" s="23">
        <v>15875.371421394</v>
      </c>
      <c r="T104" s="23">
        <v>171926.51153595001</v>
      </c>
      <c r="U104" s="23">
        <v>47210.349172753296</v>
      </c>
      <c r="V104" s="23">
        <v>70098.188971665499</v>
      </c>
      <c r="W104" s="23">
        <v>83.811055445457498</v>
      </c>
      <c r="X104" s="23">
        <v>317857.67194571102</v>
      </c>
      <c r="Y104" s="23">
        <v>4089.5563629777898</v>
      </c>
      <c r="Z104" s="23">
        <v>40.3814459040332</v>
      </c>
      <c r="AA104" s="23">
        <v>125312.31560421101</v>
      </c>
      <c r="AB104" s="23">
        <v>72.063466617935703</v>
      </c>
      <c r="AC104" s="23">
        <v>162.23210581282601</v>
      </c>
      <c r="AD104" s="23">
        <v>32647.628929830898</v>
      </c>
      <c r="AE104" s="23">
        <v>78.206607746816999</v>
      </c>
      <c r="AF104" s="23">
        <v>25489.890017342201</v>
      </c>
      <c r="AG104" s="23">
        <v>399621.10321279702</v>
      </c>
      <c r="AH104" s="23">
        <v>97513.614898871296</v>
      </c>
      <c r="AI104" s="23">
        <v>88416.930622411703</v>
      </c>
      <c r="AJ104" s="23">
        <v>60.8815063314604</v>
      </c>
      <c r="AK104" s="23">
        <v>55166.979054859803</v>
      </c>
      <c r="AL104" s="23">
        <v>44170.522399747497</v>
      </c>
      <c r="AM104" s="23">
        <v>55727.808856490497</v>
      </c>
      <c r="AN104" s="23">
        <v>85482.920735333901</v>
      </c>
      <c r="AO104" s="23">
        <v>162588.249065196</v>
      </c>
      <c r="AP104" s="23">
        <v>167732.73629485801</v>
      </c>
      <c r="AQ104" s="23">
        <v>1736.0032685532201</v>
      </c>
      <c r="AR104" s="23">
        <v>22977.046502711801</v>
      </c>
      <c r="AS104" s="23">
        <v>7.6449400617078904</v>
      </c>
      <c r="AT104" s="23">
        <v>174.50575198274601</v>
      </c>
      <c r="AU104" s="23">
        <v>462496.720757159</v>
      </c>
      <c r="AV104" s="23">
        <v>30788.977562763601</v>
      </c>
      <c r="AW104" s="23">
        <v>8035.1772181223396</v>
      </c>
      <c r="AX104" s="23">
        <v>36.845018906284103</v>
      </c>
      <c r="AY104" s="23">
        <v>1764.69348361997</v>
      </c>
      <c r="AZ104" s="23">
        <v>219685.27326099199</v>
      </c>
      <c r="BA104" s="23">
        <v>8.0687439828564003</v>
      </c>
      <c r="BB104" s="23">
        <v>563694.32669568202</v>
      </c>
      <c r="BC104" s="23">
        <v>97134.300260603603</v>
      </c>
      <c r="BD104" s="23">
        <v>16161.854681315401</v>
      </c>
      <c r="BE104" s="23">
        <v>81731.864628414594</v>
      </c>
      <c r="BF104" s="23">
        <v>143.00129709063</v>
      </c>
      <c r="BG104" s="23">
        <v>40448.331375592199</v>
      </c>
      <c r="BH104" s="23">
        <v>225699.142380748</v>
      </c>
      <c r="BI104" s="23">
        <v>62314.250808088698</v>
      </c>
      <c r="BJ104" s="23">
        <v>87794.577089241997</v>
      </c>
      <c r="BK104" s="23">
        <v>157172.161838656</v>
      </c>
      <c r="BL104" s="23">
        <v>410391.31936074898</v>
      </c>
      <c r="BM104" s="23">
        <v>152433.75130015999</v>
      </c>
      <c r="BN104" s="23">
        <v>14.1575631388188</v>
      </c>
      <c r="BO104" s="23">
        <v>63.346723113415401</v>
      </c>
      <c r="BP104" s="23">
        <v>19611.742480842298</v>
      </c>
      <c r="BQ104" s="23">
        <v>19.042502618726299</v>
      </c>
      <c r="BR104" s="23">
        <v>310018.367752994</v>
      </c>
      <c r="BS104" s="23">
        <v>11212.367285751199</v>
      </c>
      <c r="BT104" s="23">
        <v>1381.62894387442</v>
      </c>
      <c r="BU104" s="23">
        <v>230201.23114082799</v>
      </c>
      <c r="BV104" s="23">
        <v>8.7670200772787297</v>
      </c>
      <c r="BW104" s="23">
        <v>39734.336229717301</v>
      </c>
      <c r="BX104" s="23">
        <v>64994.147472546298</v>
      </c>
      <c r="BY104" s="23">
        <v>31769.9909328832</v>
      </c>
      <c r="BZ104" s="23">
        <v>55978.1168581534</v>
      </c>
      <c r="CA104" s="23">
        <v>89.183121336588101</v>
      </c>
      <c r="CB104" s="23">
        <v>4493.9518074733496</v>
      </c>
      <c r="CC104" s="23">
        <v>196659.49573089799</v>
      </c>
      <c r="CD104" s="23">
        <v>84011.321009353298</v>
      </c>
      <c r="CE104" s="23">
        <v>6.7039261575715496</v>
      </c>
      <c r="CF104" s="23">
        <v>53434.218980907703</v>
      </c>
      <c r="CG104" s="23">
        <v>68546.997989757801</v>
      </c>
      <c r="CH104" s="23">
        <v>45494.353590304701</v>
      </c>
      <c r="CI104" s="23">
        <v>2338.8064894955401</v>
      </c>
      <c r="CJ104" s="23">
        <v>20744.082823152501</v>
      </c>
      <c r="CK104" s="23">
        <v>54442.584796077499</v>
      </c>
      <c r="CL104" s="23">
        <v>11189.727549442399</v>
      </c>
      <c r="CM104" s="23">
        <v>1737966.13299315</v>
      </c>
      <c r="CN104" s="23">
        <v>117641.95395603099</v>
      </c>
      <c r="CO104" s="23">
        <v>59109.989089594201</v>
      </c>
      <c r="CP104" s="23">
        <v>213.54022061384501</v>
      </c>
      <c r="CQ104" s="23">
        <v>1433.1656761253</v>
      </c>
      <c r="CR104" s="23">
        <v>126249.386617782</v>
      </c>
      <c r="CS104" s="23">
        <v>1202845.5819784801</v>
      </c>
      <c r="CT104" s="23">
        <v>120971.458925696</v>
      </c>
      <c r="CU104" s="23">
        <v>18480.7712675406</v>
      </c>
      <c r="CV104" s="23">
        <v>1469.93853283932</v>
      </c>
      <c r="CW104" s="23">
        <v>317171.09729028097</v>
      </c>
      <c r="CX104" s="23">
        <v>661.89582114558402</v>
      </c>
      <c r="CY104" s="23">
        <v>129333.305586776</v>
      </c>
      <c r="CZ104" s="23">
        <v>17907.742282083102</v>
      </c>
      <c r="DA104" s="23">
        <v>20847.079165937601</v>
      </c>
      <c r="DB104" s="23">
        <v>359.311596930115</v>
      </c>
      <c r="DC104" s="23">
        <v>2506.8839458275002</v>
      </c>
      <c r="DD104" s="23">
        <v>7096.4288661944402</v>
      </c>
      <c r="DE104" s="23">
        <v>55954.630740020199</v>
      </c>
      <c r="DF104" s="23">
        <v>787023.85746003699</v>
      </c>
      <c r="DG104" s="23">
        <v>194166.20547132101</v>
      </c>
      <c r="DH104" s="23">
        <v>84.1661296002396</v>
      </c>
      <c r="DI104" s="23">
        <v>351832.33662703901</v>
      </c>
      <c r="DJ104" s="23">
        <v>10782.003680838199</v>
      </c>
      <c r="DK104" s="23">
        <v>14.831866222319199</v>
      </c>
      <c r="DL104" s="23">
        <v>13417.8654398375</v>
      </c>
      <c r="DM104" s="23">
        <v>447797.30703287502</v>
      </c>
      <c r="DN104" s="23">
        <v>93725.227012028801</v>
      </c>
      <c r="DO104" s="23">
        <v>40448.168463579997</v>
      </c>
      <c r="DP104" s="23">
        <v>11617.020077461601</v>
      </c>
      <c r="DQ104" s="23">
        <v>198658.71548539601</v>
      </c>
      <c r="DR104" s="23">
        <f t="shared" si="6"/>
        <v>12468501.231059482</v>
      </c>
      <c r="DS104" s="19">
        <v>740717.13786367595</v>
      </c>
      <c r="DT104">
        <v>1367174.5440724236</v>
      </c>
      <c r="DU104">
        <v>2752476.9369770274</v>
      </c>
      <c r="DV104">
        <v>4666887.1329583013</v>
      </c>
      <c r="DW104">
        <v>2941245.4791880562</v>
      </c>
      <c r="DX104" s="23">
        <f t="shared" si="7"/>
        <v>12468501.231059486</v>
      </c>
      <c r="DY104" s="38">
        <f t="shared" si="9"/>
        <v>18628749.000000004</v>
      </c>
      <c r="DZ104" s="23">
        <f t="shared" si="8"/>
        <v>669.31500505264648</v>
      </c>
    </row>
    <row r="105" spans="1:130" x14ac:dyDescent="0.25">
      <c r="A105" s="21" t="s">
        <v>222</v>
      </c>
      <c r="B105" s="23">
        <v>2068810.7968222599</v>
      </c>
      <c r="C105" s="23">
        <v>1858832.46239957</v>
      </c>
      <c r="D105" s="23">
        <v>375497.59159004199</v>
      </c>
      <c r="E105" s="23">
        <v>1214.1347744344801</v>
      </c>
      <c r="F105" s="23">
        <v>213140.768083704</v>
      </c>
      <c r="G105" s="23">
        <v>5503968.8949924102</v>
      </c>
      <c r="H105" s="23">
        <v>10385.411683923099</v>
      </c>
      <c r="I105" s="23">
        <v>7387.0202070106798</v>
      </c>
      <c r="J105" s="23">
        <v>12554.618202459</v>
      </c>
      <c r="K105" s="23">
        <v>8853.9589332528994</v>
      </c>
      <c r="L105" s="23">
        <v>19034.0159609115</v>
      </c>
      <c r="M105" s="23">
        <v>12113.7602308019</v>
      </c>
      <c r="N105" s="23">
        <v>6163.1835946515803</v>
      </c>
      <c r="O105" s="23">
        <v>17078.057665686902</v>
      </c>
      <c r="P105" s="23">
        <v>18659.647578440199</v>
      </c>
      <c r="Q105" s="23">
        <v>11134.751306993099</v>
      </c>
      <c r="R105" s="23">
        <v>9767.8221233903096</v>
      </c>
      <c r="S105" s="23">
        <v>1403174.7105350001</v>
      </c>
      <c r="T105" s="23">
        <v>15912542.7842084</v>
      </c>
      <c r="U105" s="23">
        <v>24262.7575614651</v>
      </c>
      <c r="V105" s="23">
        <v>1728000.3612151199</v>
      </c>
      <c r="W105" s="23">
        <v>9316.0728420444302</v>
      </c>
      <c r="X105" s="23">
        <v>18463334.0348556</v>
      </c>
      <c r="Y105" s="23">
        <v>425012.24040934897</v>
      </c>
      <c r="Z105" s="23">
        <v>28905.2925227741</v>
      </c>
      <c r="AA105" s="23">
        <v>11584275.218130499</v>
      </c>
      <c r="AB105" s="23">
        <v>712449.270408615</v>
      </c>
      <c r="AC105" s="23">
        <v>1015578.5654542201</v>
      </c>
      <c r="AD105" s="23">
        <v>4538904.4252104703</v>
      </c>
      <c r="AE105" s="23">
        <v>1358295.26003214</v>
      </c>
      <c r="AF105" s="23">
        <v>996270.39753519697</v>
      </c>
      <c r="AG105" s="23">
        <v>17209627.868537199</v>
      </c>
      <c r="AH105" s="23">
        <v>2724572.0634787902</v>
      </c>
      <c r="AI105" s="23">
        <v>2486953.6336602401</v>
      </c>
      <c r="AJ105" s="23">
        <v>1565.53420567068</v>
      </c>
      <c r="AK105" s="23">
        <v>2058296.9078327201</v>
      </c>
      <c r="AL105" s="23">
        <v>13923621.4239891</v>
      </c>
      <c r="AM105" s="23">
        <v>3456963.6306800698</v>
      </c>
      <c r="AN105" s="23">
        <v>1701156.73879671</v>
      </c>
      <c r="AO105" s="23">
        <v>1572874.3332016801</v>
      </c>
      <c r="AP105" s="23">
        <v>2516496.5525846798</v>
      </c>
      <c r="AQ105" s="23">
        <v>290039.02948324301</v>
      </c>
      <c r="AR105" s="23">
        <v>759919.32291545602</v>
      </c>
      <c r="AS105" s="23">
        <v>48394.649071385502</v>
      </c>
      <c r="AT105" s="23">
        <v>10461.209642157501</v>
      </c>
      <c r="AU105" s="23">
        <v>23553586.2928706</v>
      </c>
      <c r="AV105" s="23">
        <v>85536.874917515597</v>
      </c>
      <c r="AW105" s="23">
        <v>59893.263665871702</v>
      </c>
      <c r="AX105" s="23">
        <v>47419.595336184299</v>
      </c>
      <c r="AY105" s="23">
        <v>83037.802124383699</v>
      </c>
      <c r="AZ105" s="23">
        <v>1647246.8392300699</v>
      </c>
      <c r="BA105" s="23">
        <v>279280.05532582803</v>
      </c>
      <c r="BB105" s="23">
        <v>562421.13827908796</v>
      </c>
      <c r="BC105" s="23">
        <v>284070.51081797498</v>
      </c>
      <c r="BD105" s="23">
        <v>4032712.1542248102</v>
      </c>
      <c r="BE105" s="23">
        <v>1021210.76288359</v>
      </c>
      <c r="BF105" s="23">
        <v>1254.1383110827501</v>
      </c>
      <c r="BG105" s="23">
        <v>47655.940305299999</v>
      </c>
      <c r="BH105" s="23">
        <v>3561365.4044345701</v>
      </c>
      <c r="BI105" s="23">
        <v>57802.144232742503</v>
      </c>
      <c r="BJ105" s="23">
        <v>86939.270731865894</v>
      </c>
      <c r="BK105" s="23">
        <v>20266282.792008098</v>
      </c>
      <c r="BL105" s="23">
        <v>8030044.9671893399</v>
      </c>
      <c r="BM105" s="23">
        <v>5526010.6299414299</v>
      </c>
      <c r="BN105" s="23">
        <v>14479.1722695975</v>
      </c>
      <c r="BO105" s="23">
        <v>1994.7738845424501</v>
      </c>
      <c r="BP105" s="23">
        <v>72595.966379609701</v>
      </c>
      <c r="BQ105" s="23">
        <v>33659.276144694901</v>
      </c>
      <c r="BR105" s="23">
        <v>6198737.0651476895</v>
      </c>
      <c r="BS105" s="23">
        <v>651890.14918996498</v>
      </c>
      <c r="BT105" s="23">
        <v>48381.329019377299</v>
      </c>
      <c r="BU105" s="23">
        <v>10558753.9206625</v>
      </c>
      <c r="BV105" s="23">
        <v>2487.8440424226801</v>
      </c>
      <c r="BW105" s="23">
        <v>148841.121338823</v>
      </c>
      <c r="BX105" s="23">
        <v>355476.626999309</v>
      </c>
      <c r="BY105" s="23">
        <v>86270.947074208307</v>
      </c>
      <c r="BZ105" s="23">
        <v>691207.73470058094</v>
      </c>
      <c r="CA105" s="23">
        <v>26756.1355866716</v>
      </c>
      <c r="CB105" s="23">
        <v>19752.3778585703</v>
      </c>
      <c r="CC105" s="23">
        <v>30122483.943982098</v>
      </c>
      <c r="CD105" s="23">
        <v>6099861.3947328199</v>
      </c>
      <c r="CE105" s="23">
        <v>2772046.4660771899</v>
      </c>
      <c r="CF105" s="23">
        <v>555402.56668708904</v>
      </c>
      <c r="CG105" s="23">
        <v>2713694.3949561901</v>
      </c>
      <c r="CH105" s="23">
        <v>2019111.75950442</v>
      </c>
      <c r="CI105" s="23">
        <v>536235.75935590395</v>
      </c>
      <c r="CJ105" s="23">
        <v>5764510.8199368399</v>
      </c>
      <c r="CK105" s="23">
        <v>966026.87998463796</v>
      </c>
      <c r="CL105" s="23">
        <v>1468322.9719867399</v>
      </c>
      <c r="CM105" s="23">
        <v>13367740.669204401</v>
      </c>
      <c r="CN105" s="23">
        <v>1903583.1987660399</v>
      </c>
      <c r="CO105" s="23">
        <v>1171608.7159432699</v>
      </c>
      <c r="CP105" s="23">
        <v>12184.822562756901</v>
      </c>
      <c r="CQ105" s="23">
        <v>2624414.1601233399</v>
      </c>
      <c r="CR105" s="23">
        <v>22023.198832439299</v>
      </c>
      <c r="CS105" s="23">
        <v>235586.771840626</v>
      </c>
      <c r="CT105" s="23">
        <v>1483094.23944285</v>
      </c>
      <c r="CU105" s="23">
        <v>10797.545655964101</v>
      </c>
      <c r="CV105" s="23">
        <v>50050.201470672902</v>
      </c>
      <c r="CW105" s="23">
        <v>9246325.9001752399</v>
      </c>
      <c r="CX105" s="23">
        <v>81476.453256837704</v>
      </c>
      <c r="CY105" s="23">
        <v>1700650.9157938799</v>
      </c>
      <c r="CZ105" s="23">
        <v>195046.122941643</v>
      </c>
      <c r="DA105" s="23">
        <v>80147.629209227904</v>
      </c>
      <c r="DB105" s="23">
        <v>518458.959631134</v>
      </c>
      <c r="DC105" s="23">
        <v>3160460.9607529598</v>
      </c>
      <c r="DD105" s="23">
        <v>39941.488135035703</v>
      </c>
      <c r="DE105" s="23">
        <v>103259.571195269</v>
      </c>
      <c r="DF105" s="23">
        <v>18986214.000116002</v>
      </c>
      <c r="DG105" s="23">
        <v>2577500.05511868</v>
      </c>
      <c r="DH105" s="23">
        <v>13716.6769266725</v>
      </c>
      <c r="DI105" s="23">
        <v>1252406.3429507799</v>
      </c>
      <c r="DJ105" s="23">
        <v>1531427.6013798399</v>
      </c>
      <c r="DK105" s="23">
        <v>2097.8564425517902</v>
      </c>
      <c r="DL105" s="23">
        <v>994144.41644327599</v>
      </c>
      <c r="DM105" s="23">
        <v>47296.984444105001</v>
      </c>
      <c r="DN105" s="23">
        <v>589941.39020690101</v>
      </c>
      <c r="DO105" s="23">
        <v>80193.238500205902</v>
      </c>
      <c r="DP105" s="23">
        <v>1601172.8520406501</v>
      </c>
      <c r="DQ105" s="23">
        <v>29124291.925462101</v>
      </c>
      <c r="DR105" s="23">
        <f t="shared" si="6"/>
        <v>351085868.02444804</v>
      </c>
      <c r="DS105" s="19">
        <v>53426423.224764138</v>
      </c>
      <c r="DT105">
        <v>46830144.299613647</v>
      </c>
      <c r="DU105">
        <v>59067209.261472918</v>
      </c>
      <c r="DV105">
        <v>41590869.326983355</v>
      </c>
      <c r="DW105">
        <v>150171221.91161406</v>
      </c>
      <c r="DX105" s="23">
        <f t="shared" si="7"/>
        <v>351085868.02444816</v>
      </c>
      <c r="DY105" s="38">
        <f t="shared" si="9"/>
        <v>31949789</v>
      </c>
      <c r="DZ105" s="23">
        <f t="shared" si="8"/>
        <v>10988.675638028413</v>
      </c>
    </row>
    <row r="106" spans="1:130" x14ac:dyDescent="0.25">
      <c r="A106" s="21" t="s">
        <v>223</v>
      </c>
      <c r="B106" s="23">
        <v>10003.1126422867</v>
      </c>
      <c r="C106" s="23">
        <v>27759.2776231967</v>
      </c>
      <c r="D106" s="23">
        <v>407382.703902387</v>
      </c>
      <c r="E106" s="23">
        <v>94.146767552229903</v>
      </c>
      <c r="F106" s="23">
        <v>11522.4176396396</v>
      </c>
      <c r="G106" s="23">
        <v>119000.09700405</v>
      </c>
      <c r="H106" s="23">
        <v>1039.0471103150001</v>
      </c>
      <c r="I106" s="23">
        <v>602.04287847141302</v>
      </c>
      <c r="J106" s="23">
        <v>53.210372082439001</v>
      </c>
      <c r="K106" s="23">
        <v>2617.45007494424</v>
      </c>
      <c r="L106" s="23">
        <v>1502.3246512943001</v>
      </c>
      <c r="M106" s="23">
        <v>730.42545607667398</v>
      </c>
      <c r="N106" s="23">
        <v>96.7097205120251</v>
      </c>
      <c r="O106" s="23">
        <v>173.24093046486701</v>
      </c>
      <c r="P106" s="23">
        <v>776.10050298714805</v>
      </c>
      <c r="Q106" s="23">
        <v>103.552852992468</v>
      </c>
      <c r="R106" s="23">
        <v>167.047340172048</v>
      </c>
      <c r="S106" s="23">
        <v>32660.382945040099</v>
      </c>
      <c r="T106" s="23">
        <v>388217.81720876298</v>
      </c>
      <c r="U106" s="23">
        <v>2997.2962616028799</v>
      </c>
      <c r="V106" s="23">
        <v>80686.077082552001</v>
      </c>
      <c r="W106" s="23">
        <v>5072.4662398381697</v>
      </c>
      <c r="X106" s="23">
        <v>461966.20526647102</v>
      </c>
      <c r="Y106" s="23">
        <v>29392.097119968599</v>
      </c>
      <c r="Z106" s="23">
        <v>172.001526862801</v>
      </c>
      <c r="AA106" s="23">
        <v>132289.519567777</v>
      </c>
      <c r="AB106" s="23">
        <v>71028.111865914194</v>
      </c>
      <c r="AC106" s="23">
        <v>51966.287589452397</v>
      </c>
      <c r="AD106" s="23">
        <v>68206.957064250601</v>
      </c>
      <c r="AE106" s="23">
        <v>1938.3916802608001</v>
      </c>
      <c r="AF106" s="23">
        <v>19325.6456041897</v>
      </c>
      <c r="AG106" s="23">
        <v>510346.30723491003</v>
      </c>
      <c r="AH106" s="23">
        <v>144771.16303495999</v>
      </c>
      <c r="AI106" s="23">
        <v>137065.043069607</v>
      </c>
      <c r="AJ106" s="23">
        <v>187.117293616913</v>
      </c>
      <c r="AK106" s="23">
        <v>417424.35400075</v>
      </c>
      <c r="AL106" s="23">
        <v>766529.67584727204</v>
      </c>
      <c r="AM106" s="23">
        <v>20032.386296628501</v>
      </c>
      <c r="AN106" s="23">
        <v>58395.244931835798</v>
      </c>
      <c r="AO106" s="23">
        <v>3343.47655017944</v>
      </c>
      <c r="AP106" s="23">
        <v>13191.2657027039</v>
      </c>
      <c r="AQ106" s="23">
        <v>44118.153866533699</v>
      </c>
      <c r="AR106" s="23">
        <v>121904.57521252301</v>
      </c>
      <c r="AS106" s="23">
        <v>221768.459074941</v>
      </c>
      <c r="AT106" s="23">
        <v>1604.76698991483</v>
      </c>
      <c r="AU106" s="23">
        <v>2211896.4403118901</v>
      </c>
      <c r="AV106" s="23">
        <v>4099.3284127407896</v>
      </c>
      <c r="AW106" s="23">
        <v>80884.107096053995</v>
      </c>
      <c r="AX106" s="23">
        <v>82324.7268521433</v>
      </c>
      <c r="AY106" s="23">
        <v>32.851867335973402</v>
      </c>
      <c r="AZ106" s="23">
        <v>42956.820193515297</v>
      </c>
      <c r="BA106" s="23">
        <v>2861.3558524058099</v>
      </c>
      <c r="BB106" s="23">
        <v>588.47938022961102</v>
      </c>
      <c r="BC106" s="23">
        <v>13678.774760778</v>
      </c>
      <c r="BD106" s="23">
        <v>5244.9435517737802</v>
      </c>
      <c r="BE106" s="23">
        <v>32288.6502878213</v>
      </c>
      <c r="BF106" s="23">
        <v>399.68245821019599</v>
      </c>
      <c r="BG106" s="23">
        <v>4390.0894633583603</v>
      </c>
      <c r="BH106" s="23">
        <v>70013.677570586195</v>
      </c>
      <c r="BI106" s="23">
        <v>18299.632773945501</v>
      </c>
      <c r="BJ106" s="23">
        <v>325331.298623576</v>
      </c>
      <c r="BK106" s="23">
        <v>220591.05042031899</v>
      </c>
      <c r="BL106" s="23">
        <v>457626.07448781602</v>
      </c>
      <c r="BM106" s="23">
        <v>4518.6930342350397</v>
      </c>
      <c r="BN106" s="23">
        <v>244.88060715243299</v>
      </c>
      <c r="BO106" s="23">
        <v>1814.04716203418</v>
      </c>
      <c r="BP106" s="23">
        <v>46144.386906953099</v>
      </c>
      <c r="BQ106" s="23">
        <v>39959.701413868599</v>
      </c>
      <c r="BR106" s="23">
        <v>147673.700189075</v>
      </c>
      <c r="BS106" s="23">
        <v>18194.385111009</v>
      </c>
      <c r="BT106" s="23">
        <v>1949.08793020597</v>
      </c>
      <c r="BU106" s="23">
        <v>419530.57771614799</v>
      </c>
      <c r="BV106" s="23">
        <v>113.222709692585</v>
      </c>
      <c r="BW106" s="23">
        <v>4166.51185708719</v>
      </c>
      <c r="BX106" s="23">
        <v>7579.1036785126098</v>
      </c>
      <c r="BY106" s="23">
        <v>40339.596873135502</v>
      </c>
      <c r="BZ106" s="23">
        <v>37960.118210405599</v>
      </c>
      <c r="CA106" s="23">
        <v>7561.6164353348704</v>
      </c>
      <c r="CB106" s="23">
        <v>1087.45939511596</v>
      </c>
      <c r="CC106" s="23">
        <v>358946.43809593999</v>
      </c>
      <c r="CD106" s="23">
        <v>71732.321436902799</v>
      </c>
      <c r="CE106" s="23">
        <v>198829.92211076699</v>
      </c>
      <c r="CF106" s="23">
        <v>93239.041977220404</v>
      </c>
      <c r="CG106" s="23">
        <v>20313.1289574859</v>
      </c>
      <c r="CH106" s="23">
        <v>16314.6126510137</v>
      </c>
      <c r="CI106" s="23">
        <v>12876.0605103455</v>
      </c>
      <c r="CJ106" s="23">
        <v>27409.457047588101</v>
      </c>
      <c r="CK106" s="23">
        <v>29554.684506500002</v>
      </c>
      <c r="CL106" s="23">
        <v>24364.679527297099</v>
      </c>
      <c r="CM106" s="23">
        <v>1809255.26270646</v>
      </c>
      <c r="CN106" s="23">
        <v>7908.3375973855</v>
      </c>
      <c r="CO106" s="23">
        <v>40241.5062067861</v>
      </c>
      <c r="CP106" s="23">
        <v>179.806635156352</v>
      </c>
      <c r="CQ106" s="23">
        <v>2244.4246623407598</v>
      </c>
      <c r="CR106" s="23">
        <v>97621.1393468647</v>
      </c>
      <c r="CS106" s="23">
        <v>1800.2349441238</v>
      </c>
      <c r="CT106" s="23">
        <v>12493.2719638201</v>
      </c>
      <c r="CU106" s="23">
        <v>55.321434754443104</v>
      </c>
      <c r="CV106" s="23">
        <v>6871.5950006861804</v>
      </c>
      <c r="CW106" s="23">
        <v>264872.38127081201</v>
      </c>
      <c r="CX106" s="23">
        <v>6138.3404614696801</v>
      </c>
      <c r="CY106" s="23">
        <v>102691.813864012</v>
      </c>
      <c r="CZ106" s="23">
        <v>35213.478958303902</v>
      </c>
      <c r="DA106" s="23">
        <v>13327.779469835499</v>
      </c>
      <c r="DB106" s="23">
        <v>279144.592500175</v>
      </c>
      <c r="DC106" s="23">
        <v>97023.245998737402</v>
      </c>
      <c r="DD106" s="23">
        <v>39782.540045763897</v>
      </c>
      <c r="DE106" s="23">
        <v>38114.0606516794</v>
      </c>
      <c r="DF106" s="23">
        <v>222663.261809224</v>
      </c>
      <c r="DG106" s="23">
        <v>182880.283986177</v>
      </c>
      <c r="DH106" s="23">
        <v>282.10674733105702</v>
      </c>
      <c r="DI106" s="23">
        <v>66123.651774628699</v>
      </c>
      <c r="DJ106" s="23">
        <v>131725.59719980901</v>
      </c>
      <c r="DK106" s="23">
        <v>236.36916566482401</v>
      </c>
      <c r="DL106" s="23">
        <v>24373.919234370798</v>
      </c>
      <c r="DM106" s="23">
        <v>3102.5854581202102</v>
      </c>
      <c r="DN106" s="23">
        <v>76.693938757568105</v>
      </c>
      <c r="DO106" s="23">
        <v>68309.302850926804</v>
      </c>
      <c r="DP106" s="23">
        <v>14943.686257277001</v>
      </c>
      <c r="DQ106" s="23">
        <v>388612.52409440099</v>
      </c>
      <c r="DR106" s="23">
        <f t="shared" si="6"/>
        <v>13554458.690250117</v>
      </c>
      <c r="DS106" s="19">
        <v>1056742.6650624322</v>
      </c>
      <c r="DT106">
        <v>1905599.406014523</v>
      </c>
      <c r="DU106">
        <v>3681299.4845809778</v>
      </c>
      <c r="DV106">
        <v>1787954.6238429688</v>
      </c>
      <c r="DW106">
        <v>5122862.5107492218</v>
      </c>
      <c r="DX106" s="23">
        <f t="shared" si="7"/>
        <v>13554458.690250125</v>
      </c>
      <c r="DY106" s="38">
        <f t="shared" si="9"/>
        <v>2494524</v>
      </c>
      <c r="DZ106" s="23">
        <f t="shared" si="8"/>
        <v>5433.6854206454318</v>
      </c>
    </row>
    <row r="107" spans="1:130" x14ac:dyDescent="0.25">
      <c r="A107" s="21" t="s">
        <v>224</v>
      </c>
      <c r="B107" s="23">
        <v>25474.878955051001</v>
      </c>
      <c r="C107" s="23">
        <v>31735.871858729901</v>
      </c>
      <c r="D107" s="23">
        <v>1760.30732199662</v>
      </c>
      <c r="E107" s="23">
        <v>4516.2999657580103</v>
      </c>
      <c r="F107" s="23">
        <v>6192.2449797221698</v>
      </c>
      <c r="G107" s="23">
        <v>36391.977078716103</v>
      </c>
      <c r="H107" s="23">
        <v>1758.8584952895201</v>
      </c>
      <c r="I107" s="23">
        <v>247.92365399572901</v>
      </c>
      <c r="J107" s="23">
        <v>25.086794577012999</v>
      </c>
      <c r="K107" s="23">
        <v>266.60320149854698</v>
      </c>
      <c r="L107" s="23">
        <v>2331.7691483647</v>
      </c>
      <c r="M107" s="23">
        <v>324.326353852068</v>
      </c>
      <c r="N107" s="23">
        <v>57.348123252240299</v>
      </c>
      <c r="O107" s="23">
        <v>158.819344611323</v>
      </c>
      <c r="P107" s="23">
        <v>1731.1387072099001</v>
      </c>
      <c r="Q107" s="23">
        <v>3607.1076592251102</v>
      </c>
      <c r="R107" s="23">
        <v>96.413262632169904</v>
      </c>
      <c r="S107" s="23">
        <v>42554.411901945401</v>
      </c>
      <c r="T107" s="23">
        <v>334190.06702133903</v>
      </c>
      <c r="U107" s="23">
        <v>137.233649301562</v>
      </c>
      <c r="V107" s="23">
        <v>347149.38825744699</v>
      </c>
      <c r="W107" s="23">
        <v>204.72984947675801</v>
      </c>
      <c r="X107" s="23">
        <v>885693.62965800404</v>
      </c>
      <c r="Y107" s="23">
        <v>323.70991966830098</v>
      </c>
      <c r="Z107" s="23">
        <v>4672.5740056479699</v>
      </c>
      <c r="AA107" s="23">
        <v>120363.804153348</v>
      </c>
      <c r="AB107" s="23">
        <v>5259.9721481036004</v>
      </c>
      <c r="AC107" s="23">
        <v>4112.8014765940197</v>
      </c>
      <c r="AD107" s="23">
        <v>189697.85602287299</v>
      </c>
      <c r="AE107" s="23">
        <v>13525.945864842601</v>
      </c>
      <c r="AF107" s="23">
        <v>120629.129804964</v>
      </c>
      <c r="AG107" s="23">
        <v>157999.98864262001</v>
      </c>
      <c r="AH107" s="23">
        <v>81551.652987674795</v>
      </c>
      <c r="AI107" s="23">
        <v>47845.440840153999</v>
      </c>
      <c r="AJ107" s="23">
        <v>467464.27447674703</v>
      </c>
      <c r="AK107" s="23">
        <v>149981.689339064</v>
      </c>
      <c r="AL107" s="23">
        <v>235833.645589105</v>
      </c>
      <c r="AM107" s="23">
        <v>12974.6735399096</v>
      </c>
      <c r="AN107" s="23">
        <v>10584.819094544</v>
      </c>
      <c r="AO107" s="23">
        <v>2059.8129589328901</v>
      </c>
      <c r="AP107" s="23">
        <v>205.512960398156</v>
      </c>
      <c r="AQ107" s="23">
        <v>527.61722506193496</v>
      </c>
      <c r="AR107" s="23">
        <v>193169.20426657799</v>
      </c>
      <c r="AS107" s="23">
        <v>136157.08523375899</v>
      </c>
      <c r="AT107" s="23">
        <v>5469.4128880824201</v>
      </c>
      <c r="AU107" s="23">
        <v>1314474.7104827601</v>
      </c>
      <c r="AV107" s="23">
        <v>29493.983007050399</v>
      </c>
      <c r="AW107" s="23">
        <v>2391840.5459840298</v>
      </c>
      <c r="AX107" s="23">
        <v>6355.64531760924</v>
      </c>
      <c r="AY107" s="23">
        <v>18.511538853540099</v>
      </c>
      <c r="AZ107" s="23">
        <v>50891.4855410651</v>
      </c>
      <c r="BA107" s="23">
        <v>67.516455828031596</v>
      </c>
      <c r="BB107" s="23">
        <v>316368.239659279</v>
      </c>
      <c r="BC107" s="23">
        <v>1252.19764932352</v>
      </c>
      <c r="BD107" s="23">
        <v>50228.592648108402</v>
      </c>
      <c r="BE107" s="23">
        <v>190804.216340271</v>
      </c>
      <c r="BF107" s="23">
        <v>10529.6422988906</v>
      </c>
      <c r="BG107" s="23">
        <v>1368.4030645289899</v>
      </c>
      <c r="BH107" s="23">
        <v>1233347.7867938599</v>
      </c>
      <c r="BI107" s="23">
        <v>2221.1770397861801</v>
      </c>
      <c r="BJ107" s="23">
        <v>13049.884603945</v>
      </c>
      <c r="BK107" s="23">
        <v>594514.30002811505</v>
      </c>
      <c r="BL107" s="23">
        <v>183631.77697997901</v>
      </c>
      <c r="BM107" s="23">
        <v>6808.1209714663801</v>
      </c>
      <c r="BN107" s="23">
        <v>6398.1648159243396</v>
      </c>
      <c r="BO107" s="23">
        <v>5259.0570957059999</v>
      </c>
      <c r="BP107" s="23">
        <v>25195.862793191602</v>
      </c>
      <c r="BQ107" s="23">
        <v>30524.3991228138</v>
      </c>
      <c r="BR107" s="23">
        <v>86062.955829718398</v>
      </c>
      <c r="BS107" s="23">
        <v>3041.6865095581402</v>
      </c>
      <c r="BT107" s="23">
        <v>65417.996436992398</v>
      </c>
      <c r="BU107" s="23">
        <v>111061.393774989</v>
      </c>
      <c r="BV107" s="23">
        <v>5123.2536508783996</v>
      </c>
      <c r="BW107" s="23">
        <v>1126.4109698465199</v>
      </c>
      <c r="BX107" s="23">
        <v>459.05783541649299</v>
      </c>
      <c r="BY107" s="23">
        <v>17169.0444922069</v>
      </c>
      <c r="BZ107" s="23">
        <v>45587.9105867498</v>
      </c>
      <c r="CA107" s="23">
        <v>51293.274778941799</v>
      </c>
      <c r="CB107" s="23">
        <v>97.8513501643734</v>
      </c>
      <c r="CC107" s="23">
        <v>150525.66190424</v>
      </c>
      <c r="CD107" s="23">
        <v>141139.34706002101</v>
      </c>
      <c r="CE107" s="23">
        <v>15729.2934133505</v>
      </c>
      <c r="CF107" s="23">
        <v>91887.1147509125</v>
      </c>
      <c r="CG107" s="23">
        <v>386.357228730256</v>
      </c>
      <c r="CH107" s="23">
        <v>860.83761611011403</v>
      </c>
      <c r="CI107" s="23">
        <v>10919.8428773533</v>
      </c>
      <c r="CJ107" s="23">
        <v>36835.579574324998</v>
      </c>
      <c r="CK107" s="23">
        <v>13146.8336412603</v>
      </c>
      <c r="CL107" s="23">
        <v>201585.875802467</v>
      </c>
      <c r="CM107" s="23">
        <v>355560.73958891601</v>
      </c>
      <c r="CN107" s="23">
        <v>12924.7036945134</v>
      </c>
      <c r="CO107" s="23">
        <v>1955.0777584623099</v>
      </c>
      <c r="CP107" s="23">
        <v>63.305538256815701</v>
      </c>
      <c r="CQ107" s="23">
        <v>9047.9844283870007</v>
      </c>
      <c r="CR107" s="23">
        <v>43366.439885289401</v>
      </c>
      <c r="CS107" s="23">
        <v>39176.8154323083</v>
      </c>
      <c r="CT107" s="23">
        <v>2135.7713270962199</v>
      </c>
      <c r="CU107" s="23">
        <v>8.3192745462992992</v>
      </c>
      <c r="CV107" s="23">
        <v>489096.920281937</v>
      </c>
      <c r="CW107" s="23">
        <v>197634.75484208</v>
      </c>
      <c r="CX107" s="23">
        <v>3251.2823923686901</v>
      </c>
      <c r="CY107" s="23">
        <v>129851.292123099</v>
      </c>
      <c r="CZ107" s="23">
        <v>1434.40555764644</v>
      </c>
      <c r="DA107" s="23">
        <v>4639.6365314150198</v>
      </c>
      <c r="DB107" s="23">
        <v>1162.73873415146</v>
      </c>
      <c r="DC107" s="23">
        <v>54586.408679438602</v>
      </c>
      <c r="DD107" s="23">
        <v>57285.962449029998</v>
      </c>
      <c r="DE107" s="23">
        <v>4565.2670906947897</v>
      </c>
      <c r="DF107" s="23">
        <v>194945.28936759999</v>
      </c>
      <c r="DG107" s="23">
        <v>286889.481479451</v>
      </c>
      <c r="DH107" s="23">
        <v>661.13962565916097</v>
      </c>
      <c r="DI107" s="23">
        <v>99819.458826707501</v>
      </c>
      <c r="DJ107" s="23">
        <v>109364.47712030901</v>
      </c>
      <c r="DK107" s="23">
        <v>13056.647394948999</v>
      </c>
      <c r="DL107" s="23">
        <v>43756.374326616897</v>
      </c>
      <c r="DM107" s="23">
        <v>1302.8417605883501</v>
      </c>
      <c r="DN107" s="23">
        <v>18804.781425092198</v>
      </c>
      <c r="DO107" s="23">
        <v>20416.583105679401</v>
      </c>
      <c r="DP107" s="23">
        <v>38976.657064313498</v>
      </c>
      <c r="DQ107" s="23">
        <v>830172.46741526003</v>
      </c>
      <c r="DR107" s="23">
        <f t="shared" si="6"/>
        <v>14267032.883519152</v>
      </c>
      <c r="DS107" s="19">
        <v>1355311.0111409274</v>
      </c>
      <c r="DT107">
        <v>1379675.7277520439</v>
      </c>
      <c r="DU107">
        <v>1986980.895523631</v>
      </c>
      <c r="DV107">
        <v>6230220.6115859514</v>
      </c>
      <c r="DW107">
        <v>3314844.6375165973</v>
      </c>
      <c r="DX107" s="23">
        <f t="shared" si="7"/>
        <v>14267032.883519152</v>
      </c>
      <c r="DY107" s="38">
        <f t="shared" si="9"/>
        <v>23310719</v>
      </c>
      <c r="DZ107" s="23">
        <f t="shared" si="8"/>
        <v>612.03744438424019</v>
      </c>
    </row>
    <row r="108" spans="1:130" x14ac:dyDescent="0.25">
      <c r="A108" s="21" t="s">
        <v>225</v>
      </c>
      <c r="B108" s="23">
        <v>4662291.5644958699</v>
      </c>
      <c r="C108" s="23">
        <v>3617154.5211627898</v>
      </c>
      <c r="D108" s="23">
        <v>417191.59698991501</v>
      </c>
      <c r="E108" s="23">
        <v>123939.990396234</v>
      </c>
      <c r="F108" s="23">
        <v>84400.184137351098</v>
      </c>
      <c r="G108" s="23">
        <v>1767863.87271774</v>
      </c>
      <c r="H108" s="23">
        <v>396441.02651703998</v>
      </c>
      <c r="I108" s="23">
        <v>56918.768909535102</v>
      </c>
      <c r="J108" s="23">
        <v>4588.9217102073999</v>
      </c>
      <c r="K108" s="23">
        <v>27537.977774896899</v>
      </c>
      <c r="L108" s="23">
        <v>856907.74929081905</v>
      </c>
      <c r="M108" s="23">
        <v>29099.6616675652</v>
      </c>
      <c r="N108" s="23">
        <v>13210.5059112196</v>
      </c>
      <c r="O108" s="23">
        <v>35668.900141600701</v>
      </c>
      <c r="P108" s="23">
        <v>173713.92853857201</v>
      </c>
      <c r="Q108" s="23">
        <v>41284.280941915698</v>
      </c>
      <c r="R108" s="23">
        <v>23512.744718195801</v>
      </c>
      <c r="S108" s="23">
        <v>508502.99365744099</v>
      </c>
      <c r="T108" s="23">
        <v>17146336.443872601</v>
      </c>
      <c r="U108" s="23">
        <v>790624.01564376103</v>
      </c>
      <c r="V108" s="23">
        <v>3977324.1026522201</v>
      </c>
      <c r="W108" s="23">
        <v>21139.485708351502</v>
      </c>
      <c r="X108" s="23">
        <v>27012660.410128701</v>
      </c>
      <c r="Y108" s="23">
        <v>129388.816743481</v>
      </c>
      <c r="Z108" s="23">
        <v>20067.1424395301</v>
      </c>
      <c r="AA108" s="23">
        <v>7862713.0026134904</v>
      </c>
      <c r="AB108" s="23">
        <v>133745.80503506699</v>
      </c>
      <c r="AC108" s="23">
        <v>436776.76550902601</v>
      </c>
      <c r="AD108" s="23">
        <v>168452.825066727</v>
      </c>
      <c r="AE108" s="23">
        <v>83623.476956724597</v>
      </c>
      <c r="AF108" s="23">
        <v>1081768.3146267801</v>
      </c>
      <c r="AG108" s="23">
        <v>12151574.106701599</v>
      </c>
      <c r="AH108" s="23">
        <v>2781925.63964142</v>
      </c>
      <c r="AI108" s="23">
        <v>7041608.4837616803</v>
      </c>
      <c r="AJ108" s="23">
        <v>9044.2338459396597</v>
      </c>
      <c r="AK108" s="23">
        <v>20304144.3136153</v>
      </c>
      <c r="AL108" s="23">
        <v>3188633.2180649899</v>
      </c>
      <c r="AM108" s="23">
        <v>412068.21953024901</v>
      </c>
      <c r="AN108" s="23">
        <v>13062790.047587501</v>
      </c>
      <c r="AO108" s="23">
        <v>49796.527394425</v>
      </c>
      <c r="AP108" s="23">
        <v>374612.15433125902</v>
      </c>
      <c r="AQ108" s="23">
        <v>441127.84232750401</v>
      </c>
      <c r="AR108" s="23">
        <v>7235342.2030041497</v>
      </c>
      <c r="AS108" s="23">
        <v>9.9560341642207906</v>
      </c>
      <c r="AT108" s="23">
        <v>310099.37555931701</v>
      </c>
      <c r="AU108" s="23">
        <v>21856628.894227799</v>
      </c>
      <c r="AV108" s="23">
        <v>248677.932203743</v>
      </c>
      <c r="AW108" s="23">
        <v>17084550.446682099</v>
      </c>
      <c r="AX108" s="23">
        <v>43375212.280461602</v>
      </c>
      <c r="AY108" s="23">
        <v>511357.64701917302</v>
      </c>
      <c r="AZ108" s="23">
        <v>1426178.4319780399</v>
      </c>
      <c r="BA108" s="23">
        <v>1863.62304864214</v>
      </c>
      <c r="BB108" s="23">
        <v>5976118.51074275</v>
      </c>
      <c r="BC108" s="23">
        <v>427152.09965606697</v>
      </c>
      <c r="BD108" s="23">
        <v>2150351.9346025898</v>
      </c>
      <c r="BE108" s="23">
        <v>2812178.0789323002</v>
      </c>
      <c r="BF108" s="23">
        <v>511955.79410419398</v>
      </c>
      <c r="BG108" s="23">
        <v>159686.436257508</v>
      </c>
      <c r="BH108" s="23">
        <v>3718857.1163354702</v>
      </c>
      <c r="BI108" s="23">
        <v>1581187.0574526</v>
      </c>
      <c r="BJ108" s="23">
        <v>2261025.6776434798</v>
      </c>
      <c r="BK108" s="23">
        <v>9505804.7547008507</v>
      </c>
      <c r="BL108" s="23">
        <v>19897039.948848501</v>
      </c>
      <c r="BM108" s="23">
        <v>6662176.6572775096</v>
      </c>
      <c r="BN108" s="23">
        <v>413903.30517530203</v>
      </c>
      <c r="BO108" s="23">
        <v>1004577.79079319</v>
      </c>
      <c r="BP108" s="23">
        <v>2232129.2916493798</v>
      </c>
      <c r="BQ108" s="23">
        <v>1150366.37183052</v>
      </c>
      <c r="BR108" s="23">
        <v>15335824.2922564</v>
      </c>
      <c r="BS108" s="23">
        <v>294704.963173397</v>
      </c>
      <c r="BT108" s="23">
        <v>5103080.4961688202</v>
      </c>
      <c r="BU108" s="23">
        <v>6312638.94444934</v>
      </c>
      <c r="BV108" s="23">
        <v>147278.45860025901</v>
      </c>
      <c r="BW108" s="23">
        <v>159305.31618568799</v>
      </c>
      <c r="BX108" s="23">
        <v>281642.05122779601</v>
      </c>
      <c r="BY108" s="23">
        <v>437758.11345761898</v>
      </c>
      <c r="BZ108" s="23">
        <v>433216.74037219002</v>
      </c>
      <c r="CA108" s="23">
        <v>121819.63850466401</v>
      </c>
      <c r="CB108" s="23">
        <v>112112.76508964501</v>
      </c>
      <c r="CC108" s="23">
        <v>3812340.0601304802</v>
      </c>
      <c r="CD108" s="23">
        <v>3050855.6887448002</v>
      </c>
      <c r="CE108" s="23">
        <v>31.4363206424757</v>
      </c>
      <c r="CF108" s="23">
        <v>11072207.3876787</v>
      </c>
      <c r="CG108" s="23">
        <v>625423.43451318098</v>
      </c>
      <c r="CH108" s="23">
        <v>216473.618210318</v>
      </c>
      <c r="CI108" s="23">
        <v>31871.443437043301</v>
      </c>
      <c r="CJ108" s="23">
        <v>562596.34781727497</v>
      </c>
      <c r="CK108" s="23">
        <v>3146798.5204230198</v>
      </c>
      <c r="CL108" s="23">
        <v>1325578.3888815299</v>
      </c>
      <c r="CM108" s="23">
        <v>38789425.224818297</v>
      </c>
      <c r="CN108" s="23">
        <v>2218059.5049943002</v>
      </c>
      <c r="CO108" s="23">
        <v>672189.65232818504</v>
      </c>
      <c r="CP108" s="23">
        <v>142642.77953222499</v>
      </c>
      <c r="CQ108" s="23">
        <v>1029465.10974346</v>
      </c>
      <c r="CR108" s="23">
        <v>54672.788745367099</v>
      </c>
      <c r="CS108" s="23">
        <v>18628.116078466501</v>
      </c>
      <c r="CT108" s="23">
        <v>1807766.9220839499</v>
      </c>
      <c r="CU108" s="23">
        <v>11591.7842960937</v>
      </c>
      <c r="CV108" s="23">
        <v>8828207.8512070198</v>
      </c>
      <c r="CW108" s="23">
        <v>2406592.74247916</v>
      </c>
      <c r="CX108" s="23">
        <v>203963.63674766201</v>
      </c>
      <c r="CY108" s="23">
        <v>4871401.2951089498</v>
      </c>
      <c r="CZ108" s="23">
        <v>771838.39481329103</v>
      </c>
      <c r="DA108" s="23">
        <v>141566.18085116599</v>
      </c>
      <c r="DB108" s="23">
        <v>7112764.66342251</v>
      </c>
      <c r="DC108" s="23">
        <v>7680396.3166518696</v>
      </c>
      <c r="DD108" s="23">
        <v>2756158.2666479698</v>
      </c>
      <c r="DE108" s="23">
        <v>136140.23827100499</v>
      </c>
      <c r="DF108" s="23">
        <v>3611970.8439311199</v>
      </c>
      <c r="DG108" s="23">
        <v>4998636.5652268296</v>
      </c>
      <c r="DH108" s="23">
        <v>642099.21084737696</v>
      </c>
      <c r="DI108" s="23">
        <v>67986.541904173602</v>
      </c>
      <c r="DJ108" s="23">
        <v>45289052.309289902</v>
      </c>
      <c r="DK108" s="23">
        <v>2073.95784145786</v>
      </c>
      <c r="DL108" s="23">
        <v>420036.50120563299</v>
      </c>
      <c r="DM108" s="23">
        <v>47419.937605011502</v>
      </c>
      <c r="DN108" s="23">
        <v>583.45020488963496</v>
      </c>
      <c r="DO108" s="23">
        <v>657012.83045219397</v>
      </c>
      <c r="DP108" s="23">
        <v>2969612.8551351</v>
      </c>
      <c r="DQ108" s="23">
        <v>23743675.065647401</v>
      </c>
      <c r="DR108" s="23">
        <f t="shared" si="6"/>
        <v>498723795.84345317</v>
      </c>
      <c r="DS108" s="19">
        <v>38719175.859207205</v>
      </c>
      <c r="DT108">
        <v>81082643.563069388</v>
      </c>
      <c r="DU108">
        <v>142004568.71168837</v>
      </c>
      <c r="DV108">
        <v>122383010.22931819</v>
      </c>
      <c r="DW108">
        <v>114534397.48016982</v>
      </c>
      <c r="DX108" s="23">
        <f t="shared" si="7"/>
        <v>498723795.84345299</v>
      </c>
      <c r="DY108" s="38">
        <f t="shared" si="9"/>
        <v>200963603</v>
      </c>
      <c r="DZ108" s="23">
        <f t="shared" si="8"/>
        <v>2481.6622930643466</v>
      </c>
    </row>
    <row r="109" spans="1:130" x14ac:dyDescent="0.25">
      <c r="A109" s="21" t="s">
        <v>226</v>
      </c>
      <c r="B109" s="23">
        <v>55244.456994286098</v>
      </c>
      <c r="C109" s="23">
        <v>30551.4934896177</v>
      </c>
      <c r="D109" s="23">
        <v>109196.330886347</v>
      </c>
      <c r="E109" s="23">
        <v>19.454070762799098</v>
      </c>
      <c r="F109" s="23">
        <v>24811.441932119698</v>
      </c>
      <c r="G109" s="23">
        <v>292946.99521048297</v>
      </c>
      <c r="H109" s="23">
        <v>3235.6739671165301</v>
      </c>
      <c r="I109" s="23">
        <v>1096.6471192768699</v>
      </c>
      <c r="J109" s="23">
        <v>41.468295118669502</v>
      </c>
      <c r="K109" s="23">
        <v>233.68462053170799</v>
      </c>
      <c r="L109" s="23">
        <v>3080.0431469359901</v>
      </c>
      <c r="M109" s="23">
        <v>1622.26065303414</v>
      </c>
      <c r="N109" s="23">
        <v>128.85248000102899</v>
      </c>
      <c r="O109" s="23">
        <v>405.651058046125</v>
      </c>
      <c r="P109" s="23">
        <v>3268.5024449293501</v>
      </c>
      <c r="Q109" s="23">
        <v>970.80495857186099</v>
      </c>
      <c r="R109" s="23">
        <v>64.408128448509004</v>
      </c>
      <c r="S109" s="23">
        <v>36351.351020075002</v>
      </c>
      <c r="T109" s="23">
        <v>566424.17569414095</v>
      </c>
      <c r="U109" s="23">
        <v>269.39068848084599</v>
      </c>
      <c r="V109" s="23">
        <v>107815.729532135</v>
      </c>
      <c r="W109" s="23">
        <v>108.968985654024</v>
      </c>
      <c r="X109" s="23">
        <v>952755.73802964902</v>
      </c>
      <c r="Y109" s="23">
        <v>679.276492886097</v>
      </c>
      <c r="Z109" s="23">
        <v>11543.709391831801</v>
      </c>
      <c r="AA109" s="23">
        <v>320203.46697736002</v>
      </c>
      <c r="AB109" s="23">
        <v>143.27773050873299</v>
      </c>
      <c r="AC109" s="23">
        <v>60952.604952765898</v>
      </c>
      <c r="AD109" s="23">
        <v>239851.78101157601</v>
      </c>
      <c r="AE109" s="23">
        <v>127769.470982356</v>
      </c>
      <c r="AF109" s="23">
        <v>138071.08710966099</v>
      </c>
      <c r="AG109" s="23">
        <v>822784.90598619904</v>
      </c>
      <c r="AH109" s="23">
        <v>268381.67080208898</v>
      </c>
      <c r="AI109" s="23">
        <v>182139.07635850899</v>
      </c>
      <c r="AJ109" s="23">
        <v>70.503256619778995</v>
      </c>
      <c r="AK109" s="23">
        <v>13329.4933394951</v>
      </c>
      <c r="AL109" s="23">
        <v>46135.847042927402</v>
      </c>
      <c r="AM109" s="23">
        <v>44169.549357836899</v>
      </c>
      <c r="AN109" s="23">
        <v>9400.2510949041607</v>
      </c>
      <c r="AO109" s="23">
        <v>56319.590813948402</v>
      </c>
      <c r="AP109" s="23">
        <v>121.610209520781</v>
      </c>
      <c r="AQ109" s="23">
        <v>4315.7927771102804</v>
      </c>
      <c r="AR109" s="23">
        <v>39069.436421344202</v>
      </c>
      <c r="AS109" s="23">
        <v>11.968073376666201</v>
      </c>
      <c r="AT109" s="23">
        <v>165.553330220129</v>
      </c>
      <c r="AU109" s="23">
        <v>1082181.79061161</v>
      </c>
      <c r="AV109" s="23">
        <v>18051.008984185701</v>
      </c>
      <c r="AW109" s="23">
        <v>38502.948353431799</v>
      </c>
      <c r="AX109" s="23">
        <v>30084.843843988499</v>
      </c>
      <c r="AY109" s="23">
        <v>2230.73994195256</v>
      </c>
      <c r="AZ109" s="23">
        <v>57712.940678037899</v>
      </c>
      <c r="BA109" s="23">
        <v>5143.7907376653902</v>
      </c>
      <c r="BB109" s="23">
        <v>43354.088917302797</v>
      </c>
      <c r="BC109" s="23">
        <v>61835.076056980797</v>
      </c>
      <c r="BD109" s="23">
        <v>150667.25021222999</v>
      </c>
      <c r="BE109" s="23">
        <v>10383.775756696001</v>
      </c>
      <c r="BF109" s="23">
        <v>235.90015349943701</v>
      </c>
      <c r="BG109" s="23">
        <v>41301.876403036098</v>
      </c>
      <c r="BH109" s="23">
        <v>391668.53109934501</v>
      </c>
      <c r="BI109" s="23">
        <v>27647.0479664099</v>
      </c>
      <c r="BJ109" s="23">
        <v>539.29490584941595</v>
      </c>
      <c r="BK109" s="23">
        <v>469582.59292039799</v>
      </c>
      <c r="BL109" s="23">
        <v>578684.445749362</v>
      </c>
      <c r="BM109" s="23">
        <v>74545.600928702697</v>
      </c>
      <c r="BN109" s="23">
        <v>59.512780815487801</v>
      </c>
      <c r="BO109" s="23">
        <v>56.848502049103999</v>
      </c>
      <c r="BP109" s="23">
        <v>77893.982807049906</v>
      </c>
      <c r="BQ109" s="23">
        <v>179413.36746175101</v>
      </c>
      <c r="BR109" s="23">
        <v>123295.468068776</v>
      </c>
      <c r="BS109" s="23">
        <v>156.43569451205499</v>
      </c>
      <c r="BT109" s="23">
        <v>45698.310734598999</v>
      </c>
      <c r="BU109" s="23">
        <v>207900.45284750001</v>
      </c>
      <c r="BV109" s="23">
        <v>18.961338413752902</v>
      </c>
      <c r="BW109" s="23">
        <v>806.84911662119998</v>
      </c>
      <c r="BX109" s="23">
        <v>3247.92811338616</v>
      </c>
      <c r="BY109" s="23">
        <v>5194.9265869584897</v>
      </c>
      <c r="BZ109" s="23">
        <v>7481.4452620619104</v>
      </c>
      <c r="CA109" s="23">
        <v>242.69304216382699</v>
      </c>
      <c r="CB109" s="23">
        <v>211.36851354375401</v>
      </c>
      <c r="CC109" s="23">
        <v>302113.73775014502</v>
      </c>
      <c r="CD109" s="23">
        <v>44780.048207453197</v>
      </c>
      <c r="CE109" s="23">
        <v>13081.831441795901</v>
      </c>
      <c r="CF109" s="23">
        <v>137361.34852272199</v>
      </c>
      <c r="CG109" s="23">
        <v>5915.9995329440098</v>
      </c>
      <c r="CH109" s="23">
        <v>25589.695464685901</v>
      </c>
      <c r="CI109" s="23">
        <v>382.28766713410403</v>
      </c>
      <c r="CJ109" s="23">
        <v>193749.93612763201</v>
      </c>
      <c r="CK109" s="23">
        <v>62149.331177769003</v>
      </c>
      <c r="CL109" s="23">
        <v>19966.6572418172</v>
      </c>
      <c r="CM109" s="23">
        <v>340607.16972811398</v>
      </c>
      <c r="CN109" s="23">
        <v>17659.918874221701</v>
      </c>
      <c r="CO109" s="23">
        <v>3738.0397271207898</v>
      </c>
      <c r="CP109" s="23">
        <v>39.069312373103003</v>
      </c>
      <c r="CQ109" s="23">
        <v>966.14952597019806</v>
      </c>
      <c r="CR109" s="23">
        <v>30.2496548401928</v>
      </c>
      <c r="CS109" s="23">
        <v>347859.30766579497</v>
      </c>
      <c r="CT109" s="23">
        <v>58392.6025921408</v>
      </c>
      <c r="CU109" s="23">
        <v>5.1793046754563896</v>
      </c>
      <c r="CV109" s="23">
        <v>1451.1918554338099</v>
      </c>
      <c r="CW109" s="23">
        <v>648383.22126166499</v>
      </c>
      <c r="CX109" s="23">
        <v>76.121474746014698</v>
      </c>
      <c r="CY109" s="23">
        <v>416042.90073560999</v>
      </c>
      <c r="CZ109" s="23">
        <v>11949.9071116053</v>
      </c>
      <c r="DA109" s="23">
        <v>5337.9363703833696</v>
      </c>
      <c r="DB109" s="23">
        <v>37161.271845783602</v>
      </c>
      <c r="DC109" s="23">
        <v>32122.858716406499</v>
      </c>
      <c r="DD109" s="23">
        <v>642.73036050494102</v>
      </c>
      <c r="DE109" s="23">
        <v>32137.010521151598</v>
      </c>
      <c r="DF109" s="23">
        <v>334793.955476292</v>
      </c>
      <c r="DG109" s="23">
        <v>247404.352330567</v>
      </c>
      <c r="DH109" s="23">
        <v>40.401570400051398</v>
      </c>
      <c r="DI109" s="23">
        <v>39163.419527109902</v>
      </c>
      <c r="DJ109" s="23">
        <v>215303.18836926599</v>
      </c>
      <c r="DK109" s="23">
        <v>32.270894717332702</v>
      </c>
      <c r="DL109" s="23">
        <v>75140.148615968006</v>
      </c>
      <c r="DM109" s="23">
        <v>2204.5532796142602</v>
      </c>
      <c r="DN109" s="23">
        <v>4.211122053525</v>
      </c>
      <c r="DO109" s="23">
        <v>37344.937019863399</v>
      </c>
      <c r="DP109" s="23">
        <v>32302.174231701702</v>
      </c>
      <c r="DQ109" s="23">
        <v>162376.59102899599</v>
      </c>
      <c r="DR109" s="23">
        <f t="shared" si="6"/>
        <v>12218109.455248885</v>
      </c>
      <c r="DS109" s="19">
        <v>1316182.235691108</v>
      </c>
      <c r="DT109">
        <v>1727509.362189786</v>
      </c>
      <c r="DU109">
        <v>2671922.7454088256</v>
      </c>
      <c r="DV109">
        <v>2372326.8231154853</v>
      </c>
      <c r="DW109">
        <v>4130168.2888436774</v>
      </c>
      <c r="DX109" s="23">
        <f t="shared" si="7"/>
        <v>12218109.455248881</v>
      </c>
      <c r="DY109" s="38">
        <f t="shared" si="9"/>
        <v>6545503.0000000009</v>
      </c>
      <c r="DZ109" s="23">
        <f t="shared" si="8"/>
        <v>1866.6417928841954</v>
      </c>
    </row>
    <row r="110" spans="1:130" x14ac:dyDescent="0.25">
      <c r="A110" s="21" t="s">
        <v>227</v>
      </c>
      <c r="B110" s="23">
        <v>15193977.360567</v>
      </c>
      <c r="C110" s="23">
        <v>3129762.1956672701</v>
      </c>
      <c r="D110" s="23">
        <v>6440097.8279073397</v>
      </c>
      <c r="E110" s="23">
        <v>2933.2019389320599</v>
      </c>
      <c r="F110" s="23">
        <v>219969.26645842101</v>
      </c>
      <c r="G110" s="23">
        <v>11107310.0198496</v>
      </c>
      <c r="H110" s="23">
        <v>56877.847700985199</v>
      </c>
      <c r="I110" s="23">
        <v>12522.362643935599</v>
      </c>
      <c r="J110" s="23">
        <v>22910.8876878341</v>
      </c>
      <c r="K110" s="23">
        <v>38672.715906184501</v>
      </c>
      <c r="L110" s="23">
        <v>148946.70253769099</v>
      </c>
      <c r="M110" s="23">
        <v>9639.6073425459708</v>
      </c>
      <c r="N110" s="23">
        <v>13247.873085511501</v>
      </c>
      <c r="O110" s="23">
        <v>69305.467628896804</v>
      </c>
      <c r="P110" s="23">
        <v>41705.5253744535</v>
      </c>
      <c r="Q110" s="23">
        <v>89965.505467540701</v>
      </c>
      <c r="R110" s="23">
        <v>24506.2110457977</v>
      </c>
      <c r="S110" s="23">
        <v>2635446.56960847</v>
      </c>
      <c r="T110" s="23">
        <v>28351638.620232999</v>
      </c>
      <c r="U110" s="23">
        <v>181415.131244174</v>
      </c>
      <c r="V110" s="23">
        <v>3298232.06314062</v>
      </c>
      <c r="W110" s="23">
        <v>97124.3826625332</v>
      </c>
      <c r="X110" s="23">
        <v>39735387.228405997</v>
      </c>
      <c r="Y110" s="23">
        <v>218543.808601472</v>
      </c>
      <c r="Z110" s="23">
        <v>343651.39699736697</v>
      </c>
      <c r="AA110" s="23">
        <v>15478909.6845366</v>
      </c>
      <c r="AB110" s="23">
        <v>2809.7788473120499</v>
      </c>
      <c r="AC110" s="23">
        <v>50973.287159908898</v>
      </c>
      <c r="AD110" s="23">
        <v>9331384.3765441608</v>
      </c>
      <c r="AE110" s="23">
        <v>1403446.15289913</v>
      </c>
      <c r="AF110" s="23">
        <v>2982829.2132470198</v>
      </c>
      <c r="AG110" s="23">
        <v>41201134.8385185</v>
      </c>
      <c r="AH110" s="23">
        <v>4779273.2222100096</v>
      </c>
      <c r="AI110" s="23">
        <v>3762491.3142581698</v>
      </c>
      <c r="AJ110" s="23">
        <v>8489.9175377017109</v>
      </c>
      <c r="AK110" s="23">
        <v>3875318.2939454298</v>
      </c>
      <c r="AL110" s="23">
        <v>26091698.775964402</v>
      </c>
      <c r="AM110" s="23">
        <v>799657.74917701795</v>
      </c>
      <c r="AN110" s="23">
        <v>113712.047662884</v>
      </c>
      <c r="AO110" s="23">
        <v>31732.5856822307</v>
      </c>
      <c r="AP110" s="23">
        <v>244977.510303622</v>
      </c>
      <c r="AQ110" s="23">
        <v>27649.089229129298</v>
      </c>
      <c r="AR110" s="23">
        <v>10623572.663204599</v>
      </c>
      <c r="AS110" s="23">
        <v>10094.3223596592</v>
      </c>
      <c r="AT110" s="23">
        <v>24646.765672036701</v>
      </c>
      <c r="AU110" s="23">
        <v>78149227.762357295</v>
      </c>
      <c r="AV110" s="23">
        <v>76857.276498501597</v>
      </c>
      <c r="AW110" s="23">
        <v>26425.659879107301</v>
      </c>
      <c r="AX110" s="23">
        <v>41473.1100901725</v>
      </c>
      <c r="AY110" s="23">
        <v>6197.2639177357696</v>
      </c>
      <c r="AZ110" s="23">
        <v>2864841.62559713</v>
      </c>
      <c r="BA110" s="23">
        <v>860136.57189542195</v>
      </c>
      <c r="BB110" s="23">
        <v>163191.18303842301</v>
      </c>
      <c r="BC110" s="23">
        <v>44636.315879436101</v>
      </c>
      <c r="BD110" s="23">
        <v>30053.8683254922</v>
      </c>
      <c r="BE110" s="23">
        <v>199771.34250378399</v>
      </c>
      <c r="BF110" s="23">
        <v>13172.8638122991</v>
      </c>
      <c r="BG110" s="23">
        <v>231945.35173108001</v>
      </c>
      <c r="BH110" s="23">
        <v>3201696.90168304</v>
      </c>
      <c r="BI110" s="23">
        <v>107708.149924388</v>
      </c>
      <c r="BJ110" s="23">
        <v>4089877.3357456299</v>
      </c>
      <c r="BK110" s="23">
        <v>27028502.7877593</v>
      </c>
      <c r="BL110" s="23">
        <v>92533694.123109907</v>
      </c>
      <c r="BM110" s="23">
        <v>17487713.456368301</v>
      </c>
      <c r="BN110" s="23">
        <v>4753.9034700860402</v>
      </c>
      <c r="BO110" s="23">
        <v>10786.899360953499</v>
      </c>
      <c r="BP110" s="23">
        <v>860098.36770804401</v>
      </c>
      <c r="BQ110" s="23">
        <v>219310.61679314499</v>
      </c>
      <c r="BR110" s="23">
        <v>10439811.208681099</v>
      </c>
      <c r="BS110" s="23">
        <v>211642.11719806399</v>
      </c>
      <c r="BT110" s="23">
        <v>1452867.9771740299</v>
      </c>
      <c r="BU110" s="23">
        <v>17155473.570729401</v>
      </c>
      <c r="BV110" s="23">
        <v>2919.0421836597202</v>
      </c>
      <c r="BW110" s="23">
        <v>445726.60976256098</v>
      </c>
      <c r="BX110" s="23">
        <v>1683434.10174926</v>
      </c>
      <c r="BY110" s="23">
        <v>499977.83989442099</v>
      </c>
      <c r="BZ110" s="23">
        <v>596933.88074426295</v>
      </c>
      <c r="CA110" s="23">
        <v>12169.9235734417</v>
      </c>
      <c r="CB110" s="23">
        <v>422598.87279448402</v>
      </c>
      <c r="CC110" s="23">
        <v>9723136.3154537603</v>
      </c>
      <c r="CD110" s="23">
        <v>8716374.5311097503</v>
      </c>
      <c r="CE110" s="23">
        <v>52360.012955678299</v>
      </c>
      <c r="CF110" s="23">
        <v>4460065.5510881096</v>
      </c>
      <c r="CG110" s="23">
        <v>1818376.45042563</v>
      </c>
      <c r="CH110" s="23">
        <v>1349309.7172385</v>
      </c>
      <c r="CI110" s="23">
        <v>881553.835963547</v>
      </c>
      <c r="CJ110" s="23">
        <v>972565.072802676</v>
      </c>
      <c r="CK110" s="23">
        <v>809027.62876983895</v>
      </c>
      <c r="CL110" s="23">
        <v>24230435.5648227</v>
      </c>
      <c r="CM110" s="23">
        <v>81051497.930612907</v>
      </c>
      <c r="CN110" s="23">
        <v>12743326.7916961</v>
      </c>
      <c r="CO110" s="23">
        <v>1435444.5910469</v>
      </c>
      <c r="CP110" s="23">
        <v>432768.634182963</v>
      </c>
      <c r="CQ110" s="23">
        <v>4483153.1198073896</v>
      </c>
      <c r="CR110" s="23">
        <v>38387.855522549202</v>
      </c>
      <c r="CS110" s="23">
        <v>142814.43186932401</v>
      </c>
      <c r="CT110" s="23">
        <v>61747.352848055998</v>
      </c>
      <c r="CU110" s="23">
        <v>5608.7035177317603</v>
      </c>
      <c r="CV110" s="23">
        <v>78380.470427209395</v>
      </c>
      <c r="CW110" s="23">
        <v>6211219.2702520899</v>
      </c>
      <c r="CX110" s="23">
        <v>493206.18683560501</v>
      </c>
      <c r="CY110" s="23">
        <v>3984765.5184481102</v>
      </c>
      <c r="CZ110" s="23">
        <v>1259116.92833775</v>
      </c>
      <c r="DA110" s="23">
        <v>1111715.11542941</v>
      </c>
      <c r="DB110" s="23">
        <v>5057.8803180309696</v>
      </c>
      <c r="DC110" s="23">
        <v>4991589.6407032097</v>
      </c>
      <c r="DD110" s="23">
        <v>176045.33573653401</v>
      </c>
      <c r="DE110" s="23">
        <v>1715194.56903283</v>
      </c>
      <c r="DF110" s="23">
        <v>8555740.7725229599</v>
      </c>
      <c r="DG110" s="23">
        <v>7711388.10955955</v>
      </c>
      <c r="DH110" s="23">
        <v>246.102017128375</v>
      </c>
      <c r="DI110" s="23">
        <v>975120.04894873302</v>
      </c>
      <c r="DJ110" s="23">
        <v>2306711.1994357998</v>
      </c>
      <c r="DK110" s="23">
        <v>1317.1833581347601</v>
      </c>
      <c r="DL110" s="23">
        <v>625842.84423100704</v>
      </c>
      <c r="DM110" s="23">
        <v>382741.06802257302</v>
      </c>
      <c r="DN110" s="23">
        <v>1541896.26937568</v>
      </c>
      <c r="DO110" s="23">
        <v>46915.773756216302</v>
      </c>
      <c r="DP110" s="23">
        <v>1933815.9384420901</v>
      </c>
      <c r="DQ110" s="23">
        <v>51887559.688360199</v>
      </c>
      <c r="DR110" s="23">
        <f t="shared" si="6"/>
        <v>742907759.25588131</v>
      </c>
      <c r="DS110" s="19">
        <v>78465194.336600482</v>
      </c>
      <c r="DT110">
        <v>90277156.870842621</v>
      </c>
      <c r="DU110">
        <v>168023488.92291927</v>
      </c>
      <c r="DV110">
        <v>39860392.941197306</v>
      </c>
      <c r="DW110">
        <v>366281526.18432164</v>
      </c>
      <c r="DX110" s="23">
        <f t="shared" si="7"/>
        <v>742907759.25588131</v>
      </c>
      <c r="DY110" s="38">
        <f t="shared" si="9"/>
        <v>17097123</v>
      </c>
      <c r="DZ110" s="23">
        <f t="shared" si="8"/>
        <v>43452.208845656744</v>
      </c>
    </row>
    <row r="111" spans="1:130" x14ac:dyDescent="0.25">
      <c r="A111" s="21" t="s">
        <v>228</v>
      </c>
      <c r="B111" s="23">
        <v>5661837.0401169099</v>
      </c>
      <c r="C111" s="23">
        <v>2483081.7268457999</v>
      </c>
      <c r="D111" s="23">
        <v>2921400.6319891699</v>
      </c>
      <c r="E111" s="23">
        <v>470.629763698006</v>
      </c>
      <c r="F111" s="23">
        <v>301235.52194035001</v>
      </c>
      <c r="G111" s="23">
        <v>7452737.7474538302</v>
      </c>
      <c r="H111" s="23">
        <v>16206.284161833701</v>
      </c>
      <c r="I111" s="23">
        <v>146122.92092617601</v>
      </c>
      <c r="J111" s="23">
        <v>8711.0199194010602</v>
      </c>
      <c r="K111" s="23">
        <v>45672.389318318303</v>
      </c>
      <c r="L111" s="23">
        <v>96298.944144031499</v>
      </c>
      <c r="M111" s="23">
        <v>11311.825865300099</v>
      </c>
      <c r="N111" s="23">
        <v>21856.8956227122</v>
      </c>
      <c r="O111" s="23">
        <v>31332.027979177899</v>
      </c>
      <c r="P111" s="23">
        <v>35562.616013517298</v>
      </c>
      <c r="Q111" s="23">
        <v>115171.212187237</v>
      </c>
      <c r="R111" s="23">
        <v>7210.3793077067003</v>
      </c>
      <c r="S111" s="23">
        <v>667582.85394925496</v>
      </c>
      <c r="T111" s="23">
        <v>19036584.4854628</v>
      </c>
      <c r="U111" s="23">
        <v>37568.847598433298</v>
      </c>
      <c r="V111" s="23">
        <v>694088.58571504802</v>
      </c>
      <c r="W111" s="23">
        <v>123800.71521783101</v>
      </c>
      <c r="X111" s="23">
        <v>26602636.675612401</v>
      </c>
      <c r="Y111" s="23">
        <v>19209.3796312458</v>
      </c>
      <c r="Z111" s="23">
        <v>1357478.99011026</v>
      </c>
      <c r="AA111" s="23">
        <v>3997997.3882122501</v>
      </c>
      <c r="AB111" s="23">
        <v>353.78602993593501</v>
      </c>
      <c r="AC111" s="23">
        <v>244558.02022660401</v>
      </c>
      <c r="AD111" s="23">
        <v>3878203.3422242198</v>
      </c>
      <c r="AE111" s="23">
        <v>159892.626088472</v>
      </c>
      <c r="AF111" s="23">
        <v>728267.29828865</v>
      </c>
      <c r="AG111" s="23">
        <v>23149048.736850601</v>
      </c>
      <c r="AH111" s="23">
        <v>2242535.9557690201</v>
      </c>
      <c r="AI111" s="23">
        <v>1974879.05469764</v>
      </c>
      <c r="AJ111" s="23">
        <v>4869.7848271882103</v>
      </c>
      <c r="AK111" s="23">
        <v>1838363.7576079899</v>
      </c>
      <c r="AL111" s="23">
        <v>9643958.9206601307</v>
      </c>
      <c r="AM111" s="23">
        <v>939097.17534682003</v>
      </c>
      <c r="AN111" s="23">
        <v>186111.16375335</v>
      </c>
      <c r="AO111" s="23">
        <v>1409704.22744214</v>
      </c>
      <c r="AP111" s="23">
        <v>55470.999797002602</v>
      </c>
      <c r="AQ111" s="23">
        <v>71737.915174519294</v>
      </c>
      <c r="AR111" s="23">
        <v>3744307.2579291002</v>
      </c>
      <c r="AS111" s="23">
        <v>8864.84543993025</v>
      </c>
      <c r="AT111" s="23">
        <v>87.412155635930702</v>
      </c>
      <c r="AU111" s="23">
        <v>33007782.019041099</v>
      </c>
      <c r="AV111" s="23">
        <v>66969.988140750196</v>
      </c>
      <c r="AW111" s="23">
        <v>12448.980540984599</v>
      </c>
      <c r="AX111" s="23">
        <v>102.704282182762</v>
      </c>
      <c r="AY111" s="23">
        <v>6921.6131951636098</v>
      </c>
      <c r="AZ111" s="23">
        <v>670418.15800813702</v>
      </c>
      <c r="BA111" s="23">
        <v>175127.974552439</v>
      </c>
      <c r="BB111" s="23">
        <v>65671.866247474303</v>
      </c>
      <c r="BC111" s="23">
        <v>628.36268182485503</v>
      </c>
      <c r="BD111" s="23">
        <v>30101.083030871101</v>
      </c>
      <c r="BE111" s="23">
        <v>187811.09082133701</v>
      </c>
      <c r="BF111" s="23">
        <v>2684.8937700710899</v>
      </c>
      <c r="BG111" s="23">
        <v>26255.0793428902</v>
      </c>
      <c r="BH111" s="23">
        <v>1767033.8796918299</v>
      </c>
      <c r="BI111" s="23">
        <v>50928.331822131302</v>
      </c>
      <c r="BJ111" s="23">
        <v>24530.019466210699</v>
      </c>
      <c r="BK111" s="23">
        <v>10528892.3721288</v>
      </c>
      <c r="BL111" s="23">
        <v>47422554.6194904</v>
      </c>
      <c r="BM111" s="23">
        <v>6483075.91564239</v>
      </c>
      <c r="BN111" s="23">
        <v>133.86900933889399</v>
      </c>
      <c r="BO111" s="23">
        <v>7087.1077318261896</v>
      </c>
      <c r="BP111" s="23">
        <v>122203.825156195</v>
      </c>
      <c r="BQ111" s="23">
        <v>114841.10383487699</v>
      </c>
      <c r="BR111" s="23">
        <v>4121780.6870140401</v>
      </c>
      <c r="BS111" s="23">
        <v>480345.62722583098</v>
      </c>
      <c r="BT111" s="23">
        <v>35842.579082701101</v>
      </c>
      <c r="BU111" s="23">
        <v>6213442.67950984</v>
      </c>
      <c r="BV111" s="23">
        <v>206.26257189251601</v>
      </c>
      <c r="BW111" s="23">
        <v>91307.421761762394</v>
      </c>
      <c r="BX111" s="23">
        <v>459395.93512501201</v>
      </c>
      <c r="BY111" s="23">
        <v>248041.47685219799</v>
      </c>
      <c r="BZ111" s="23">
        <v>640043.51329047303</v>
      </c>
      <c r="CA111" s="23">
        <v>35047.807895223799</v>
      </c>
      <c r="CB111" s="23">
        <v>482694.20717543701</v>
      </c>
      <c r="CC111" s="23">
        <v>4175092.2116316599</v>
      </c>
      <c r="CD111" s="23">
        <v>8359172.8345048297</v>
      </c>
      <c r="CE111" s="23">
        <v>4316512.6258515501</v>
      </c>
      <c r="CF111" s="23">
        <v>1155074.9589537</v>
      </c>
      <c r="CG111" s="23">
        <v>351891.96108536801</v>
      </c>
      <c r="CH111" s="23">
        <v>887009.44692401798</v>
      </c>
      <c r="CI111" s="23">
        <v>135632.47404284499</v>
      </c>
      <c r="CJ111" s="23">
        <v>1618846.08438924</v>
      </c>
      <c r="CK111" s="23">
        <v>345705.73257131799</v>
      </c>
      <c r="CL111" s="23">
        <v>14318857.237430001</v>
      </c>
      <c r="CM111" s="23">
        <v>39117914.405649997</v>
      </c>
      <c r="CN111" s="23">
        <v>3851382.2583710002</v>
      </c>
      <c r="CO111" s="23">
        <v>207315.68567837001</v>
      </c>
      <c r="CP111" s="23">
        <v>58435.267704977698</v>
      </c>
      <c r="CQ111" s="23">
        <v>2377201.9769757302</v>
      </c>
      <c r="CR111" s="23">
        <v>123838.846989881</v>
      </c>
      <c r="CS111" s="23">
        <v>69258.274249755297</v>
      </c>
      <c r="CT111" s="23">
        <v>7036.2490746048197</v>
      </c>
      <c r="CU111" s="23">
        <v>35.905515045344799</v>
      </c>
      <c r="CV111" s="23">
        <v>351358.188620242</v>
      </c>
      <c r="CW111" s="23">
        <v>1126747.06457084</v>
      </c>
      <c r="CX111" s="23">
        <v>777518.25486592902</v>
      </c>
      <c r="CY111" s="23">
        <v>2202261.3612925899</v>
      </c>
      <c r="CZ111" s="23">
        <v>150751.69163804001</v>
      </c>
      <c r="DA111" s="23">
        <v>378317.17386755598</v>
      </c>
      <c r="DB111" s="23">
        <v>719.06137199243506</v>
      </c>
      <c r="DC111" s="23">
        <v>3842063.57165532</v>
      </c>
      <c r="DD111" s="23">
        <v>310825.958335726</v>
      </c>
      <c r="DE111" s="23">
        <v>370550.61080790602</v>
      </c>
      <c r="DF111" s="23">
        <v>3283247.5279609999</v>
      </c>
      <c r="DG111" s="23">
        <v>3828362.24252446</v>
      </c>
      <c r="DH111" s="23">
        <v>647.78669963858295</v>
      </c>
      <c r="DI111" s="23">
        <v>373385.70234128402</v>
      </c>
      <c r="DJ111" s="23">
        <v>1232079.3725725999</v>
      </c>
      <c r="DK111" s="23">
        <v>506.616504998408</v>
      </c>
      <c r="DL111" s="23">
        <v>274756.10374692798</v>
      </c>
      <c r="DM111" s="23">
        <v>223694.77206370799</v>
      </c>
      <c r="DN111" s="23">
        <v>504817.63341376698</v>
      </c>
      <c r="DO111" s="23">
        <v>562931.89774818299</v>
      </c>
      <c r="DP111" s="23">
        <v>6381028.8806896601</v>
      </c>
      <c r="DQ111" s="23">
        <v>25706314.804287501</v>
      </c>
      <c r="DR111" s="23">
        <f t="shared" si="6"/>
        <v>369114933.78568119</v>
      </c>
      <c r="DS111" s="19">
        <v>46571292.39432884</v>
      </c>
      <c r="DT111">
        <v>36105321.613574311</v>
      </c>
      <c r="DU111">
        <v>92306398.099468544</v>
      </c>
      <c r="DV111">
        <v>19882519.781383988</v>
      </c>
      <c r="DW111">
        <v>174249401.89692533</v>
      </c>
      <c r="DX111" s="23">
        <f t="shared" si="7"/>
        <v>369114933.78568101</v>
      </c>
      <c r="DY111" s="38">
        <f t="shared" si="9"/>
        <v>5378859</v>
      </c>
      <c r="DZ111" s="23">
        <f t="shared" si="8"/>
        <v>68623.277499127798</v>
      </c>
    </row>
    <row r="112" spans="1:130" x14ac:dyDescent="0.25">
      <c r="A112" s="21" t="s">
        <v>229</v>
      </c>
      <c r="B112" s="23">
        <v>100198.465897079</v>
      </c>
      <c r="C112" s="23">
        <v>85766.766958875305</v>
      </c>
      <c r="D112" s="23">
        <v>238145.99993053899</v>
      </c>
      <c r="E112" s="23">
        <v>148.222620796521</v>
      </c>
      <c r="F112" s="23">
        <v>40384.879246652599</v>
      </c>
      <c r="G112" s="23">
        <v>467695.33393143298</v>
      </c>
      <c r="H112" s="23">
        <v>10348.103513775101</v>
      </c>
      <c r="I112" s="23">
        <v>9688.8537048144099</v>
      </c>
      <c r="J112" s="23">
        <v>82868.292274039602</v>
      </c>
      <c r="K112" s="23">
        <v>3687.7588104032202</v>
      </c>
      <c r="L112" s="23">
        <v>396203.822114037</v>
      </c>
      <c r="M112" s="23">
        <v>15298.8177344345</v>
      </c>
      <c r="N112" s="23">
        <v>1682.9464374962999</v>
      </c>
      <c r="O112" s="23">
        <v>7469.1176022854497</v>
      </c>
      <c r="P112" s="23">
        <v>3407.42868829185</v>
      </c>
      <c r="Q112" s="23">
        <v>10593.2454570873</v>
      </c>
      <c r="R112" s="23">
        <v>719.64045053869802</v>
      </c>
      <c r="S112" s="23">
        <v>65328.053178429902</v>
      </c>
      <c r="T112" s="23">
        <v>2500674.0160940699</v>
      </c>
      <c r="U112" s="23">
        <v>545916.01146754494</v>
      </c>
      <c r="V112" s="23">
        <v>489350.53303846798</v>
      </c>
      <c r="W112" s="23">
        <v>213.88123725396099</v>
      </c>
      <c r="X112" s="23">
        <v>3194165.1038938998</v>
      </c>
      <c r="Y112" s="23">
        <v>233976.23032952601</v>
      </c>
      <c r="Z112" s="23">
        <v>27879.070769143</v>
      </c>
      <c r="AA112" s="23">
        <v>1681821.0434147499</v>
      </c>
      <c r="AB112" s="23">
        <v>647.67190165098202</v>
      </c>
      <c r="AC112" s="23">
        <v>5149.07399950525</v>
      </c>
      <c r="AD112" s="23">
        <v>565571.58326447196</v>
      </c>
      <c r="AE112" s="23">
        <v>170790.705171546</v>
      </c>
      <c r="AF112" s="23">
        <v>186620.26370752999</v>
      </c>
      <c r="AG112" s="23">
        <v>1830919.0257588199</v>
      </c>
      <c r="AH112" s="23">
        <v>83282.849486461404</v>
      </c>
      <c r="AI112" s="23">
        <v>869714.244844064</v>
      </c>
      <c r="AJ112" s="23">
        <v>194.46028973053799</v>
      </c>
      <c r="AK112" s="23">
        <v>1898242.09858356</v>
      </c>
      <c r="AL112" s="23">
        <v>672564.22100462101</v>
      </c>
      <c r="AM112" s="23">
        <v>21417.256138321402</v>
      </c>
      <c r="AN112" s="23">
        <v>328664.43580566399</v>
      </c>
      <c r="AO112" s="23">
        <v>112075.350813162</v>
      </c>
      <c r="AP112" s="23">
        <v>121786.520711826</v>
      </c>
      <c r="AQ112" s="23">
        <v>25726.4347945257</v>
      </c>
      <c r="AR112" s="23">
        <v>118872.906643047</v>
      </c>
      <c r="AS112" s="23">
        <v>12.6141349082207</v>
      </c>
      <c r="AT112" s="23">
        <v>402.94124087197798</v>
      </c>
      <c r="AU112" s="23">
        <v>1761375.0650555501</v>
      </c>
      <c r="AV112" s="23">
        <v>61081.941561559099</v>
      </c>
      <c r="AW112" s="23">
        <v>914872.89891475905</v>
      </c>
      <c r="AX112" s="23">
        <v>74608.415331032302</v>
      </c>
      <c r="AY112" s="23">
        <v>27342.419399846101</v>
      </c>
      <c r="AZ112" s="23">
        <v>127305.057795749</v>
      </c>
      <c r="BA112" s="23">
        <v>14911.9653610519</v>
      </c>
      <c r="BB112" s="23">
        <v>291964.07953242102</v>
      </c>
      <c r="BC112" s="23">
        <v>48086.626958438799</v>
      </c>
      <c r="BD112" s="23">
        <v>985469.46201777295</v>
      </c>
      <c r="BE112" s="23">
        <v>423030.82703017798</v>
      </c>
      <c r="BF112" s="23">
        <v>2912.0959443111501</v>
      </c>
      <c r="BG112" s="23">
        <v>62568.356330371003</v>
      </c>
      <c r="BH112" s="23">
        <v>566775.61575247301</v>
      </c>
      <c r="BI112" s="23">
        <v>629575.34353105503</v>
      </c>
      <c r="BJ112" s="23">
        <v>679551.07853174</v>
      </c>
      <c r="BK112" s="23">
        <v>869733.37379306299</v>
      </c>
      <c r="BL112" s="23">
        <v>1338157.5762514099</v>
      </c>
      <c r="BM112" s="23">
        <v>185284.87736972899</v>
      </c>
      <c r="BN112" s="23">
        <v>385.14531818061101</v>
      </c>
      <c r="BO112" s="23">
        <v>2009.8038247362499</v>
      </c>
      <c r="BP112" s="23">
        <v>170211.60563236001</v>
      </c>
      <c r="BQ112" s="23">
        <v>57382.574558821201</v>
      </c>
      <c r="BR112" s="23">
        <v>1246925.92301239</v>
      </c>
      <c r="BS112" s="23">
        <v>2855.3538990326701</v>
      </c>
      <c r="BT112" s="23">
        <v>996.18119253699501</v>
      </c>
      <c r="BU112" s="23">
        <v>477023.900943249</v>
      </c>
      <c r="BV112" s="23">
        <v>111.771653147687</v>
      </c>
      <c r="BW112" s="23">
        <v>16638.863648794399</v>
      </c>
      <c r="BX112" s="23">
        <v>58438.571866626196</v>
      </c>
      <c r="BY112" s="23">
        <v>72394.112038566702</v>
      </c>
      <c r="BZ112" s="23">
        <v>94167.299582433407</v>
      </c>
      <c r="CA112" s="23">
        <v>194.01076599025799</v>
      </c>
      <c r="CB112" s="23">
        <v>149158.628588302</v>
      </c>
      <c r="CC112" s="23">
        <v>554770.671308883</v>
      </c>
      <c r="CD112" s="23">
        <v>379123.17739963299</v>
      </c>
      <c r="CE112" s="23">
        <v>29.548857979137502</v>
      </c>
      <c r="CF112" s="23">
        <v>607846.75980679505</v>
      </c>
      <c r="CG112" s="23">
        <v>476031.88900707097</v>
      </c>
      <c r="CH112" s="23">
        <v>10391.4121543692</v>
      </c>
      <c r="CI112" s="23">
        <v>5560.6304665169901</v>
      </c>
      <c r="CJ112" s="23">
        <v>41083.814749202204</v>
      </c>
      <c r="CK112" s="23">
        <v>208419.44677481099</v>
      </c>
      <c r="CL112" s="23">
        <v>105683.554953948</v>
      </c>
      <c r="CM112" s="23">
        <v>800989.84694712004</v>
      </c>
      <c r="CN112" s="23">
        <v>338710.44255866198</v>
      </c>
      <c r="CO112" s="23">
        <v>130864.595758375</v>
      </c>
      <c r="CP112" s="23">
        <v>452.31368162800698</v>
      </c>
      <c r="CQ112" s="23">
        <v>17401.419119784201</v>
      </c>
      <c r="CR112" s="23">
        <v>12085.7720243888</v>
      </c>
      <c r="CS112" s="23">
        <v>99898.203269319201</v>
      </c>
      <c r="CT112" s="23">
        <v>215704.01100685299</v>
      </c>
      <c r="CU112" s="23">
        <v>257058.60475203901</v>
      </c>
      <c r="CV112" s="23">
        <v>3318222.2306841402</v>
      </c>
      <c r="CW112" s="23">
        <v>860222.35341455799</v>
      </c>
      <c r="CX112" s="23">
        <v>1007977.34380394</v>
      </c>
      <c r="CY112" s="23">
        <v>159376.75400463701</v>
      </c>
      <c r="CZ112" s="23">
        <v>75558.420944278201</v>
      </c>
      <c r="DA112" s="23">
        <v>205063.395104461</v>
      </c>
      <c r="DB112" s="23">
        <v>66571.990415309498</v>
      </c>
      <c r="DC112" s="23">
        <v>63120.545649710199</v>
      </c>
      <c r="DD112" s="23">
        <v>80110.134212364006</v>
      </c>
      <c r="DE112" s="23">
        <v>93711.057730007902</v>
      </c>
      <c r="DF112" s="23">
        <v>1042859.65488666</v>
      </c>
      <c r="DG112" s="23">
        <v>829154.39696735097</v>
      </c>
      <c r="DH112" s="23">
        <v>394.49551336396502</v>
      </c>
      <c r="DI112" s="23">
        <v>370268.28229784698</v>
      </c>
      <c r="DJ112" s="23">
        <v>22015.1703013017</v>
      </c>
      <c r="DK112" s="23">
        <v>91.014756010894104</v>
      </c>
      <c r="DL112" s="23">
        <v>128560.52944630801</v>
      </c>
      <c r="DM112" s="23">
        <v>1136.1556910491299</v>
      </c>
      <c r="DN112" s="23">
        <v>6623.95110010382</v>
      </c>
      <c r="DO112" s="23">
        <v>100149.931149372</v>
      </c>
      <c r="DP112" s="23">
        <v>40161.930613736302</v>
      </c>
      <c r="DQ112" s="23">
        <v>739405.59250998101</v>
      </c>
      <c r="DR112" s="23">
        <f t="shared" si="6"/>
        <v>42112648.565871492</v>
      </c>
      <c r="DS112" s="19">
        <v>2241325.6122654476</v>
      </c>
      <c r="DT112">
        <v>9602977.509345904</v>
      </c>
      <c r="DU112">
        <v>9456269.1714692414</v>
      </c>
      <c r="DV112">
        <v>10946175.220244886</v>
      </c>
      <c r="DW112">
        <v>9865901.0525460169</v>
      </c>
      <c r="DX112" s="23">
        <f t="shared" si="7"/>
        <v>42112648.565871492</v>
      </c>
      <c r="DY112" s="38">
        <f t="shared" si="9"/>
        <v>28608714.999999996</v>
      </c>
      <c r="DZ112" s="23">
        <f t="shared" si="8"/>
        <v>1472.0216747194518</v>
      </c>
    </row>
    <row r="113" spans="1:130" x14ac:dyDescent="0.25">
      <c r="A113" s="21" t="s">
        <v>230</v>
      </c>
      <c r="B113" s="23">
        <v>1533133.0426362499</v>
      </c>
      <c r="C113" s="23">
        <v>3728513.0030294298</v>
      </c>
      <c r="D113" s="23">
        <v>2037225.8340827101</v>
      </c>
      <c r="E113" s="23">
        <v>174.81811931072099</v>
      </c>
      <c r="F113" s="23">
        <v>81616.373198090499</v>
      </c>
      <c r="G113" s="23">
        <v>3892279.5168416798</v>
      </c>
      <c r="H113" s="23">
        <v>7471.2709719473996</v>
      </c>
      <c r="I113" s="23">
        <v>3330.4344560612399</v>
      </c>
      <c r="J113" s="23">
        <v>47435.651689785802</v>
      </c>
      <c r="K113" s="23">
        <v>6351.9431033866003</v>
      </c>
      <c r="L113" s="23">
        <v>76327.874051303996</v>
      </c>
      <c r="M113" s="23">
        <v>6184.6427687887099</v>
      </c>
      <c r="N113" s="23">
        <v>6599.4871621842103</v>
      </c>
      <c r="O113" s="23">
        <v>28061.7081636816</v>
      </c>
      <c r="P113" s="23">
        <v>7263.9566962944</v>
      </c>
      <c r="Q113" s="23">
        <v>4143.8433593120299</v>
      </c>
      <c r="R113" s="23">
        <v>7680.0926486397202</v>
      </c>
      <c r="S113" s="23">
        <v>185682.788982175</v>
      </c>
      <c r="T113" s="23">
        <v>12333658.3125453</v>
      </c>
      <c r="U113" s="23">
        <v>21902.290008263099</v>
      </c>
      <c r="V113" s="23">
        <v>851965.27301240899</v>
      </c>
      <c r="W113" s="23">
        <v>76206.441111919397</v>
      </c>
      <c r="X113" s="23">
        <v>13169027.992217701</v>
      </c>
      <c r="Y113" s="23">
        <v>11314.748435404999</v>
      </c>
      <c r="Z113" s="23">
        <v>118154.089748267</v>
      </c>
      <c r="AA113" s="23">
        <v>3040772.2410121202</v>
      </c>
      <c r="AB113" s="23">
        <v>189.38382138205799</v>
      </c>
      <c r="AC113" s="23">
        <v>505919.86592053302</v>
      </c>
      <c r="AD113" s="23">
        <v>1305002.2312597199</v>
      </c>
      <c r="AE113" s="23">
        <v>321296.73636746599</v>
      </c>
      <c r="AF113" s="23">
        <v>719927.98230854399</v>
      </c>
      <c r="AG113" s="23">
        <v>9987265.7002977394</v>
      </c>
      <c r="AH113" s="23">
        <v>2386734.58808226</v>
      </c>
      <c r="AI113" s="23">
        <v>1100940.1455268101</v>
      </c>
      <c r="AJ113" s="23">
        <v>424.33283047278201</v>
      </c>
      <c r="AK113" s="23">
        <v>720897.99836272397</v>
      </c>
      <c r="AL113" s="23">
        <v>6667951.2481714096</v>
      </c>
      <c r="AM113" s="23">
        <v>393317.31370174</v>
      </c>
      <c r="AN113" s="23">
        <v>278793.90263192001</v>
      </c>
      <c r="AO113" s="23">
        <v>59961.891558115698</v>
      </c>
      <c r="AP113" s="23">
        <v>1475.4523570789199</v>
      </c>
      <c r="AQ113" s="23">
        <v>242781.123067924</v>
      </c>
      <c r="AR113" s="23">
        <v>1446725.47332809</v>
      </c>
      <c r="AS113" s="23">
        <v>11265.2992257518</v>
      </c>
      <c r="AT113" s="23">
        <v>107.496684263053</v>
      </c>
      <c r="AU113" s="23">
        <v>11321010.7005917</v>
      </c>
      <c r="AV113" s="23">
        <v>3826.23919584846</v>
      </c>
      <c r="AW113" s="23">
        <v>1089.7877841028901</v>
      </c>
      <c r="AX113" s="23">
        <v>11080.9876560182</v>
      </c>
      <c r="AY113" s="23">
        <v>6086.4637016890101</v>
      </c>
      <c r="AZ113" s="23">
        <v>1011859.43644349</v>
      </c>
      <c r="BA113" s="23">
        <v>469968.49890822498</v>
      </c>
      <c r="BB113" s="23">
        <v>2440.3784658784298</v>
      </c>
      <c r="BC113" s="23">
        <v>31014.196295733698</v>
      </c>
      <c r="BD113" s="23">
        <v>37816.4031895968</v>
      </c>
      <c r="BE113" s="23">
        <v>145912.33541279801</v>
      </c>
      <c r="BF113" s="23">
        <v>3032.9964979022002</v>
      </c>
      <c r="BG113" s="23">
        <v>10797.383837804</v>
      </c>
      <c r="BH113" s="23">
        <v>1549685.2188781099</v>
      </c>
      <c r="BI113" s="23">
        <v>2081.90494236736</v>
      </c>
      <c r="BJ113" s="23">
        <v>194777.28269870201</v>
      </c>
      <c r="BK113" s="23">
        <v>7298581.72342702</v>
      </c>
      <c r="BL113" s="23">
        <v>19529621.115125801</v>
      </c>
      <c r="BM113" s="23">
        <v>2013985.6512500099</v>
      </c>
      <c r="BN113" s="23">
        <v>110592.860634585</v>
      </c>
      <c r="BO113" s="23">
        <v>179.58742586846799</v>
      </c>
      <c r="BP113" s="23">
        <v>39104.259537218801</v>
      </c>
      <c r="BQ113" s="23">
        <v>47454.365216131402</v>
      </c>
      <c r="BR113" s="23">
        <v>3138887.9954160699</v>
      </c>
      <c r="BS113" s="23">
        <v>202222.14047724399</v>
      </c>
      <c r="BT113" s="23">
        <v>161225.791760622</v>
      </c>
      <c r="BU113" s="23">
        <v>3160916.3364486899</v>
      </c>
      <c r="BV113" s="23">
        <v>40.647527513981899</v>
      </c>
      <c r="BW113" s="23">
        <v>103363.938372284</v>
      </c>
      <c r="BX113" s="23">
        <v>504601.48883429699</v>
      </c>
      <c r="BY113" s="23">
        <v>56064.6414114867</v>
      </c>
      <c r="BZ113" s="23">
        <v>1377643.6661638899</v>
      </c>
      <c r="CA113" s="23">
        <v>2585.5050002337098</v>
      </c>
      <c r="CB113" s="23">
        <v>185872.68460730001</v>
      </c>
      <c r="CC113" s="23">
        <v>3306366.7934918902</v>
      </c>
      <c r="CD113" s="23">
        <v>1081367.7057962499</v>
      </c>
      <c r="CE113" s="23">
        <v>771891.59328324103</v>
      </c>
      <c r="CF113" s="23">
        <v>660086.26410375</v>
      </c>
      <c r="CG113" s="23">
        <v>515831.58136644901</v>
      </c>
      <c r="CH113" s="23">
        <v>441864.37632980302</v>
      </c>
      <c r="CI113" s="23">
        <v>47742.746037141602</v>
      </c>
      <c r="CJ113" s="23">
        <v>1285852.79237407</v>
      </c>
      <c r="CK113" s="23">
        <v>289744.89511369198</v>
      </c>
      <c r="CL113" s="23">
        <v>4157513.6995347701</v>
      </c>
      <c r="CM113" s="23">
        <v>30036827.424800999</v>
      </c>
      <c r="CN113" s="23">
        <v>1479069.28104393</v>
      </c>
      <c r="CO113" s="23">
        <v>546256.87770397705</v>
      </c>
      <c r="CP113" s="23">
        <v>14908.6394765736</v>
      </c>
      <c r="CQ113" s="23">
        <v>953890.14595335</v>
      </c>
      <c r="CR113" s="23">
        <v>2976.0417990173701</v>
      </c>
      <c r="CS113" s="23">
        <v>2146.38126851573</v>
      </c>
      <c r="CT113" s="23">
        <v>5331.5926198057796</v>
      </c>
      <c r="CU113" s="23">
        <v>696.18506095359601</v>
      </c>
      <c r="CV113" s="23">
        <v>1297.04983815114</v>
      </c>
      <c r="CW113" s="23">
        <v>2990925.5296976501</v>
      </c>
      <c r="CX113" s="23">
        <v>51953.061390945099</v>
      </c>
      <c r="CY113" s="23">
        <v>1207757.0632978401</v>
      </c>
      <c r="CZ113" s="23">
        <v>252924.43327921099</v>
      </c>
      <c r="DA113" s="23">
        <v>177138.94995801701</v>
      </c>
      <c r="DB113" s="23">
        <v>31865.5114365353</v>
      </c>
      <c r="DC113" s="23">
        <v>1558757.3202352901</v>
      </c>
      <c r="DD113" s="23">
        <v>3348787.6682771598</v>
      </c>
      <c r="DE113" s="23">
        <v>684091.17934096395</v>
      </c>
      <c r="DF113" s="23">
        <v>1447690.0250225901</v>
      </c>
      <c r="DG113" s="23">
        <v>1912476.0663415</v>
      </c>
      <c r="DH113" s="23">
        <v>28.1385425953926</v>
      </c>
      <c r="DI113" s="23">
        <v>94014.801913342701</v>
      </c>
      <c r="DJ113" s="23">
        <v>544622.40610195103</v>
      </c>
      <c r="DK113" s="23">
        <v>9.3542182374564096</v>
      </c>
      <c r="DL113" s="23">
        <v>175766.68645399099</v>
      </c>
      <c r="DM113" s="23">
        <v>247980.30392983099</v>
      </c>
      <c r="DN113" s="23">
        <v>107972.698849298</v>
      </c>
      <c r="DO113" s="23">
        <v>1357.49200026576</v>
      </c>
      <c r="DP113" s="23">
        <v>431200.56608260702</v>
      </c>
      <c r="DQ113" s="23">
        <v>16875482.021741699</v>
      </c>
      <c r="DR113" s="23">
        <f t="shared" si="6"/>
        <v>197913343.79380038</v>
      </c>
      <c r="DS113" s="19">
        <v>27609827.062799461</v>
      </c>
      <c r="DT113">
        <v>20590731.283816595</v>
      </c>
      <c r="DU113">
        <v>60444044.357550554</v>
      </c>
      <c r="DV113">
        <v>17456046.452269897</v>
      </c>
      <c r="DW113">
        <v>71812694.63736397</v>
      </c>
      <c r="DX113" s="23">
        <f t="shared" si="7"/>
        <v>197913343.79380047</v>
      </c>
      <c r="DY113" s="38">
        <f t="shared" si="9"/>
        <v>4783062</v>
      </c>
      <c r="DZ113" s="23">
        <f t="shared" si="8"/>
        <v>41377.959096871513</v>
      </c>
    </row>
    <row r="114" spans="1:130" x14ac:dyDescent="0.25">
      <c r="A114" s="21" t="s">
        <v>279</v>
      </c>
      <c r="B114" s="23">
        <v>15705.306864148401</v>
      </c>
      <c r="C114" s="23">
        <v>321400.826133447</v>
      </c>
      <c r="D114" s="23">
        <v>376812.26361990499</v>
      </c>
      <c r="E114" s="23">
        <v>5359.7612161951301</v>
      </c>
      <c r="F114" s="23">
        <v>26776.4787021011</v>
      </c>
      <c r="G114" s="23">
        <v>665307.67497351195</v>
      </c>
      <c r="H114" s="23">
        <v>4642.19724938731</v>
      </c>
      <c r="I114" s="23">
        <v>23863.595902266101</v>
      </c>
      <c r="J114" s="23">
        <v>6320.2666826887698</v>
      </c>
      <c r="K114" s="23">
        <v>1634.3841433344001</v>
      </c>
      <c r="L114" s="23">
        <v>95486.044801710697</v>
      </c>
      <c r="M114" s="23">
        <v>10224.743500270701</v>
      </c>
      <c r="N114" s="23">
        <v>5361.2980395568102</v>
      </c>
      <c r="O114" s="23">
        <v>5984.0833108941397</v>
      </c>
      <c r="P114" s="23">
        <v>4190.16756266836</v>
      </c>
      <c r="Q114" s="23">
        <v>33.095214656423103</v>
      </c>
      <c r="R114" s="23">
        <v>2239.9771068704799</v>
      </c>
      <c r="S114" s="23">
        <v>179422.02015456199</v>
      </c>
      <c r="T114" s="23">
        <v>9085834.47317666</v>
      </c>
      <c r="U114" s="23">
        <v>59906.230442196</v>
      </c>
      <c r="V114" s="23">
        <v>212494.777203615</v>
      </c>
      <c r="W114" s="23">
        <v>4377.2310193305802</v>
      </c>
      <c r="X114" s="23">
        <v>11138778.5026483</v>
      </c>
      <c r="Y114" s="23">
        <v>1967.51236440972</v>
      </c>
      <c r="Z114" s="23">
        <v>15401.7688432142</v>
      </c>
      <c r="AA114" s="23">
        <v>731986.80380868597</v>
      </c>
      <c r="AB114" s="23">
        <v>53663.534558742802</v>
      </c>
      <c r="AC114" s="23">
        <v>16119.6602293298</v>
      </c>
      <c r="AD114" s="23">
        <v>1165994.1357012901</v>
      </c>
      <c r="AE114" s="23">
        <v>81912.612821069604</v>
      </c>
      <c r="AF114" s="23">
        <v>8725.8269731563705</v>
      </c>
      <c r="AG114" s="23">
        <v>4047231.0095410701</v>
      </c>
      <c r="AH114" s="23">
        <v>21813.915664962798</v>
      </c>
      <c r="AI114" s="23">
        <v>419713.884909279</v>
      </c>
      <c r="AJ114" s="23">
        <v>8136.4219343027698</v>
      </c>
      <c r="AK114" s="23">
        <v>237362.179291001</v>
      </c>
      <c r="AL114" s="23">
        <v>3517436.4135450702</v>
      </c>
      <c r="AM114" s="23">
        <v>163575.903031889</v>
      </c>
      <c r="AN114" s="23">
        <v>40791.433246628098</v>
      </c>
      <c r="AO114" s="23">
        <v>114470.46303031901</v>
      </c>
      <c r="AP114" s="23">
        <v>6918.2308741888701</v>
      </c>
      <c r="AQ114" s="23">
        <v>21037.156453883301</v>
      </c>
      <c r="AR114" s="23">
        <v>294676.86361845402</v>
      </c>
      <c r="AS114" s="23">
        <v>2793.5760189113098</v>
      </c>
      <c r="AT114" s="23">
        <v>9369.5198159845204</v>
      </c>
      <c r="AU114" s="23">
        <v>14832668.3056651</v>
      </c>
      <c r="AV114" s="23">
        <v>15174.613640326599</v>
      </c>
      <c r="AW114" s="23">
        <v>8243.6796437288795</v>
      </c>
      <c r="AX114" s="23">
        <v>1920.3366558299599</v>
      </c>
      <c r="AY114" s="23">
        <v>2937.1172826227398</v>
      </c>
      <c r="AZ114" s="23">
        <v>716921.53845507896</v>
      </c>
      <c r="BA114" s="23">
        <v>99643.010311141203</v>
      </c>
      <c r="BB114" s="23">
        <v>615.19234695541104</v>
      </c>
      <c r="BC114" s="23">
        <v>23124.292288015698</v>
      </c>
      <c r="BD114" s="23">
        <v>106110.55472515999</v>
      </c>
      <c r="BE114" s="23">
        <v>152618.384230058</v>
      </c>
      <c r="BF114" s="23">
        <v>2924.9922116305002</v>
      </c>
      <c r="BG114" s="23">
        <v>203.743351684575</v>
      </c>
      <c r="BH114" s="23">
        <v>690031.91138389905</v>
      </c>
      <c r="BI114" s="23">
        <v>81504.141193728996</v>
      </c>
      <c r="BJ114" s="23">
        <v>293586.19056863902</v>
      </c>
      <c r="BK114" s="23">
        <v>4290531.9017952997</v>
      </c>
      <c r="BL114" s="23">
        <v>3322890.9696161598</v>
      </c>
      <c r="BM114" s="23">
        <v>17852.357128592299</v>
      </c>
      <c r="BN114" s="23">
        <v>190276.043773126</v>
      </c>
      <c r="BO114" s="23">
        <v>12991.0838104793</v>
      </c>
      <c r="BP114" s="23">
        <v>12438.028717478501</v>
      </c>
      <c r="BQ114" s="23">
        <v>172592.44601963999</v>
      </c>
      <c r="BR114" s="23">
        <v>1803539.6309551999</v>
      </c>
      <c r="BS114" s="23">
        <v>16080.0737903796</v>
      </c>
      <c r="BT114" s="23">
        <v>545378.22942963301</v>
      </c>
      <c r="BU114" s="23">
        <v>3211837.6438697502</v>
      </c>
      <c r="BV114" s="23">
        <v>9684.1687736574695</v>
      </c>
      <c r="BW114" s="23">
        <v>1088.4497600151401</v>
      </c>
      <c r="BX114" s="23">
        <v>3397.7512339666</v>
      </c>
      <c r="BY114" s="23">
        <v>6410.0029447812103</v>
      </c>
      <c r="BZ114" s="23">
        <v>597447.66692001501</v>
      </c>
      <c r="CA114" s="23">
        <v>78908.182637899707</v>
      </c>
      <c r="CB114" s="23">
        <v>46573.269219415597</v>
      </c>
      <c r="CC114" s="23">
        <v>2439596.3839893299</v>
      </c>
      <c r="CD114" s="23">
        <v>1197734.2914114799</v>
      </c>
      <c r="CE114" s="23">
        <v>14934.1767540971</v>
      </c>
      <c r="CF114" s="23">
        <v>173089.01657485499</v>
      </c>
      <c r="CG114" s="23">
        <v>25531.7397555975</v>
      </c>
      <c r="CH114" s="23">
        <v>11761.5801220387</v>
      </c>
      <c r="CI114" s="23">
        <v>74801.222739047895</v>
      </c>
      <c r="CJ114" s="23">
        <v>339625.87321646599</v>
      </c>
      <c r="CK114" s="23">
        <v>24978.737742790901</v>
      </c>
      <c r="CL114" s="23">
        <v>2375928.6241489798</v>
      </c>
      <c r="CM114" s="23">
        <v>781542.856395524</v>
      </c>
      <c r="CN114" s="23">
        <v>83368.833255189107</v>
      </c>
      <c r="CO114" s="23">
        <v>15588.455165257799</v>
      </c>
      <c r="CP114" s="23">
        <v>9741.4515666077004</v>
      </c>
      <c r="CQ114" s="23">
        <v>2782.39531584121</v>
      </c>
      <c r="CR114" s="23">
        <v>2116.3883737611</v>
      </c>
      <c r="CS114" s="23">
        <v>30463.0272848969</v>
      </c>
      <c r="CT114" s="23">
        <v>17065.833571548901</v>
      </c>
      <c r="CU114" s="23">
        <v>3664.4610731308699</v>
      </c>
      <c r="CV114" s="23">
        <v>406.57433890433299</v>
      </c>
      <c r="CW114" s="23">
        <v>581295.01495438698</v>
      </c>
      <c r="CX114" s="23">
        <v>4356.8953249243104</v>
      </c>
      <c r="CY114" s="23">
        <v>13303.766650961399</v>
      </c>
      <c r="CZ114" s="23">
        <v>12565.3669410248</v>
      </c>
      <c r="DA114" s="23">
        <v>27026.613832708099</v>
      </c>
      <c r="DB114" s="23">
        <v>415.32380863779099</v>
      </c>
      <c r="DC114" s="23">
        <v>85514.695392554495</v>
      </c>
      <c r="DD114" s="23">
        <v>107106.88472614699</v>
      </c>
      <c r="DE114" s="23">
        <v>90415.255011917499</v>
      </c>
      <c r="DF114" s="23">
        <v>1691244.4143761401</v>
      </c>
      <c r="DG114" s="23">
        <v>371531.86857856502</v>
      </c>
      <c r="DH114" s="23">
        <v>454.48602384257401</v>
      </c>
      <c r="DI114" s="23">
        <v>131865.48277035201</v>
      </c>
      <c r="DJ114" s="23">
        <v>1339.91044745209</v>
      </c>
      <c r="DK114" s="23">
        <v>3875.87851208764</v>
      </c>
      <c r="DL114" s="23">
        <v>286071.469484662</v>
      </c>
      <c r="DM114" s="23">
        <v>112397.68337523501</v>
      </c>
      <c r="DN114" s="23">
        <v>1057.09564679549</v>
      </c>
      <c r="DO114" s="23">
        <v>28.442181784355899</v>
      </c>
      <c r="DP114" s="23">
        <v>293379.35438708297</v>
      </c>
      <c r="DQ114" s="23">
        <v>8494392.5932114609</v>
      </c>
      <c r="DR114" s="23">
        <f t="shared" si="6"/>
        <v>84535760.548727259</v>
      </c>
      <c r="DS114" s="19">
        <v>10625843.064431675</v>
      </c>
      <c r="DT114">
        <v>8712479.8386789039</v>
      </c>
      <c r="DU114">
        <v>21948277.730574124</v>
      </c>
      <c r="DV114">
        <v>5936137.4473972786</v>
      </c>
      <c r="DW114">
        <v>37313022.467645288</v>
      </c>
      <c r="DX114" s="23">
        <f t="shared" si="7"/>
        <v>84535760.548727274</v>
      </c>
      <c r="DY114" s="38">
        <f t="shared" si="9"/>
        <v>4974992</v>
      </c>
      <c r="DZ114" s="23">
        <f t="shared" si="8"/>
        <v>16992.139997155227</v>
      </c>
    </row>
    <row r="115" spans="1:130" x14ac:dyDescent="0.25">
      <c r="A115" s="21" t="s">
        <v>231</v>
      </c>
      <c r="B115" s="23">
        <v>108419.03569605399</v>
      </c>
      <c r="C115" s="23">
        <v>839922.07800655498</v>
      </c>
      <c r="D115" s="23">
        <v>481.15547677675897</v>
      </c>
      <c r="E115" s="23">
        <v>843.82074938896699</v>
      </c>
      <c r="F115" s="23">
        <v>291533.10735162901</v>
      </c>
      <c r="G115" s="23">
        <v>2106222.4306572601</v>
      </c>
      <c r="H115" s="23">
        <v>338173.18867234699</v>
      </c>
      <c r="I115" s="23">
        <v>7418.96824758408</v>
      </c>
      <c r="J115" s="23">
        <v>4923.9594667643096</v>
      </c>
      <c r="K115" s="23">
        <v>2110.83589575522</v>
      </c>
      <c r="L115" s="23">
        <v>399871.05415232398</v>
      </c>
      <c r="M115" s="23">
        <v>9750.7256215388097</v>
      </c>
      <c r="N115" s="23">
        <v>12419.298862464901</v>
      </c>
      <c r="O115" s="23">
        <v>44474.319941272399</v>
      </c>
      <c r="P115" s="23">
        <v>26557.318618438901</v>
      </c>
      <c r="Q115" s="23">
        <v>218837.16877540899</v>
      </c>
      <c r="R115" s="23">
        <v>20244.640541341501</v>
      </c>
      <c r="S115" s="23">
        <v>2658465.2161721298</v>
      </c>
      <c r="T115" s="23">
        <v>439907.26909701602</v>
      </c>
      <c r="U115" s="23">
        <v>3249179.9325437099</v>
      </c>
      <c r="V115" s="23">
        <v>2213149.1101795202</v>
      </c>
      <c r="W115" s="23">
        <v>4000.9005069832301</v>
      </c>
      <c r="X115" s="23">
        <v>533605.88705666503</v>
      </c>
      <c r="Y115" s="23">
        <v>66910.7880688445</v>
      </c>
      <c r="Z115" s="23">
        <v>366651.22168537002</v>
      </c>
      <c r="AA115" s="23">
        <v>3913942.75954798</v>
      </c>
      <c r="AB115" s="23">
        <v>365.94910457398203</v>
      </c>
      <c r="AC115" s="23">
        <v>85862.534033714895</v>
      </c>
      <c r="AD115" s="23">
        <v>24615745.687670201</v>
      </c>
      <c r="AE115" s="23">
        <v>1280629.1558586501</v>
      </c>
      <c r="AF115" s="23">
        <v>2635730.0913036498</v>
      </c>
      <c r="AG115" s="23">
        <v>12926030.6513358</v>
      </c>
      <c r="AH115" s="23">
        <v>6324102.0601530299</v>
      </c>
      <c r="AI115" s="23">
        <v>2815299.5513887098</v>
      </c>
      <c r="AJ115" s="23">
        <v>304.78886219718299</v>
      </c>
      <c r="AK115" s="23">
        <v>2477073.9229250401</v>
      </c>
      <c r="AL115" s="23">
        <v>845134.71869869495</v>
      </c>
      <c r="AM115" s="23">
        <v>103214.400578245</v>
      </c>
      <c r="AN115" s="23">
        <v>545071.44915336696</v>
      </c>
      <c r="AO115" s="23">
        <v>343942.93884878699</v>
      </c>
      <c r="AP115" s="23">
        <v>144108.229363416</v>
      </c>
      <c r="AQ115" s="23">
        <v>404322.26137909398</v>
      </c>
      <c r="AR115" s="23">
        <v>505696.66206606902</v>
      </c>
      <c r="AS115" s="23">
        <v>13963.2854749533</v>
      </c>
      <c r="AT115" s="23">
        <v>133.28823999718</v>
      </c>
      <c r="AU115" s="23">
        <v>20157018.6536985</v>
      </c>
      <c r="AV115" s="23">
        <v>1307429.02545593</v>
      </c>
      <c r="AW115" s="23">
        <v>6164616.3985344302</v>
      </c>
      <c r="AX115" s="23">
        <v>992964.31065512495</v>
      </c>
      <c r="AY115" s="23">
        <v>872995.47897588497</v>
      </c>
      <c r="AZ115" s="23">
        <v>1063321.50533771</v>
      </c>
      <c r="BA115" s="23">
        <v>148283.88701172499</v>
      </c>
      <c r="BB115" s="23">
        <v>3688779.0897598001</v>
      </c>
      <c r="BC115" s="23">
        <v>1710921.0397453201</v>
      </c>
      <c r="BD115" s="23">
        <v>1610582.4366993301</v>
      </c>
      <c r="BE115" s="23">
        <v>1022520.9011151301</v>
      </c>
      <c r="BF115" s="23">
        <v>703301.45384624403</v>
      </c>
      <c r="BG115" s="23">
        <v>155106.97668621401</v>
      </c>
      <c r="BH115" s="23">
        <v>7998514.1555591598</v>
      </c>
      <c r="BI115" s="23">
        <v>8588269.0588414408</v>
      </c>
      <c r="BJ115" s="23">
        <v>5431.5655766765904</v>
      </c>
      <c r="BK115" s="23">
        <v>9609701.1329625696</v>
      </c>
      <c r="BL115" s="23">
        <v>10821542.364947701</v>
      </c>
      <c r="BM115" s="23">
        <v>549757.75464983995</v>
      </c>
      <c r="BN115" s="23">
        <v>652.54208727664502</v>
      </c>
      <c r="BO115" s="23">
        <v>349.49869638125301</v>
      </c>
      <c r="BP115" s="23">
        <v>1807089.4827302599</v>
      </c>
      <c r="BQ115" s="23">
        <v>662.068919026495</v>
      </c>
      <c r="BR115" s="23">
        <v>2555608.6794999498</v>
      </c>
      <c r="BS115" s="23">
        <v>961113.32092012302</v>
      </c>
      <c r="BT115" s="23">
        <v>866538.307942771</v>
      </c>
      <c r="BU115" s="23">
        <v>3943846.1429288602</v>
      </c>
      <c r="BV115" s="23">
        <v>81.081186002924497</v>
      </c>
      <c r="BW115" s="23">
        <v>1126862.9114229199</v>
      </c>
      <c r="BX115" s="23">
        <v>608002.82746656705</v>
      </c>
      <c r="BY115" s="23">
        <v>262812.18782915798</v>
      </c>
      <c r="BZ115" s="23">
        <v>1154632.86022798</v>
      </c>
      <c r="CA115" s="23">
        <v>39146.502781877403</v>
      </c>
      <c r="CB115" s="23">
        <v>470055.18219319999</v>
      </c>
      <c r="CC115" s="23">
        <v>7617710.30525437</v>
      </c>
      <c r="CD115" s="23">
        <v>2027812.86150328</v>
      </c>
      <c r="CE115" s="23">
        <v>20732.927557563999</v>
      </c>
      <c r="CF115" s="23">
        <v>1389636.1094104601</v>
      </c>
      <c r="CG115" s="23">
        <v>594705.27006385801</v>
      </c>
      <c r="CH115" s="23">
        <v>102.95096340892199</v>
      </c>
      <c r="CI115" s="23">
        <v>1804738.13595913</v>
      </c>
      <c r="CJ115" s="23">
        <v>1579605.8280664999</v>
      </c>
      <c r="CK115" s="23">
        <v>1518490.1738881101</v>
      </c>
      <c r="CL115" s="23">
        <v>212194.41305331801</v>
      </c>
      <c r="CM115" s="23">
        <v>49854945.693745099</v>
      </c>
      <c r="CN115" s="23">
        <v>9015035.3763917498</v>
      </c>
      <c r="CO115" s="23">
        <v>1698910.25420311</v>
      </c>
      <c r="CP115" s="23">
        <v>9119.0775588267898</v>
      </c>
      <c r="CQ115" s="23">
        <v>81965.169296383901</v>
      </c>
      <c r="CR115" s="23">
        <v>10413.5076753254</v>
      </c>
      <c r="CS115" s="23">
        <v>2358500.4791776501</v>
      </c>
      <c r="CT115" s="23">
        <v>670466.11350692296</v>
      </c>
      <c r="CU115" s="23">
        <v>995229.39075473405</v>
      </c>
      <c r="CV115" s="23">
        <v>119033.007648648</v>
      </c>
      <c r="CW115" s="23">
        <v>13105186.170744499</v>
      </c>
      <c r="CX115" s="23">
        <v>9597828.4398580305</v>
      </c>
      <c r="CY115" s="23">
        <v>3671391.45064975</v>
      </c>
      <c r="CZ115" s="23">
        <v>186537.17829609799</v>
      </c>
      <c r="DA115" s="23">
        <v>573112.86827486905</v>
      </c>
      <c r="DB115" s="23">
        <v>133285.37607402299</v>
      </c>
      <c r="DC115" s="23">
        <v>130952.216137173</v>
      </c>
      <c r="DD115" s="23">
        <v>1919149.3648149699</v>
      </c>
      <c r="DE115" s="23">
        <v>712946.164006192</v>
      </c>
      <c r="DF115" s="23">
        <v>1774735.8990281101</v>
      </c>
      <c r="DG115" s="23">
        <v>17492584.067562599</v>
      </c>
      <c r="DH115" s="23">
        <v>61.984476802010398</v>
      </c>
      <c r="DI115" s="23">
        <v>5372857.6796904299</v>
      </c>
      <c r="DJ115" s="23">
        <v>245147.838548372</v>
      </c>
      <c r="DK115" s="23">
        <v>49.329794190257097</v>
      </c>
      <c r="DL115" s="23">
        <v>1685403.0772257999</v>
      </c>
      <c r="DM115" s="23">
        <v>8819.8159951256494</v>
      </c>
      <c r="DN115" s="23">
        <v>382091.44275412097</v>
      </c>
      <c r="DO115" s="23">
        <v>24421.386301524301</v>
      </c>
      <c r="DP115" s="23">
        <v>28906.282142427001</v>
      </c>
      <c r="DQ115" s="23">
        <v>3089512.5148668699</v>
      </c>
      <c r="DR115" s="23">
        <f t="shared" si="6"/>
        <v>306627586.19784069</v>
      </c>
      <c r="DS115" s="19">
        <v>22836523.172624901</v>
      </c>
      <c r="DT115">
        <v>53589514.268619888</v>
      </c>
      <c r="DU115">
        <v>65922114.424394205</v>
      </c>
      <c r="DV115">
        <v>85453476.615294665</v>
      </c>
      <c r="DW115">
        <v>78825957.716907158</v>
      </c>
      <c r="DX115" s="23">
        <f t="shared" si="7"/>
        <v>306627586.19784081</v>
      </c>
      <c r="DY115" s="38">
        <f t="shared" si="9"/>
        <v>216565317.00000003</v>
      </c>
      <c r="DZ115" s="23">
        <f t="shared" si="8"/>
        <v>1415.8665406143532</v>
      </c>
    </row>
    <row r="116" spans="1:130" x14ac:dyDescent="0.25">
      <c r="A116" s="21" t="s">
        <v>232</v>
      </c>
      <c r="B116" s="23">
        <v>28020.925668830499</v>
      </c>
      <c r="C116" s="23">
        <v>409430.74283778499</v>
      </c>
      <c r="D116" s="23">
        <v>868120.38044676196</v>
      </c>
      <c r="E116" s="23">
        <v>65.447807201063497</v>
      </c>
      <c r="F116" s="23">
        <v>75533.131960283499</v>
      </c>
      <c r="G116" s="23">
        <v>424940.708735911</v>
      </c>
      <c r="H116" s="23">
        <v>6106.3120566269599</v>
      </c>
      <c r="I116" s="23">
        <v>2842.6542304201098</v>
      </c>
      <c r="J116" s="23">
        <v>1903.06268359468</v>
      </c>
      <c r="K116" s="23">
        <v>358.33240263039499</v>
      </c>
      <c r="L116" s="23">
        <v>4153.7969050168604</v>
      </c>
      <c r="M116" s="23">
        <v>5243.91907451512</v>
      </c>
      <c r="N116" s="23">
        <v>471.05562074678602</v>
      </c>
      <c r="O116" s="23">
        <v>2100.4030623111398</v>
      </c>
      <c r="P116" s="23">
        <v>2564.5010603291198</v>
      </c>
      <c r="Q116" s="23">
        <v>12014.6314168114</v>
      </c>
      <c r="R116" s="23">
        <v>1971.1062932586001</v>
      </c>
      <c r="S116" s="23">
        <v>244791.593608686</v>
      </c>
      <c r="T116" s="23">
        <v>7234977.7145280903</v>
      </c>
      <c r="U116" s="23">
        <v>279101.89208058303</v>
      </c>
      <c r="V116" s="23">
        <v>111974.469822111</v>
      </c>
      <c r="W116" s="23">
        <v>36.315015647827202</v>
      </c>
      <c r="X116" s="23">
        <v>7318866.9701916603</v>
      </c>
      <c r="Y116" s="23">
        <v>3717.8262364688799</v>
      </c>
      <c r="Z116" s="23">
        <v>213.05504349840299</v>
      </c>
      <c r="AA116" s="23">
        <v>614120.10353237402</v>
      </c>
      <c r="AB116" s="23">
        <v>579.17250772693899</v>
      </c>
      <c r="AC116" s="23">
        <v>1526.1889161428501</v>
      </c>
      <c r="AD116" s="23">
        <v>821702.71620142495</v>
      </c>
      <c r="AE116" s="23">
        <v>3351.50159663055</v>
      </c>
      <c r="AF116" s="23">
        <v>1962.3065010787</v>
      </c>
      <c r="AG116" s="23">
        <v>2882058.68119269</v>
      </c>
      <c r="AH116" s="23">
        <v>6925.1527135426504</v>
      </c>
      <c r="AI116" s="23">
        <v>211267.15803769999</v>
      </c>
      <c r="AJ116" s="23">
        <v>231.79546927529</v>
      </c>
      <c r="AK116" s="23">
        <v>24182.833818134</v>
      </c>
      <c r="AL116" s="23">
        <v>3718095.5577605399</v>
      </c>
      <c r="AM116" s="23">
        <v>79625.991883680603</v>
      </c>
      <c r="AN116" s="23">
        <v>51.405615473560303</v>
      </c>
      <c r="AO116" s="23">
        <v>183709.463609628</v>
      </c>
      <c r="AP116" s="23">
        <v>4774.9544125041703</v>
      </c>
      <c r="AQ116" s="23">
        <v>12698.3984947674</v>
      </c>
      <c r="AR116" s="23">
        <v>284137.31009718898</v>
      </c>
      <c r="AS116" s="23">
        <v>10.8724585247364</v>
      </c>
      <c r="AT116" s="23">
        <v>210.49184982413399</v>
      </c>
      <c r="AU116" s="23">
        <v>3277974.02179104</v>
      </c>
      <c r="AV116" s="23">
        <v>162.20620255602299</v>
      </c>
      <c r="AW116" s="23">
        <v>174.83827409345199</v>
      </c>
      <c r="AX116" s="23">
        <v>656.538434782997</v>
      </c>
      <c r="AY116" s="23">
        <v>77.232076098730104</v>
      </c>
      <c r="AZ116" s="23">
        <v>320385.93962826999</v>
      </c>
      <c r="BA116" s="23">
        <v>43789.297909624598</v>
      </c>
      <c r="BB116" s="23">
        <v>114.337379333494</v>
      </c>
      <c r="BC116" s="23">
        <v>34503.370262142002</v>
      </c>
      <c r="BD116" s="23">
        <v>388651.56452530401</v>
      </c>
      <c r="BE116" s="23">
        <v>45928.251727811003</v>
      </c>
      <c r="BF116" s="23">
        <v>45.370616368209703</v>
      </c>
      <c r="BG116" s="23">
        <v>581.848656562835</v>
      </c>
      <c r="BH116" s="23">
        <v>394347.85600723501</v>
      </c>
      <c r="BI116" s="23">
        <v>57.544118454485201</v>
      </c>
      <c r="BJ116" s="23">
        <v>568.65201084375201</v>
      </c>
      <c r="BK116" s="23">
        <v>178493.838699207</v>
      </c>
      <c r="BL116" s="23">
        <v>3038052.7833464402</v>
      </c>
      <c r="BM116" s="23">
        <v>42377.997031839499</v>
      </c>
      <c r="BN116" s="23">
        <v>227.99782014468599</v>
      </c>
      <c r="BO116" s="23">
        <v>179.401328679497</v>
      </c>
      <c r="BP116" s="23">
        <v>5824.7461628496003</v>
      </c>
      <c r="BQ116" s="23">
        <v>2310.1256828078199</v>
      </c>
      <c r="BR116" s="23">
        <v>1681904.0220834899</v>
      </c>
      <c r="BS116" s="23">
        <v>224.08511187504499</v>
      </c>
      <c r="BT116" s="23">
        <v>3308.3960617041098</v>
      </c>
      <c r="BU116" s="23">
        <v>753440.15483517805</v>
      </c>
      <c r="BV116" s="23">
        <v>70.4868565682753</v>
      </c>
      <c r="BW116" s="23">
        <v>2709.2545419319099</v>
      </c>
      <c r="BX116" s="23">
        <v>1414.3062698393901</v>
      </c>
      <c r="BY116" s="23">
        <v>3245.2808833232102</v>
      </c>
      <c r="BZ116" s="23">
        <v>48551.155232661898</v>
      </c>
      <c r="CA116" s="23">
        <v>220.930744124412</v>
      </c>
      <c r="CB116" s="23">
        <v>99483.974447924105</v>
      </c>
      <c r="CC116" s="23">
        <v>1033016.30981674</v>
      </c>
      <c r="CD116" s="23">
        <v>6361254.3609683001</v>
      </c>
      <c r="CE116" s="23">
        <v>3892.2941511289901</v>
      </c>
      <c r="CF116" s="23">
        <v>90710.167117680598</v>
      </c>
      <c r="CG116" s="23">
        <v>43810.221794937999</v>
      </c>
      <c r="CH116" s="23">
        <v>115456.471337956</v>
      </c>
      <c r="CI116" s="23">
        <v>157718.05308247401</v>
      </c>
      <c r="CJ116" s="23">
        <v>514699.34522015101</v>
      </c>
      <c r="CK116" s="23">
        <v>1918.3884444349201</v>
      </c>
      <c r="CL116" s="23">
        <v>2390244.88049191</v>
      </c>
      <c r="CM116" s="23">
        <v>210849.76619032799</v>
      </c>
      <c r="CN116" s="23">
        <v>95318.805617223203</v>
      </c>
      <c r="CO116" s="23">
        <v>6943.2166930719404</v>
      </c>
      <c r="CP116" s="23">
        <v>114.293195091313</v>
      </c>
      <c r="CQ116" s="23">
        <v>9689.1577499782506</v>
      </c>
      <c r="CR116" s="23">
        <v>11701.3008231084</v>
      </c>
      <c r="CS116" s="23">
        <v>6474.3344113717103</v>
      </c>
      <c r="CT116" s="23">
        <v>203.595072457523</v>
      </c>
      <c r="CU116" s="23">
        <v>790.67339602944799</v>
      </c>
      <c r="CV116" s="23">
        <v>366.84050139727901</v>
      </c>
      <c r="CW116" s="23">
        <v>916980.17649464903</v>
      </c>
      <c r="CX116" s="23">
        <v>2479.7567167945499</v>
      </c>
      <c r="CY116" s="23">
        <v>16847.683489450101</v>
      </c>
      <c r="CZ116" s="23">
        <v>21955.3481111847</v>
      </c>
      <c r="DA116" s="23">
        <v>13035.3216836477</v>
      </c>
      <c r="DB116" s="23">
        <v>35398.564541435699</v>
      </c>
      <c r="DC116" s="23">
        <v>113652.580289331</v>
      </c>
      <c r="DD116" s="23">
        <v>443.73197045745098</v>
      </c>
      <c r="DE116" s="23">
        <v>302201.28904708702</v>
      </c>
      <c r="DF116" s="23">
        <v>2878865.2953934302</v>
      </c>
      <c r="DG116" s="23">
        <v>47539.923903665302</v>
      </c>
      <c r="DH116" s="23">
        <v>168.64258132132099</v>
      </c>
      <c r="DI116" s="23">
        <v>61335.927490696697</v>
      </c>
      <c r="DJ116" s="23">
        <v>5792.6410295680398</v>
      </c>
      <c r="DK116" s="23">
        <v>96.952075482162996</v>
      </c>
      <c r="DL116" s="23">
        <v>111340.85097638299</v>
      </c>
      <c r="DM116" s="23">
        <v>31010.514279634099</v>
      </c>
      <c r="DN116" s="23">
        <v>464.83618552024598</v>
      </c>
      <c r="DO116" s="23">
        <v>6.0142878044099</v>
      </c>
      <c r="DP116" s="23">
        <v>382639.06570359599</v>
      </c>
      <c r="DQ116" s="23">
        <v>14674907.7358799</v>
      </c>
      <c r="DR116" s="23">
        <f t="shared" si="6"/>
        <v>66933136.140426539</v>
      </c>
      <c r="DS116" s="19">
        <v>22393002.151571192</v>
      </c>
      <c r="DT116">
        <v>4063862.9647519952</v>
      </c>
      <c r="DU116">
        <v>15293567.771408681</v>
      </c>
      <c r="DV116">
        <v>4798006.754999185</v>
      </c>
      <c r="DW116">
        <v>20384696.497695494</v>
      </c>
      <c r="DX116" s="23">
        <f t="shared" si="7"/>
        <v>66933136.140426546</v>
      </c>
      <c r="DY116" s="38">
        <f t="shared" si="9"/>
        <v>4246440</v>
      </c>
      <c r="DZ116" s="23">
        <f t="shared" si="8"/>
        <v>15762.176350172507</v>
      </c>
    </row>
    <row r="117" spans="1:130" x14ac:dyDescent="0.25">
      <c r="A117" s="21" t="s">
        <v>233</v>
      </c>
      <c r="B117" s="23">
        <v>1749775.49703376</v>
      </c>
      <c r="C117" s="23">
        <v>1375583.42223303</v>
      </c>
      <c r="D117" s="23">
        <v>2153133.29246647</v>
      </c>
      <c r="E117" s="23">
        <v>6879.7610873328003</v>
      </c>
      <c r="F117" s="23">
        <v>53700.530340352598</v>
      </c>
      <c r="G117" s="23">
        <v>1848339.3394454101</v>
      </c>
      <c r="H117" s="23">
        <v>129314.683592906</v>
      </c>
      <c r="I117" s="23">
        <v>52283.445255528299</v>
      </c>
      <c r="J117" s="23">
        <v>54182.524819849801</v>
      </c>
      <c r="K117" s="23">
        <v>46241.179895203401</v>
      </c>
      <c r="L117" s="23">
        <v>152647.04249121901</v>
      </c>
      <c r="M117" s="23">
        <v>52789.121540625099</v>
      </c>
      <c r="N117" s="23">
        <v>120672.82467846001</v>
      </c>
      <c r="O117" s="23">
        <v>125124.08889836</v>
      </c>
      <c r="P117" s="23">
        <v>38142.337142619101</v>
      </c>
      <c r="Q117" s="23">
        <v>93774.682761574601</v>
      </c>
      <c r="R117" s="23">
        <v>94867.544100782499</v>
      </c>
      <c r="S117" s="23">
        <v>409108.48113341199</v>
      </c>
      <c r="T117" s="23">
        <v>10376812.247703001</v>
      </c>
      <c r="U117" s="23">
        <v>400702.64287183603</v>
      </c>
      <c r="V117" s="23">
        <v>1019628.16087097</v>
      </c>
      <c r="W117" s="23">
        <v>61353.815665053698</v>
      </c>
      <c r="X117" s="23">
        <v>16774984.9881276</v>
      </c>
      <c r="Y117" s="23">
        <v>397637.48555213999</v>
      </c>
      <c r="Z117" s="23">
        <v>593084.71719080198</v>
      </c>
      <c r="AA117" s="23">
        <v>2607466.72246351</v>
      </c>
      <c r="AB117" s="23">
        <v>2920.4045153624902</v>
      </c>
      <c r="AC117" s="23">
        <v>4359.9770452808398</v>
      </c>
      <c r="AD117" s="23">
        <v>3000241.4687469299</v>
      </c>
      <c r="AE117" s="23">
        <v>631334.39418173896</v>
      </c>
      <c r="AF117" s="23">
        <v>1877319.90613156</v>
      </c>
      <c r="AG117" s="23">
        <v>12423571.830733201</v>
      </c>
      <c r="AH117" s="23">
        <v>1266431.30783333</v>
      </c>
      <c r="AI117" s="23">
        <v>1180303.9413515499</v>
      </c>
      <c r="AJ117" s="23">
        <v>241.14354120289201</v>
      </c>
      <c r="AK117" s="23">
        <v>1781457.59836821</v>
      </c>
      <c r="AL117" s="23">
        <v>9005543.9167208597</v>
      </c>
      <c r="AM117" s="23">
        <v>411201.79894409399</v>
      </c>
      <c r="AN117" s="23">
        <v>688030.35627366905</v>
      </c>
      <c r="AO117" s="23">
        <v>161879.44533025601</v>
      </c>
      <c r="AP117" s="23">
        <v>155046.98603848199</v>
      </c>
      <c r="AQ117" s="23">
        <v>1090759.83808942</v>
      </c>
      <c r="AR117" s="23">
        <v>3878744.6248706402</v>
      </c>
      <c r="AS117" s="23">
        <v>22026.591114369301</v>
      </c>
      <c r="AT117" s="23">
        <v>1098.1707567052299</v>
      </c>
      <c r="AU117" s="23">
        <v>14178883.4592102</v>
      </c>
      <c r="AV117" s="23">
        <v>849552.75484368799</v>
      </c>
      <c r="AW117" s="23">
        <v>198832.230240031</v>
      </c>
      <c r="AX117" s="23">
        <v>23019.935296153501</v>
      </c>
      <c r="AY117" s="23">
        <v>132815.02148327199</v>
      </c>
      <c r="AZ117" s="23">
        <v>2053452.7618362899</v>
      </c>
      <c r="BA117" s="23">
        <v>203032.73631410001</v>
      </c>
      <c r="BB117" s="23">
        <v>54807.2412355899</v>
      </c>
      <c r="BC117" s="23">
        <v>153100.18049085201</v>
      </c>
      <c r="BD117" s="23">
        <v>1978852.6307474</v>
      </c>
      <c r="BE117" s="23">
        <v>1248561.64219098</v>
      </c>
      <c r="BF117" s="23">
        <v>22862.206708318899</v>
      </c>
      <c r="BG117" s="23">
        <v>3721.7472726071101</v>
      </c>
      <c r="BH117" s="23">
        <v>2843025.8888785802</v>
      </c>
      <c r="BI117" s="23">
        <v>477571.337107695</v>
      </c>
      <c r="BJ117" s="23">
        <v>120031.80551634901</v>
      </c>
      <c r="BK117" s="23">
        <v>15972481.925163001</v>
      </c>
      <c r="BL117" s="23">
        <v>9903656.9860521704</v>
      </c>
      <c r="BM117" s="23">
        <v>310446.18113605399</v>
      </c>
      <c r="BN117" s="23">
        <v>569856.51843072195</v>
      </c>
      <c r="BO117" s="23">
        <v>734.06507498623205</v>
      </c>
      <c r="BP117" s="23">
        <v>1435618.3852971699</v>
      </c>
      <c r="BQ117" s="23">
        <v>164606.83119264399</v>
      </c>
      <c r="BR117" s="23">
        <v>2640035.0963896601</v>
      </c>
      <c r="BS117" s="23">
        <v>125604.08481249301</v>
      </c>
      <c r="BT117" s="23">
        <v>413191.87647776701</v>
      </c>
      <c r="BU117" s="23">
        <v>2463883.3766546599</v>
      </c>
      <c r="BV117" s="23">
        <v>479.17315036360401</v>
      </c>
      <c r="BW117" s="23">
        <v>97510.711725373505</v>
      </c>
      <c r="BX117" s="23">
        <v>185656.119278862</v>
      </c>
      <c r="BY117" s="23">
        <v>628682.26849893795</v>
      </c>
      <c r="BZ117" s="23">
        <v>455429.854757233</v>
      </c>
      <c r="CA117" s="23">
        <v>301.48748184658001</v>
      </c>
      <c r="CB117" s="23">
        <v>263152.57689653803</v>
      </c>
      <c r="CC117" s="23">
        <v>5169193.7552021798</v>
      </c>
      <c r="CD117" s="23">
        <v>1147349.8417772599</v>
      </c>
      <c r="CE117" s="23">
        <v>18703.101686311998</v>
      </c>
      <c r="CF117" s="23">
        <v>1246854.6755583601</v>
      </c>
      <c r="CG117" s="23">
        <v>683201.92125279095</v>
      </c>
      <c r="CH117" s="23">
        <v>330998.72392752999</v>
      </c>
      <c r="CI117" s="23">
        <v>65689.348109783503</v>
      </c>
      <c r="CJ117" s="23">
        <v>2614900.8737320402</v>
      </c>
      <c r="CK117" s="23">
        <v>894714.97437127505</v>
      </c>
      <c r="CL117" s="23">
        <v>990039.421046859</v>
      </c>
      <c r="CM117" s="23">
        <v>6530642.1113479296</v>
      </c>
      <c r="CN117" s="23">
        <v>750173.901946511</v>
      </c>
      <c r="CO117" s="23">
        <v>664487.59548281797</v>
      </c>
      <c r="CP117" s="23">
        <v>43117.807284647999</v>
      </c>
      <c r="CQ117" s="23">
        <v>546490.42369899596</v>
      </c>
      <c r="CR117" s="23">
        <v>25343.766411522101</v>
      </c>
      <c r="CS117" s="23">
        <v>5228.6125942732297</v>
      </c>
      <c r="CT117" s="23">
        <v>468819.44858193299</v>
      </c>
      <c r="CU117" s="23">
        <v>76067.078074492398</v>
      </c>
      <c r="CV117" s="23">
        <v>3157.1826643518798</v>
      </c>
      <c r="CW117" s="23">
        <v>4491636.5551310796</v>
      </c>
      <c r="CX117" s="23">
        <v>611911.87554259796</v>
      </c>
      <c r="CY117" s="23">
        <v>2474916.2790880702</v>
      </c>
      <c r="CZ117" s="23">
        <v>529723.22915749997</v>
      </c>
      <c r="DA117" s="23">
        <v>370185.19659844303</v>
      </c>
      <c r="DB117" s="23">
        <v>153327.186429327</v>
      </c>
      <c r="DC117" s="23">
        <v>1420512.17482648</v>
      </c>
      <c r="DD117" s="23">
        <v>68566.722564035605</v>
      </c>
      <c r="DE117" s="23">
        <v>734059.17808489001</v>
      </c>
      <c r="DF117" s="23">
        <v>5796875.2499981197</v>
      </c>
      <c r="DG117" s="23">
        <v>5330675.5742400102</v>
      </c>
      <c r="DH117" s="23">
        <v>23.590155991321499</v>
      </c>
      <c r="DI117" s="23">
        <v>155302.56089089901</v>
      </c>
      <c r="DJ117" s="23">
        <v>7665029.7522742497</v>
      </c>
      <c r="DK117" s="23">
        <v>36.645396976967703</v>
      </c>
      <c r="DL117" s="23">
        <v>330982.06883219298</v>
      </c>
      <c r="DM117" s="23">
        <v>475124.04998973699</v>
      </c>
      <c r="DN117" s="23">
        <v>7465.8874340945404</v>
      </c>
      <c r="DO117" s="23">
        <v>554061.03077010601</v>
      </c>
      <c r="DP117" s="23">
        <v>412508.284848943</v>
      </c>
      <c r="DQ117" s="23">
        <v>19492681.769094899</v>
      </c>
      <c r="DR117" s="23">
        <f t="shared" si="6"/>
        <v>211894974.80389172</v>
      </c>
      <c r="DS117" s="19">
        <v>29547361.392709646</v>
      </c>
      <c r="DT117">
        <v>29559291.877501484</v>
      </c>
      <c r="DU117">
        <v>46527371.974986471</v>
      </c>
      <c r="DV117">
        <v>25362266.415625956</v>
      </c>
      <c r="DW117">
        <v>80898683.143068209</v>
      </c>
      <c r="DX117" s="23">
        <f t="shared" si="7"/>
        <v>211894974.80389178</v>
      </c>
      <c r="DY117" s="38">
        <f t="shared" si="9"/>
        <v>32510462</v>
      </c>
      <c r="DZ117" s="23">
        <f t="shared" si="8"/>
        <v>6517.7472655999709</v>
      </c>
    </row>
    <row r="118" spans="1:130" x14ac:dyDescent="0.25">
      <c r="A118" s="21" t="s">
        <v>234</v>
      </c>
      <c r="B118" s="23">
        <v>1828204.96396911</v>
      </c>
      <c r="C118" s="23">
        <v>4336100.8407963701</v>
      </c>
      <c r="D118" s="23">
        <v>11248163.888240401</v>
      </c>
      <c r="E118" s="23">
        <v>81.857287406253803</v>
      </c>
      <c r="F118" s="23">
        <v>1781378.3294995299</v>
      </c>
      <c r="G118" s="23">
        <v>9267890.9644014798</v>
      </c>
      <c r="H118" s="23">
        <v>210711.948305698</v>
      </c>
      <c r="I118" s="23">
        <v>43437.947217649002</v>
      </c>
      <c r="J118" s="23">
        <v>16772.171378560601</v>
      </c>
      <c r="K118" s="23">
        <v>180002.02234009799</v>
      </c>
      <c r="L118" s="23">
        <v>300041.12495203997</v>
      </c>
      <c r="M118" s="23">
        <v>41404.282178641697</v>
      </c>
      <c r="N118" s="23">
        <v>31941.967239110199</v>
      </c>
      <c r="O118" s="23">
        <v>676959.879017781</v>
      </c>
      <c r="P118" s="23">
        <v>113095.24744012499</v>
      </c>
      <c r="Q118" s="23">
        <v>529217.00712916395</v>
      </c>
      <c r="R118" s="23">
        <v>33915.949059034399</v>
      </c>
      <c r="S118" s="23">
        <v>2073130.3410562</v>
      </c>
      <c r="T118" s="23">
        <v>16669178.7577515</v>
      </c>
      <c r="U118" s="23">
        <v>285897.168396728</v>
      </c>
      <c r="V118" s="23">
        <v>2268812.61348614</v>
      </c>
      <c r="W118" s="23">
        <v>45680.916534763703</v>
      </c>
      <c r="X118" s="23">
        <v>22907856.3463993</v>
      </c>
      <c r="Y118" s="23">
        <v>52748.433632695102</v>
      </c>
      <c r="Z118" s="23">
        <v>757789.15534683899</v>
      </c>
      <c r="AA118" s="23">
        <v>12988950.1172064</v>
      </c>
      <c r="AB118" s="23">
        <v>1771.7407856054599</v>
      </c>
      <c r="AC118" s="23">
        <v>341898.69373769203</v>
      </c>
      <c r="AD118" s="23">
        <v>1562701.9230648</v>
      </c>
      <c r="AE118" s="23">
        <v>1814404.41293849</v>
      </c>
      <c r="AF118" s="23">
        <v>3508534.6279113502</v>
      </c>
      <c r="AG118" s="23">
        <v>17598183.801333901</v>
      </c>
      <c r="AH118" s="23">
        <v>5785781.2660106504</v>
      </c>
      <c r="AI118" s="23">
        <v>3632556.3831913001</v>
      </c>
      <c r="AJ118" s="23">
        <v>283.908365959832</v>
      </c>
      <c r="AK118" s="23">
        <v>604131.04371887003</v>
      </c>
      <c r="AL118" s="23">
        <v>33477979.8610126</v>
      </c>
      <c r="AM118" s="23">
        <v>7045866.3708300302</v>
      </c>
      <c r="AN118" s="23">
        <v>4323281.6356890704</v>
      </c>
      <c r="AO118" s="23">
        <v>23098.6556278075</v>
      </c>
      <c r="AP118" s="23">
        <v>37496.241314142702</v>
      </c>
      <c r="AQ118" s="23">
        <v>142791.94440123299</v>
      </c>
      <c r="AR118" s="23">
        <v>2350981.4438712001</v>
      </c>
      <c r="AS118" s="23">
        <v>195.70736946660401</v>
      </c>
      <c r="AT118" s="23">
        <v>114.737414027894</v>
      </c>
      <c r="AU118" s="23">
        <v>17831728.921447799</v>
      </c>
      <c r="AV118" s="23">
        <v>174733.58619046299</v>
      </c>
      <c r="AW118" s="23">
        <v>6938.9790849220599</v>
      </c>
      <c r="AX118" s="23">
        <v>145116.71543466399</v>
      </c>
      <c r="AY118" s="23">
        <v>55477.423022174298</v>
      </c>
      <c r="AZ118" s="23">
        <v>5269118.7875028402</v>
      </c>
      <c r="BA118" s="23">
        <v>203837.305302853</v>
      </c>
      <c r="BB118" s="23">
        <v>236688.65871649401</v>
      </c>
      <c r="BC118" s="23">
        <v>427048.01189355197</v>
      </c>
      <c r="BD118" s="23">
        <v>10089771.1931547</v>
      </c>
      <c r="BE118" s="23">
        <v>1711104.39680256</v>
      </c>
      <c r="BF118" s="23">
        <v>13619.362708046299</v>
      </c>
      <c r="BG118" s="23">
        <v>455599.83461366798</v>
      </c>
      <c r="BH118" s="23">
        <v>5004506.8794408003</v>
      </c>
      <c r="BI118" s="23">
        <v>336713.08011490799</v>
      </c>
      <c r="BJ118" s="23">
        <v>10164.1748886815</v>
      </c>
      <c r="BK118" s="23">
        <v>25319200.302145701</v>
      </c>
      <c r="BL118" s="23">
        <v>6664462.4484343296</v>
      </c>
      <c r="BM118" s="23">
        <v>865896.26996243605</v>
      </c>
      <c r="BN118" s="23">
        <v>263.97974220741702</v>
      </c>
      <c r="BO118" s="23">
        <v>264.92379334535599</v>
      </c>
      <c r="BP118" s="23">
        <v>3312095.8626222298</v>
      </c>
      <c r="BQ118" s="23">
        <v>1709.6836604478599</v>
      </c>
      <c r="BR118" s="23">
        <v>5694612.52068685</v>
      </c>
      <c r="BS118" s="23">
        <v>71354.354584474</v>
      </c>
      <c r="BT118" s="23">
        <v>2472.7185868706802</v>
      </c>
      <c r="BU118" s="23">
        <v>8339168.7131239297</v>
      </c>
      <c r="BV118" s="23">
        <v>110.165323775236</v>
      </c>
      <c r="BW118" s="23">
        <v>282149.49519452202</v>
      </c>
      <c r="BX118" s="23">
        <v>630682.00910808402</v>
      </c>
      <c r="BY118" s="23">
        <v>291319.07014480402</v>
      </c>
      <c r="BZ118" s="23">
        <v>2310048.1787890801</v>
      </c>
      <c r="CA118" s="23">
        <v>384.23336618658902</v>
      </c>
      <c r="CB118" s="23">
        <v>254726.18693357101</v>
      </c>
      <c r="CC118" s="23">
        <v>11714733.7175772</v>
      </c>
      <c r="CD118" s="23">
        <v>4410341.3633673796</v>
      </c>
      <c r="CE118" s="23">
        <v>2298.6774851434102</v>
      </c>
      <c r="CF118" s="23">
        <v>1320320.5180514699</v>
      </c>
      <c r="CG118" s="23">
        <v>1403881.6888014099</v>
      </c>
      <c r="CH118" s="23">
        <v>9931317.6887069698</v>
      </c>
      <c r="CI118" s="23">
        <v>186550.83498759399</v>
      </c>
      <c r="CJ118" s="23">
        <v>4883163.13387754</v>
      </c>
      <c r="CK118" s="23">
        <v>762363.49541805498</v>
      </c>
      <c r="CL118" s="23">
        <v>1578707.0331878201</v>
      </c>
      <c r="CM118" s="23">
        <v>31313014.223463099</v>
      </c>
      <c r="CN118" s="23">
        <v>1257081.28506879</v>
      </c>
      <c r="CO118" s="23">
        <v>894738.21276345395</v>
      </c>
      <c r="CP118" s="23">
        <v>41755.2872197955</v>
      </c>
      <c r="CQ118" s="23">
        <v>1344677.302955</v>
      </c>
      <c r="CR118" s="23">
        <v>697670.86880078097</v>
      </c>
      <c r="CS118" s="23">
        <v>806346.47621244797</v>
      </c>
      <c r="CT118" s="23">
        <v>788070.75811825297</v>
      </c>
      <c r="CU118" s="23">
        <v>10021.892872448299</v>
      </c>
      <c r="CV118" s="23">
        <v>195205.597948048</v>
      </c>
      <c r="CW118" s="23">
        <v>6258084.6586869499</v>
      </c>
      <c r="CX118" s="23">
        <v>16693.975481664002</v>
      </c>
      <c r="CY118" s="23">
        <v>5920403.0844050599</v>
      </c>
      <c r="CZ118" s="23">
        <v>805754.55920164695</v>
      </c>
      <c r="DA118" s="23">
        <v>411840.47672371502</v>
      </c>
      <c r="DB118" s="23">
        <v>144745.17226696399</v>
      </c>
      <c r="DC118" s="23">
        <v>1824517.34456491</v>
      </c>
      <c r="DD118" s="23">
        <v>337519.02544442099</v>
      </c>
      <c r="DE118" s="23">
        <v>2249954.53061812</v>
      </c>
      <c r="DF118" s="23">
        <v>5775500.8685228098</v>
      </c>
      <c r="DG118" s="23">
        <v>4938932.4387501497</v>
      </c>
      <c r="DH118" s="23">
        <v>1257.9438697626399</v>
      </c>
      <c r="DI118" s="23">
        <v>4180371.25653172</v>
      </c>
      <c r="DJ118" s="23">
        <v>1490393.11881365</v>
      </c>
      <c r="DK118" s="23">
        <v>7.8533695844434597</v>
      </c>
      <c r="DL118" s="23">
        <v>379777.793023834</v>
      </c>
      <c r="DM118" s="23">
        <v>97142.949142837606</v>
      </c>
      <c r="DN118" s="23">
        <v>156639.16212262801</v>
      </c>
      <c r="DO118" s="23">
        <v>469896.39263183897</v>
      </c>
      <c r="DP118" s="23">
        <v>3254908.10966276</v>
      </c>
      <c r="DQ118" s="23">
        <v>52083773.396893904</v>
      </c>
      <c r="DR118" s="23">
        <f t="shared" si="6"/>
        <v>431294881.23298466</v>
      </c>
      <c r="DS118" s="19">
        <v>74355679.324589804</v>
      </c>
      <c r="DT118">
        <v>57132025.242317989</v>
      </c>
      <c r="DU118">
        <v>85211071.153460056</v>
      </c>
      <c r="DV118">
        <v>81084491.01513803</v>
      </c>
      <c r="DW118">
        <v>133511614.49747866</v>
      </c>
      <c r="DX118" s="23">
        <f t="shared" si="7"/>
        <v>431294881.23298454</v>
      </c>
      <c r="DY118" s="38">
        <f t="shared" si="9"/>
        <v>108116621.99999999</v>
      </c>
      <c r="DZ118" s="23">
        <f t="shared" si="8"/>
        <v>3989.1634908181331</v>
      </c>
    </row>
    <row r="119" spans="1:130" x14ac:dyDescent="0.25">
      <c r="A119" s="21" t="s">
        <v>280</v>
      </c>
      <c r="B119" s="23">
        <v>219823.61185206499</v>
      </c>
      <c r="C119" s="23">
        <v>257084.54315397399</v>
      </c>
      <c r="D119" s="23">
        <v>61314.6432166788</v>
      </c>
      <c r="E119" s="23">
        <v>11.284911940142299</v>
      </c>
      <c r="F119" s="23">
        <v>38452.9599501251</v>
      </c>
      <c r="G119" s="23">
        <v>567407.55394474196</v>
      </c>
      <c r="H119" s="23">
        <v>832.358057666386</v>
      </c>
      <c r="I119" s="23">
        <v>1401.4925090586901</v>
      </c>
      <c r="J119" s="23">
        <v>452.932370160115</v>
      </c>
      <c r="K119" s="23">
        <v>54.469886919188099</v>
      </c>
      <c r="L119" s="23">
        <v>10938.645317177299</v>
      </c>
      <c r="M119" s="23">
        <v>602.88596105345903</v>
      </c>
      <c r="N119" s="23">
        <v>99.903115642284405</v>
      </c>
      <c r="O119" s="23">
        <v>881.87758628821405</v>
      </c>
      <c r="P119" s="23">
        <v>3847.9920824320802</v>
      </c>
      <c r="Q119" s="23">
        <v>286.69322661500001</v>
      </c>
      <c r="R119" s="23">
        <v>3089.1591178353401</v>
      </c>
      <c r="S119" s="23">
        <v>6804.0527730036001</v>
      </c>
      <c r="T119" s="23">
        <v>419395.997736978</v>
      </c>
      <c r="U119" s="23">
        <v>33306.130801320098</v>
      </c>
      <c r="V119" s="23">
        <v>72349.404781693098</v>
      </c>
      <c r="W119" s="23">
        <v>8878.9719432461297</v>
      </c>
      <c r="X119" s="23">
        <v>1034148.62858962</v>
      </c>
      <c r="Y119" s="23">
        <v>3006.96471648838</v>
      </c>
      <c r="Z119" s="23">
        <v>2091.8480414427599</v>
      </c>
      <c r="AA119" s="23">
        <v>62912.788115128802</v>
      </c>
      <c r="AB119" s="23">
        <v>59.616157127822198</v>
      </c>
      <c r="AC119" s="23">
        <v>28019.580811264801</v>
      </c>
      <c r="AD119" s="23">
        <v>13228.2114812897</v>
      </c>
      <c r="AE119" s="23">
        <v>6894.4142278495101</v>
      </c>
      <c r="AF119" s="23">
        <v>58052.029397211903</v>
      </c>
      <c r="AG119" s="23">
        <v>1949059.84236172</v>
      </c>
      <c r="AH119" s="23">
        <v>1022.77677121664</v>
      </c>
      <c r="AI119" s="23">
        <v>53087.927776840399</v>
      </c>
      <c r="AJ119" s="23">
        <v>34.075522552497198</v>
      </c>
      <c r="AK119" s="23">
        <v>40340.082869376798</v>
      </c>
      <c r="AL119" s="23">
        <v>82078.023590389799</v>
      </c>
      <c r="AM119" s="23">
        <v>42669.787133774997</v>
      </c>
      <c r="AN119" s="23">
        <v>89728.317005235003</v>
      </c>
      <c r="AO119" s="23">
        <v>347.95079186474601</v>
      </c>
      <c r="AP119" s="23">
        <v>2847394.60077006</v>
      </c>
      <c r="AQ119" s="23">
        <v>32125.796138232599</v>
      </c>
      <c r="AR119" s="23">
        <v>26002.737536901699</v>
      </c>
      <c r="AS119" s="23">
        <v>90.632456383934795</v>
      </c>
      <c r="AT119" s="23">
        <v>30.1703689624978</v>
      </c>
      <c r="AU119" s="23">
        <v>2802222.8416288798</v>
      </c>
      <c r="AV119" s="23">
        <v>67454.746801308604</v>
      </c>
      <c r="AW119" s="23">
        <v>23833.3840933301</v>
      </c>
      <c r="AX119" s="23">
        <v>94135.608795869703</v>
      </c>
      <c r="AY119" s="23">
        <v>771.19505175108395</v>
      </c>
      <c r="AZ119" s="23">
        <v>303530.10812603502</v>
      </c>
      <c r="BA119" s="23">
        <v>556.54386124301402</v>
      </c>
      <c r="BB119" s="23">
        <v>681.32625061508702</v>
      </c>
      <c r="BC119" s="23">
        <v>854.44174892223305</v>
      </c>
      <c r="BD119" s="23">
        <v>77422.266515166804</v>
      </c>
      <c r="BE119" s="23">
        <v>195517.04521416099</v>
      </c>
      <c r="BF119" s="23">
        <v>51.551759646534002</v>
      </c>
      <c r="BG119" s="23">
        <v>6394.99933208322</v>
      </c>
      <c r="BH119" s="23">
        <v>150415.64883956901</v>
      </c>
      <c r="BI119" s="23">
        <v>33627.1678539309</v>
      </c>
      <c r="BJ119" s="23">
        <v>509.556656798115</v>
      </c>
      <c r="BK119" s="23">
        <v>782046.86658537597</v>
      </c>
      <c r="BL119" s="23">
        <v>2139053.1154741598</v>
      </c>
      <c r="BM119" s="23">
        <v>151353.69563662499</v>
      </c>
      <c r="BN119" s="23">
        <v>70.2963205564281</v>
      </c>
      <c r="BO119" s="23">
        <v>26.687274884140798</v>
      </c>
      <c r="BP119" s="23">
        <v>14313.405611467701</v>
      </c>
      <c r="BQ119" s="23">
        <v>1580.58069627688</v>
      </c>
      <c r="BR119" s="23">
        <v>155830.41451199501</v>
      </c>
      <c r="BS119" s="23">
        <v>8611.4173750821101</v>
      </c>
      <c r="BT119" s="23">
        <v>252.686034734278</v>
      </c>
      <c r="BU119" s="23">
        <v>156928.389005926</v>
      </c>
      <c r="BV119" s="23">
        <v>11.2162390760626</v>
      </c>
      <c r="BW119" s="23">
        <v>48317.290754993002</v>
      </c>
      <c r="BX119" s="23">
        <v>51833.669320177702</v>
      </c>
      <c r="BY119" s="23">
        <v>14049.3833716881</v>
      </c>
      <c r="BZ119" s="23">
        <v>116157.830095928</v>
      </c>
      <c r="CA119" s="23">
        <v>137.58636682037999</v>
      </c>
      <c r="CB119" s="23">
        <v>2583.8232410057099</v>
      </c>
      <c r="CC119" s="23">
        <v>506057.25425006897</v>
      </c>
      <c r="CD119" s="23">
        <v>89403.486186654802</v>
      </c>
      <c r="CE119" s="23">
        <v>4888.2207419983897</v>
      </c>
      <c r="CF119" s="23">
        <v>118577.410763038</v>
      </c>
      <c r="CG119" s="23">
        <v>80085.267773316096</v>
      </c>
      <c r="CH119" s="23">
        <v>62212.568262238499</v>
      </c>
      <c r="CI119" s="23">
        <v>26563.851600173799</v>
      </c>
      <c r="CJ119" s="23">
        <v>16131.7216707847</v>
      </c>
      <c r="CK119" s="23">
        <v>10227.221856723399</v>
      </c>
      <c r="CL119" s="23">
        <v>120634.13888138</v>
      </c>
      <c r="CM119" s="23">
        <v>1285388.1974798101</v>
      </c>
      <c r="CN119" s="23">
        <v>150920.351809026</v>
      </c>
      <c r="CO119" s="23">
        <v>45059.178533235499</v>
      </c>
      <c r="CP119" s="23">
        <v>14050.039908453</v>
      </c>
      <c r="CQ119" s="23">
        <v>3093.74911947907</v>
      </c>
      <c r="CR119" s="23">
        <v>2786.9587071496499</v>
      </c>
      <c r="CS119" s="23">
        <v>1315.7171921418501</v>
      </c>
      <c r="CT119" s="23">
        <v>14898.1547348615</v>
      </c>
      <c r="CU119" s="23">
        <v>13.547204380895399</v>
      </c>
      <c r="CV119" s="23">
        <v>2360.37962497125</v>
      </c>
      <c r="CW119" s="23">
        <v>38079.9851872445</v>
      </c>
      <c r="CX119" s="23">
        <v>394.90983564618801</v>
      </c>
      <c r="CY119" s="23">
        <v>112134.93738225001</v>
      </c>
      <c r="CZ119" s="23">
        <v>123199.963028224</v>
      </c>
      <c r="DA119" s="23">
        <v>16042.842980368399</v>
      </c>
      <c r="DB119" s="23">
        <v>459125.82171597</v>
      </c>
      <c r="DC119" s="23">
        <v>203258.02659224099</v>
      </c>
      <c r="DD119" s="23">
        <v>71280.756643065601</v>
      </c>
      <c r="DE119" s="23">
        <v>26623.195688771</v>
      </c>
      <c r="DF119" s="23">
        <v>236084.79481699099</v>
      </c>
      <c r="DG119" s="23">
        <v>151854.04544610801</v>
      </c>
      <c r="DH119" s="23">
        <v>27.241171546096499</v>
      </c>
      <c r="DI119" s="23">
        <v>108598.325538962</v>
      </c>
      <c r="DJ119" s="23">
        <v>221320.43508091001</v>
      </c>
      <c r="DK119" s="23">
        <v>19.356344280021201</v>
      </c>
      <c r="DL119" s="23">
        <v>21487.602291949199</v>
      </c>
      <c r="DM119" s="23">
        <v>346.05469492910601</v>
      </c>
      <c r="DN119" s="23">
        <v>16006.7747244207</v>
      </c>
      <c r="DO119" s="23">
        <v>13.6827617752887</v>
      </c>
      <c r="DP119" s="23">
        <v>60855.503057413203</v>
      </c>
      <c r="DQ119" s="23">
        <v>798065.89481051697</v>
      </c>
      <c r="DR119" s="23">
        <f t="shared" si="6"/>
        <v>20700368.719467089</v>
      </c>
      <c r="DS119" s="19">
        <v>1302750.8165821177</v>
      </c>
      <c r="DT119">
        <v>1557226.2673817747</v>
      </c>
      <c r="DU119">
        <v>5937750.9939945387</v>
      </c>
      <c r="DV119">
        <v>2305357.4480404966</v>
      </c>
      <c r="DW119">
        <v>9597283.1934681721</v>
      </c>
      <c r="DX119" s="23">
        <f t="shared" si="7"/>
        <v>20700368.7194671</v>
      </c>
      <c r="DY119" s="38">
        <f t="shared" si="9"/>
        <v>8776119</v>
      </c>
      <c r="DZ119" s="23">
        <f t="shared" si="8"/>
        <v>2358.7155916490083</v>
      </c>
    </row>
    <row r="120" spans="1:130" x14ac:dyDescent="0.25">
      <c r="A120" s="21" t="s">
        <v>235</v>
      </c>
      <c r="B120" s="23">
        <v>8623214.7074214201</v>
      </c>
      <c r="C120" s="23">
        <v>966402.39071603003</v>
      </c>
      <c r="D120" s="23">
        <v>11192846.620947801</v>
      </c>
      <c r="E120" s="23">
        <v>4905.5951443755002</v>
      </c>
      <c r="F120" s="23">
        <v>376115.23463624</v>
      </c>
      <c r="G120" s="23">
        <v>6194500.9281431399</v>
      </c>
      <c r="H120" s="23">
        <v>92034.456885569205</v>
      </c>
      <c r="I120" s="23">
        <v>27719.522758199801</v>
      </c>
      <c r="J120" s="23">
        <v>64813.585630866597</v>
      </c>
      <c r="K120" s="23">
        <v>31766.438240021602</v>
      </c>
      <c r="L120" s="23">
        <v>216815.076668319</v>
      </c>
      <c r="M120" s="23">
        <v>35020.433433330298</v>
      </c>
      <c r="N120" s="23">
        <v>37559.054945184304</v>
      </c>
      <c r="O120" s="23">
        <v>152568.18470234799</v>
      </c>
      <c r="P120" s="23">
        <v>23747.749695443799</v>
      </c>
      <c r="Q120" s="23">
        <v>165148.908702974</v>
      </c>
      <c r="R120" s="23">
        <v>17808.651048725598</v>
      </c>
      <c r="S120" s="23">
        <v>290147.52439273102</v>
      </c>
      <c r="T120" s="23">
        <v>24327599.849270899</v>
      </c>
      <c r="U120" s="23">
        <v>1057765.25703714</v>
      </c>
      <c r="V120" s="23">
        <v>2192354.4157442502</v>
      </c>
      <c r="W120" s="23">
        <v>186733.76677424301</v>
      </c>
      <c r="X120" s="23">
        <v>31246310.444084998</v>
      </c>
      <c r="Y120" s="23">
        <v>655853.74729216902</v>
      </c>
      <c r="Z120" s="23">
        <v>311822.87435471098</v>
      </c>
      <c r="AA120" s="23">
        <v>8282565.6156924795</v>
      </c>
      <c r="AB120" s="23">
        <v>1640.5858639253499</v>
      </c>
      <c r="AC120" s="23">
        <v>6450.1735894717604</v>
      </c>
      <c r="AD120" s="23">
        <v>10194053.6737465</v>
      </c>
      <c r="AE120" s="23">
        <v>7409960.5266658803</v>
      </c>
      <c r="AF120" s="23">
        <v>3469867.80090961</v>
      </c>
      <c r="AG120" s="23">
        <v>28919850.386041999</v>
      </c>
      <c r="AH120" s="23">
        <v>477517.23119036597</v>
      </c>
      <c r="AI120" s="23">
        <v>6025478.5997070298</v>
      </c>
      <c r="AJ120" s="23">
        <v>6280.0488500597203</v>
      </c>
      <c r="AK120" s="23">
        <v>6428358.6646398399</v>
      </c>
      <c r="AL120" s="23">
        <v>20792639.953302499</v>
      </c>
      <c r="AM120" s="23">
        <v>1016284.03126428</v>
      </c>
      <c r="AN120" s="23">
        <v>123907.02782111699</v>
      </c>
      <c r="AO120" s="23">
        <v>22447.346354686</v>
      </c>
      <c r="AP120" s="23">
        <v>225396.509196617</v>
      </c>
      <c r="AQ120" s="23">
        <v>39086.562936111601</v>
      </c>
      <c r="AR120" s="23">
        <v>9755442.1381723303</v>
      </c>
      <c r="AS120" s="23">
        <v>5267.5549380191596</v>
      </c>
      <c r="AT120" s="23">
        <v>6796.1332949581301</v>
      </c>
      <c r="AU120" s="23">
        <v>33228745.314614501</v>
      </c>
      <c r="AV120" s="23">
        <v>226429.25538722801</v>
      </c>
      <c r="AW120" s="23">
        <v>221296.39560417799</v>
      </c>
      <c r="AX120" s="23">
        <v>40212.022579583398</v>
      </c>
      <c r="AY120" s="23">
        <v>33485.9532855875</v>
      </c>
      <c r="AZ120" s="23">
        <v>1580366.3009677001</v>
      </c>
      <c r="BA120" s="23">
        <v>410590.01827693998</v>
      </c>
      <c r="BB120" s="23">
        <v>548340.20733025298</v>
      </c>
      <c r="BC120" s="23">
        <v>28617.206404889999</v>
      </c>
      <c r="BD120" s="23">
        <v>154967.898418672</v>
      </c>
      <c r="BE120" s="23">
        <v>137577.46151887599</v>
      </c>
      <c r="BF120" s="23">
        <v>57381.982394666797</v>
      </c>
      <c r="BG120" s="23">
        <v>402839.66055780702</v>
      </c>
      <c r="BH120" s="23">
        <v>7335183.0862501496</v>
      </c>
      <c r="BI120" s="23">
        <v>629434.85209510103</v>
      </c>
      <c r="BJ120" s="23">
        <v>5963183.6740546599</v>
      </c>
      <c r="BK120" s="23">
        <v>13875837.323082799</v>
      </c>
      <c r="BL120" s="23">
        <v>35495939.033613101</v>
      </c>
      <c r="BM120" s="23">
        <v>4031548.87866103</v>
      </c>
      <c r="BN120" s="23">
        <v>34134.951754405003</v>
      </c>
      <c r="BO120" s="23">
        <v>17799.088535845</v>
      </c>
      <c r="BP120" s="23">
        <v>416606.96640467102</v>
      </c>
      <c r="BQ120" s="23">
        <v>466439.39066008403</v>
      </c>
      <c r="BR120" s="23">
        <v>10030563.2303413</v>
      </c>
      <c r="BS120" s="23">
        <v>641582.45691075502</v>
      </c>
      <c r="BT120" s="23">
        <v>15852.7528216878</v>
      </c>
      <c r="BU120" s="23">
        <v>20358401.485628299</v>
      </c>
      <c r="BV120" s="23">
        <v>8060.0623114907203</v>
      </c>
      <c r="BW120" s="23">
        <v>642544.43140324601</v>
      </c>
      <c r="BX120" s="23">
        <v>1097545.9877806499</v>
      </c>
      <c r="BY120" s="23">
        <v>510578.12190827599</v>
      </c>
      <c r="BZ120" s="23">
        <v>642564.904145904</v>
      </c>
      <c r="CA120" s="23">
        <v>1947.8784644570001</v>
      </c>
      <c r="CB120" s="23">
        <v>751377.55708573002</v>
      </c>
      <c r="CC120" s="23">
        <v>6959327.7414453896</v>
      </c>
      <c r="CD120" s="23">
        <v>3430043.5334245102</v>
      </c>
      <c r="CE120" s="23">
        <v>83874.105288919702</v>
      </c>
      <c r="CF120" s="23">
        <v>5409725.3690107502</v>
      </c>
      <c r="CG120" s="23">
        <v>1556036.2645263199</v>
      </c>
      <c r="CH120" s="23">
        <v>5502800.2418001704</v>
      </c>
      <c r="CI120" s="23">
        <v>1895513.10725627</v>
      </c>
      <c r="CJ120" s="23">
        <v>1984932.0787958701</v>
      </c>
      <c r="CK120" s="23">
        <v>1382316.5574535001</v>
      </c>
      <c r="CL120" s="23">
        <v>12833273.416622501</v>
      </c>
      <c r="CM120" s="23">
        <v>33126885.549844999</v>
      </c>
      <c r="CN120" s="23">
        <v>4358441.90078134</v>
      </c>
      <c r="CO120" s="23">
        <v>822572.59137402801</v>
      </c>
      <c r="CP120" s="23">
        <v>51099.531451948496</v>
      </c>
      <c r="CQ120" s="23">
        <v>4038285.3379232702</v>
      </c>
      <c r="CR120" s="23">
        <v>74837.344456590799</v>
      </c>
      <c r="CS120" s="23">
        <v>860960.227995947</v>
      </c>
      <c r="CT120" s="23">
        <v>512492.37054819497</v>
      </c>
      <c r="CU120" s="23">
        <v>17144.124009822299</v>
      </c>
      <c r="CV120" s="23">
        <v>1218546.3748910199</v>
      </c>
      <c r="CW120" s="23">
        <v>5193485.6327117598</v>
      </c>
      <c r="CX120" s="23">
        <v>696613.33347556205</v>
      </c>
      <c r="CY120" s="23">
        <v>4676495.1139141601</v>
      </c>
      <c r="CZ120" s="23">
        <v>1183835.6634372401</v>
      </c>
      <c r="DA120" s="23">
        <v>1440108.27148225</v>
      </c>
      <c r="DB120" s="23">
        <v>51232.674108157902</v>
      </c>
      <c r="DC120" s="23">
        <v>6112595.5299304398</v>
      </c>
      <c r="DD120" s="23">
        <v>34127.705352846198</v>
      </c>
      <c r="DE120" s="23">
        <v>509721.566451283</v>
      </c>
      <c r="DF120" s="23">
        <v>8559476.9974351693</v>
      </c>
      <c r="DG120" s="23">
        <v>8845475.7713574208</v>
      </c>
      <c r="DH120" s="23">
        <v>1357.1938271097799</v>
      </c>
      <c r="DI120" s="23">
        <v>1556366.5029191601</v>
      </c>
      <c r="DJ120" s="23">
        <v>4497062.34888623</v>
      </c>
      <c r="DK120" s="23">
        <v>409.45629157119498</v>
      </c>
      <c r="DL120" s="23">
        <v>646664.99491884105</v>
      </c>
      <c r="DM120" s="23">
        <v>64437.007930754502</v>
      </c>
      <c r="DN120" s="23">
        <v>494374.87030604703</v>
      </c>
      <c r="DO120" s="23">
        <v>718975.83802770602</v>
      </c>
      <c r="DP120" s="23">
        <v>777702.59586560796</v>
      </c>
      <c r="DQ120" s="23">
        <v>55453788.6586795</v>
      </c>
      <c r="DR120" s="23">
        <f t="shared" si="6"/>
        <v>519372257.27031344</v>
      </c>
      <c r="DS120" s="19">
        <v>73842374.772658139</v>
      </c>
      <c r="DT120">
        <v>82049832.378768161</v>
      </c>
      <c r="DU120">
        <v>116821311.96945792</v>
      </c>
      <c r="DV120">
        <v>52307498.264227115</v>
      </c>
      <c r="DW120">
        <v>194351239.88520229</v>
      </c>
      <c r="DX120" s="23">
        <f t="shared" si="7"/>
        <v>519372257.27031362</v>
      </c>
      <c r="DY120" s="38">
        <f t="shared" si="9"/>
        <v>37887771</v>
      </c>
      <c r="DZ120" s="23">
        <f t="shared" si="8"/>
        <v>13708.176637530712</v>
      </c>
    </row>
    <row r="121" spans="1:130" x14ac:dyDescent="0.25">
      <c r="A121" s="21" t="s">
        <v>281</v>
      </c>
      <c r="B121" s="23">
        <v>51929.9407267758</v>
      </c>
      <c r="C121" s="23">
        <v>48129.118604255098</v>
      </c>
      <c r="D121" s="23">
        <v>360907.38345745101</v>
      </c>
      <c r="E121" s="23">
        <v>4182.10189977761</v>
      </c>
      <c r="F121" s="23">
        <v>39885.2957928326</v>
      </c>
      <c r="G121" s="23">
        <v>29171.989843858199</v>
      </c>
      <c r="H121" s="23">
        <v>286264.72406177298</v>
      </c>
      <c r="I121" s="23">
        <v>250358.636116988</v>
      </c>
      <c r="J121" s="23">
        <v>347354.94294749899</v>
      </c>
      <c r="K121" s="23">
        <v>188582.62079306101</v>
      </c>
      <c r="L121" s="23">
        <v>1233423.7084202401</v>
      </c>
      <c r="M121" s="23">
        <v>244639.39294106999</v>
      </c>
      <c r="N121" s="23">
        <v>104890.595701775</v>
      </c>
      <c r="O121" s="23">
        <v>166960.27098442</v>
      </c>
      <c r="P121" s="23">
        <v>591002.48666853295</v>
      </c>
      <c r="Q121" s="23">
        <v>795973.20598463004</v>
      </c>
      <c r="R121" s="23">
        <v>47168.4739716978</v>
      </c>
      <c r="S121" s="23">
        <v>19914.069937009401</v>
      </c>
      <c r="T121" s="23">
        <v>448.05099777236001</v>
      </c>
      <c r="U121" s="23">
        <v>35413.7148086706</v>
      </c>
      <c r="V121" s="23">
        <v>65899.480551946501</v>
      </c>
      <c r="W121" s="23">
        <v>527.95386166011895</v>
      </c>
      <c r="X121" s="23">
        <v>741.22229916674405</v>
      </c>
      <c r="Y121" s="23">
        <v>19545.807208664701</v>
      </c>
      <c r="Z121" s="23">
        <v>254595.43868662199</v>
      </c>
      <c r="AA121" s="23">
        <v>207848.38185671499</v>
      </c>
      <c r="AB121" s="23">
        <v>17193.3319982881</v>
      </c>
      <c r="AC121" s="23">
        <v>184747.205745171</v>
      </c>
      <c r="AD121" s="23">
        <v>357295.89668199897</v>
      </c>
      <c r="AE121" s="23">
        <v>5694.2265719489997</v>
      </c>
      <c r="AF121" s="23">
        <v>11873.9970434486</v>
      </c>
      <c r="AG121" s="23">
        <v>59193.1050868659</v>
      </c>
      <c r="AH121" s="23">
        <v>2713.4930268042899</v>
      </c>
      <c r="AI121" s="23">
        <v>3404.0491715951898</v>
      </c>
      <c r="AJ121" s="23">
        <v>15033.1590818938</v>
      </c>
      <c r="AK121" s="23">
        <v>1736.9725695977199</v>
      </c>
      <c r="AL121" s="23">
        <v>62830.692352722101</v>
      </c>
      <c r="AM121" s="23">
        <v>460509.45823793201</v>
      </c>
      <c r="AN121" s="23">
        <v>108145.47141844399</v>
      </c>
      <c r="AO121" s="23">
        <v>84811.552391928795</v>
      </c>
      <c r="AP121" s="23">
        <v>192222.67912627399</v>
      </c>
      <c r="AQ121" s="23">
        <v>54545.760013441199</v>
      </c>
      <c r="AR121" s="23">
        <v>3801.5662815944502</v>
      </c>
      <c r="AS121" s="23">
        <v>149687.58019916099</v>
      </c>
      <c r="AT121" s="23">
        <v>46858.5276880854</v>
      </c>
      <c r="AU121" s="23">
        <v>38226.819045159202</v>
      </c>
      <c r="AV121" s="23">
        <v>43999.062417093497</v>
      </c>
      <c r="AW121" s="23">
        <v>217834.084165384</v>
      </c>
      <c r="AX121" s="23">
        <v>62038.8800703589</v>
      </c>
      <c r="AY121" s="23">
        <v>93653.483499831898</v>
      </c>
      <c r="AZ121" s="23">
        <v>422223.766277141</v>
      </c>
      <c r="BA121" s="23">
        <v>18234.8085715958</v>
      </c>
      <c r="BB121" s="23">
        <v>279273.98010455701</v>
      </c>
      <c r="BC121" s="23">
        <v>72043.848082924902</v>
      </c>
      <c r="BD121" s="23">
        <v>323321.39917260897</v>
      </c>
      <c r="BE121" s="23">
        <v>201731.107839598</v>
      </c>
      <c r="BF121" s="23">
        <v>18505.288548957102</v>
      </c>
      <c r="BG121" s="23">
        <v>22215.307972233099</v>
      </c>
      <c r="BH121" s="23">
        <v>617291.49387602694</v>
      </c>
      <c r="BI121" s="23">
        <v>66509.674607227804</v>
      </c>
      <c r="BJ121" s="23">
        <v>20199.678275625902</v>
      </c>
      <c r="BK121" s="23">
        <v>36740.109429747397</v>
      </c>
      <c r="BL121" s="23">
        <v>26867.323122085701</v>
      </c>
      <c r="BM121" s="23">
        <v>421112.59940532001</v>
      </c>
      <c r="BN121" s="23">
        <v>165512.93876101301</v>
      </c>
      <c r="BO121" s="23">
        <v>57831.795698028902</v>
      </c>
      <c r="BP121" s="23">
        <v>22343.609270748701</v>
      </c>
      <c r="BQ121" s="23">
        <v>4856.6719826579301</v>
      </c>
      <c r="BR121" s="23">
        <v>17362.635137885602</v>
      </c>
      <c r="BS121" s="23">
        <v>1121.0874123405299</v>
      </c>
      <c r="BT121" s="23">
        <v>152622.11384699799</v>
      </c>
      <c r="BU121" s="23">
        <v>85745.686543997203</v>
      </c>
      <c r="BV121" s="23">
        <v>11718.877453728501</v>
      </c>
      <c r="BW121" s="23">
        <v>12095.0216128836</v>
      </c>
      <c r="BX121" s="23">
        <v>11508.360007564501</v>
      </c>
      <c r="BY121" s="23">
        <v>44432.496640520098</v>
      </c>
      <c r="BZ121" s="23">
        <v>40782.700673765998</v>
      </c>
      <c r="CA121" s="23">
        <v>40076.713523437</v>
      </c>
      <c r="CB121" s="23">
        <v>35250.7396269936</v>
      </c>
      <c r="CC121" s="23">
        <v>67453.308312381894</v>
      </c>
      <c r="CD121" s="23">
        <v>11850.533233981399</v>
      </c>
      <c r="CE121" s="23">
        <v>578457.45435177395</v>
      </c>
      <c r="CF121" s="23">
        <v>15581.4489321534</v>
      </c>
      <c r="CG121" s="23">
        <v>504.85719562191798</v>
      </c>
      <c r="CH121" s="23">
        <v>25128.1762461041</v>
      </c>
      <c r="CI121" s="23">
        <v>6960.82993803308</v>
      </c>
      <c r="CJ121" s="23">
        <v>54708.779989197603</v>
      </c>
      <c r="CK121" s="23">
        <v>6727.2865483531004</v>
      </c>
      <c r="CL121" s="23">
        <v>275104.91712858202</v>
      </c>
      <c r="CM121" s="23">
        <v>399264.35218469403</v>
      </c>
      <c r="CN121" s="23">
        <v>168619.305907959</v>
      </c>
      <c r="CO121" s="23">
        <v>8405.33343148323</v>
      </c>
      <c r="CP121" s="23">
        <v>491.483052395767</v>
      </c>
      <c r="CQ121" s="23">
        <v>87760.174404399499</v>
      </c>
      <c r="CR121" s="23">
        <v>193953.91249697399</v>
      </c>
      <c r="CS121" s="23">
        <v>173967.83000357999</v>
      </c>
      <c r="CT121" s="23">
        <v>18028.944823989899</v>
      </c>
      <c r="CU121" s="23">
        <v>196861.50888835601</v>
      </c>
      <c r="CV121" s="23">
        <v>10722.0346843602</v>
      </c>
      <c r="CW121" s="23">
        <v>201984.33780835301</v>
      </c>
      <c r="CX121" s="23">
        <v>234.012706486224</v>
      </c>
      <c r="CY121" s="23">
        <v>91611.212267173803</v>
      </c>
      <c r="CZ121" s="23">
        <v>374.116096743394</v>
      </c>
      <c r="DA121" s="23">
        <v>37105.267196014298</v>
      </c>
      <c r="DB121" s="23">
        <v>67784.538931633797</v>
      </c>
      <c r="DC121" s="23">
        <v>60838.4931485739</v>
      </c>
      <c r="DD121" s="23">
        <v>11071.075673654201</v>
      </c>
      <c r="DE121" s="23">
        <v>105870.635826899</v>
      </c>
      <c r="DF121" s="23">
        <v>69058.453833775493</v>
      </c>
      <c r="DG121" s="23">
        <v>224029.22295392901</v>
      </c>
      <c r="DH121" s="23">
        <v>3624.9203382893902</v>
      </c>
      <c r="DI121" s="23">
        <v>35846.507554208103</v>
      </c>
      <c r="DJ121" s="23">
        <v>86150.515585990302</v>
      </c>
      <c r="DK121" s="23">
        <v>18317.655628940502</v>
      </c>
      <c r="DL121" s="23">
        <v>96223.639329895203</v>
      </c>
      <c r="DM121" s="23">
        <v>119835.817854158</v>
      </c>
      <c r="DN121" s="23">
        <v>2742.8163901635698</v>
      </c>
      <c r="DO121" s="23">
        <v>2883.4737169565101</v>
      </c>
      <c r="DP121" s="23">
        <v>59368.6637018498</v>
      </c>
      <c r="DQ121" s="23">
        <v>2775179.0600385098</v>
      </c>
      <c r="DR121" s="23">
        <f t="shared" si="6"/>
        <v>17294028.804824676</v>
      </c>
      <c r="DS121" s="19">
        <v>3794971.8907084465</v>
      </c>
      <c r="DT121">
        <v>5476922.1822747178</v>
      </c>
      <c r="DU121">
        <v>1207677.5583914001</v>
      </c>
      <c r="DV121">
        <v>5345075.107319979</v>
      </c>
      <c r="DW121">
        <v>1469382.0661301273</v>
      </c>
      <c r="DX121" s="23">
        <f t="shared" si="7"/>
        <v>17294028.804824669</v>
      </c>
      <c r="DY121" s="38">
        <f t="shared" si="9"/>
        <v>25666158</v>
      </c>
      <c r="DZ121" s="23">
        <f t="shared" si="8"/>
        <v>673.80668368147144</v>
      </c>
    </row>
    <row r="122" spans="1:130" x14ac:dyDescent="0.25">
      <c r="A122" s="21" t="s">
        <v>236</v>
      </c>
      <c r="B122" s="23">
        <v>1626794.8776756299</v>
      </c>
      <c r="C122" s="23">
        <v>931656.35599155899</v>
      </c>
      <c r="D122" s="23">
        <v>6029739.0538031599</v>
      </c>
      <c r="E122" s="23">
        <v>962.02298585346296</v>
      </c>
      <c r="F122" s="23">
        <v>365449.26226880198</v>
      </c>
      <c r="G122" s="23">
        <v>2583502.05347241</v>
      </c>
      <c r="H122" s="23">
        <v>23235.111521291201</v>
      </c>
      <c r="I122" s="23">
        <v>4283.4372605724902</v>
      </c>
      <c r="J122" s="23">
        <v>5158.7126656866103</v>
      </c>
      <c r="K122" s="23">
        <v>9455.6825274899493</v>
      </c>
      <c r="L122" s="23">
        <v>51788.642620293402</v>
      </c>
      <c r="M122" s="23">
        <v>3244.3618078753998</v>
      </c>
      <c r="N122" s="23">
        <v>4985.5975076001196</v>
      </c>
      <c r="O122" s="23">
        <v>10308.7022731079</v>
      </c>
      <c r="P122" s="23">
        <v>10903.8546194626</v>
      </c>
      <c r="Q122" s="23">
        <v>11778.007778515601</v>
      </c>
      <c r="R122" s="23">
        <v>1718.96698401768</v>
      </c>
      <c r="S122" s="23">
        <v>951879.98465941101</v>
      </c>
      <c r="T122" s="23">
        <v>6989668.2570561403</v>
      </c>
      <c r="U122" s="23">
        <v>116216.17908490601</v>
      </c>
      <c r="V122" s="23">
        <v>442782.99682764802</v>
      </c>
      <c r="W122" s="23">
        <v>11106.574375918701</v>
      </c>
      <c r="X122" s="23">
        <v>8167312.32587515</v>
      </c>
      <c r="Y122" s="23">
        <v>56939.8811528386</v>
      </c>
      <c r="Z122" s="23">
        <v>109501.638062718</v>
      </c>
      <c r="AA122" s="23">
        <v>2340892.6718665198</v>
      </c>
      <c r="AB122" s="23">
        <v>1316.78931561174</v>
      </c>
      <c r="AC122" s="23">
        <v>107459.66587213401</v>
      </c>
      <c r="AD122" s="23">
        <v>2099575.1266120402</v>
      </c>
      <c r="AE122" s="23">
        <v>3975262.0767091098</v>
      </c>
      <c r="AF122" s="23">
        <v>795624.85643404897</v>
      </c>
      <c r="AG122" s="23">
        <v>12682198.085617701</v>
      </c>
      <c r="AH122" s="23">
        <v>515206.44208174001</v>
      </c>
      <c r="AI122" s="23">
        <v>1397874.82846573</v>
      </c>
      <c r="AJ122" s="23">
        <v>3830.55665299771</v>
      </c>
      <c r="AK122" s="23">
        <v>1146842.5574041801</v>
      </c>
      <c r="AL122" s="23">
        <v>6548563.2219717102</v>
      </c>
      <c r="AM122" s="23">
        <v>1597735.1538841999</v>
      </c>
      <c r="AN122" s="23">
        <v>454311.13096577901</v>
      </c>
      <c r="AO122" s="23">
        <v>18659.711078125001</v>
      </c>
      <c r="AP122" s="23">
        <v>26220.115987026002</v>
      </c>
      <c r="AQ122" s="23">
        <v>27588.6848449016</v>
      </c>
      <c r="AR122" s="23">
        <v>2672255.3872517599</v>
      </c>
      <c r="AS122" s="23">
        <v>7761.7479216317397</v>
      </c>
      <c r="AT122" s="23">
        <v>142.127335813277</v>
      </c>
      <c r="AU122" s="23">
        <v>15709650.9112364</v>
      </c>
      <c r="AV122" s="23">
        <v>83564.280909472596</v>
      </c>
      <c r="AW122" s="23">
        <v>13708.242639337401</v>
      </c>
      <c r="AX122" s="23">
        <v>7428.2961488646997</v>
      </c>
      <c r="AY122" s="23">
        <v>27220.942243076701</v>
      </c>
      <c r="AZ122" s="23">
        <v>831346.74885443097</v>
      </c>
      <c r="BA122" s="23">
        <v>117606.569694377</v>
      </c>
      <c r="BB122" s="23">
        <v>116059.206140731</v>
      </c>
      <c r="BC122" s="23">
        <v>101254.33665016601</v>
      </c>
      <c r="BD122" s="23">
        <v>66552.676386003397</v>
      </c>
      <c r="BE122" s="23">
        <v>102048.17729637399</v>
      </c>
      <c r="BF122" s="23">
        <v>786.50009937658399</v>
      </c>
      <c r="BG122" s="23">
        <v>63072.6023417408</v>
      </c>
      <c r="BH122" s="23">
        <v>1943769.73417612</v>
      </c>
      <c r="BI122" s="23">
        <v>81940.327219901897</v>
      </c>
      <c r="BJ122" s="23">
        <v>34640.232486391797</v>
      </c>
      <c r="BK122" s="23">
        <v>11412321.612706801</v>
      </c>
      <c r="BL122" s="23">
        <v>20010839.710497499</v>
      </c>
      <c r="BM122" s="23">
        <v>3182702.91485812</v>
      </c>
      <c r="BN122" s="23">
        <v>152.90708078175899</v>
      </c>
      <c r="BO122" s="23">
        <v>204.399539546282</v>
      </c>
      <c r="BP122" s="23">
        <v>1608559.18975247</v>
      </c>
      <c r="BQ122" s="23">
        <v>12830.642873573801</v>
      </c>
      <c r="BR122" s="23">
        <v>3006192.3108140598</v>
      </c>
      <c r="BS122" s="23">
        <v>85125.914691076003</v>
      </c>
      <c r="BT122" s="23">
        <v>1896.9642795127299</v>
      </c>
      <c r="BU122" s="23">
        <v>6569952.4276509499</v>
      </c>
      <c r="BV122" s="23">
        <v>735.25816623439903</v>
      </c>
      <c r="BW122" s="23">
        <v>82345.487017616397</v>
      </c>
      <c r="BX122" s="23">
        <v>388221.55311405897</v>
      </c>
      <c r="BY122" s="23">
        <v>93316.015199486603</v>
      </c>
      <c r="BZ122" s="23">
        <v>612391.79441920796</v>
      </c>
      <c r="CA122" s="23">
        <v>591.805302295253</v>
      </c>
      <c r="CB122" s="23">
        <v>140507.756163969</v>
      </c>
      <c r="CC122" s="23">
        <v>3288287.95850043</v>
      </c>
      <c r="CD122" s="23">
        <v>810564.15081771999</v>
      </c>
      <c r="CE122" s="23">
        <v>113000.11014570799</v>
      </c>
      <c r="CF122" s="23">
        <v>1618662.3316134501</v>
      </c>
      <c r="CG122" s="23">
        <v>226751.56155111699</v>
      </c>
      <c r="CH122" s="23">
        <v>1172372.9561449799</v>
      </c>
      <c r="CI122" s="23">
        <v>117626.634313009</v>
      </c>
      <c r="CJ122" s="23">
        <v>797815.57854288805</v>
      </c>
      <c r="CK122" s="23">
        <v>308159.559361636</v>
      </c>
      <c r="CL122" s="23">
        <v>3542296.0616663001</v>
      </c>
      <c r="CM122" s="23">
        <v>28109436.731882501</v>
      </c>
      <c r="CN122" s="23">
        <v>1395003.40815951</v>
      </c>
      <c r="CO122" s="23">
        <v>379230.62268609001</v>
      </c>
      <c r="CP122" s="23">
        <v>138962.828539248</v>
      </c>
      <c r="CQ122" s="23">
        <v>1130040.42903874</v>
      </c>
      <c r="CR122" s="23">
        <v>35590.485539620997</v>
      </c>
      <c r="CS122" s="23">
        <v>163686.29015189901</v>
      </c>
      <c r="CT122" s="23">
        <v>114195.062841632</v>
      </c>
      <c r="CU122" s="23">
        <v>263.42898026753699</v>
      </c>
      <c r="CV122" s="23">
        <v>364776.61757629103</v>
      </c>
      <c r="CW122" s="23">
        <v>2189200.0339466599</v>
      </c>
      <c r="CX122" s="23">
        <v>196256.81264341401</v>
      </c>
      <c r="CY122" s="23">
        <v>1191725.4335678499</v>
      </c>
      <c r="CZ122" s="23">
        <v>204727.47442934499</v>
      </c>
      <c r="DA122" s="23">
        <v>155734.474034585</v>
      </c>
      <c r="DB122" s="23">
        <v>262.31959925254</v>
      </c>
      <c r="DC122" s="23">
        <v>2420724.4165503401</v>
      </c>
      <c r="DD122" s="23">
        <v>213063.760529569</v>
      </c>
      <c r="DE122" s="23">
        <v>247186.47297788801</v>
      </c>
      <c r="DF122" s="23">
        <v>2749608.1071164999</v>
      </c>
      <c r="DG122" s="23">
        <v>3824216.1420040498</v>
      </c>
      <c r="DH122" s="23">
        <v>85.410394840907998</v>
      </c>
      <c r="DI122" s="23">
        <v>160421.691497525</v>
      </c>
      <c r="DJ122" s="23">
        <v>759722.93443045404</v>
      </c>
      <c r="DK122" s="23">
        <v>19534.4095648697</v>
      </c>
      <c r="DL122" s="23">
        <v>211831.76841169599</v>
      </c>
      <c r="DM122" s="23">
        <v>298658.74178624502</v>
      </c>
      <c r="DN122" s="23">
        <v>508997.72183071199</v>
      </c>
      <c r="DO122" s="23">
        <v>158540.85065820199</v>
      </c>
      <c r="DP122" s="23">
        <v>786081.95973473904</v>
      </c>
      <c r="DQ122" s="23">
        <v>20624835.1985601</v>
      </c>
      <c r="DR122" s="23">
        <f t="shared" si="6"/>
        <v>212197370.87010273</v>
      </c>
      <c r="DS122" s="19">
        <v>26991021.712068334</v>
      </c>
      <c r="DT122">
        <v>26569371.864626426</v>
      </c>
      <c r="DU122">
        <v>50560460.693770163</v>
      </c>
      <c r="DV122">
        <v>20153004.715131007</v>
      </c>
      <c r="DW122">
        <v>87923511.884506777</v>
      </c>
      <c r="DX122" s="23">
        <f t="shared" si="7"/>
        <v>212197370.8701027</v>
      </c>
      <c r="DY122" s="38">
        <f t="shared" si="9"/>
        <v>10226178</v>
      </c>
      <c r="DZ122" s="23">
        <f t="shared" si="8"/>
        <v>20750.408497691191</v>
      </c>
    </row>
    <row r="123" spans="1:130" x14ac:dyDescent="0.25">
      <c r="A123" s="21" t="s">
        <v>237</v>
      </c>
      <c r="B123" s="23">
        <v>137752.51607814399</v>
      </c>
      <c r="C123" s="23">
        <v>144530.667786768</v>
      </c>
      <c r="D123" s="23">
        <v>825166.74992336298</v>
      </c>
      <c r="E123" s="23">
        <v>37.786742181212503</v>
      </c>
      <c r="F123" s="23">
        <v>57938.737887743599</v>
      </c>
      <c r="G123" s="23">
        <v>1160084.91267101</v>
      </c>
      <c r="H123" s="23">
        <v>24255.510586037999</v>
      </c>
      <c r="I123" s="23">
        <v>3634.5394082874</v>
      </c>
      <c r="J123" s="23">
        <v>37.160294169461103</v>
      </c>
      <c r="K123" s="23">
        <v>105159.123131046</v>
      </c>
      <c r="L123" s="23">
        <v>104243.06354598601</v>
      </c>
      <c r="M123" s="23">
        <v>239.27021085535301</v>
      </c>
      <c r="N123" s="23">
        <v>403.32696654901798</v>
      </c>
      <c r="O123" s="23">
        <v>342.08688930545401</v>
      </c>
      <c r="P123" s="23">
        <v>38868.9580028165</v>
      </c>
      <c r="Q123" s="23">
        <v>522.12467766875</v>
      </c>
      <c r="R123" s="23">
        <v>348.30367052493699</v>
      </c>
      <c r="S123" s="23">
        <v>256719.59560238599</v>
      </c>
      <c r="T123" s="23">
        <v>1906087.9882123</v>
      </c>
      <c r="U123" s="23">
        <v>7357.9933441079502</v>
      </c>
      <c r="V123" s="23">
        <v>149463.636064586</v>
      </c>
      <c r="W123" s="23">
        <v>394.74206548392601</v>
      </c>
      <c r="X123" s="23">
        <v>2498758.0718090502</v>
      </c>
      <c r="Y123" s="23">
        <v>476.057235467201</v>
      </c>
      <c r="Z123" s="23">
        <v>49.806816924917896</v>
      </c>
      <c r="AA123" s="23">
        <v>2215510.5085121002</v>
      </c>
      <c r="AB123" s="23">
        <v>295.540183126118</v>
      </c>
      <c r="AC123" s="23">
        <v>113.065487781787</v>
      </c>
      <c r="AD123" s="23">
        <v>196066.10886991801</v>
      </c>
      <c r="AE123" s="23">
        <v>477.55035092898498</v>
      </c>
      <c r="AF123" s="23">
        <v>299301.291555011</v>
      </c>
      <c r="AG123" s="23">
        <v>689022.92175464495</v>
      </c>
      <c r="AH123" s="23">
        <v>2436.6596102937601</v>
      </c>
      <c r="AI123" s="23">
        <v>346698.51954697102</v>
      </c>
      <c r="AJ123" s="23">
        <v>164.38079087886899</v>
      </c>
      <c r="AK123" s="23">
        <v>351645.090467681</v>
      </c>
      <c r="AL123" s="23">
        <v>1547337.86753123</v>
      </c>
      <c r="AM123" s="23">
        <v>69536.344495362704</v>
      </c>
      <c r="AN123" s="23">
        <v>23117.1642999332</v>
      </c>
      <c r="AO123" s="23">
        <v>447434.81273956702</v>
      </c>
      <c r="AP123" s="23">
        <v>87735.925059796893</v>
      </c>
      <c r="AQ123" s="23">
        <v>252.65424564209701</v>
      </c>
      <c r="AR123" s="23">
        <v>263483.53589899599</v>
      </c>
      <c r="AS123" s="23">
        <v>8.6816983669186598</v>
      </c>
      <c r="AT123" s="23">
        <v>176.43272699430401</v>
      </c>
      <c r="AU123" s="23">
        <v>2591985.1162168402</v>
      </c>
      <c r="AV123" s="23">
        <v>1083.6159354118099</v>
      </c>
      <c r="AW123" s="23">
        <v>361.36942023970198</v>
      </c>
      <c r="AX123" s="23">
        <v>8.62923698141649</v>
      </c>
      <c r="AY123" s="23">
        <v>390.44922137793498</v>
      </c>
      <c r="AZ123" s="23">
        <v>159355.77309312599</v>
      </c>
      <c r="BA123" s="23">
        <v>21.305887896693601</v>
      </c>
      <c r="BB123" s="23">
        <v>1993.93440497509</v>
      </c>
      <c r="BC123" s="23">
        <v>58830.7513568625</v>
      </c>
      <c r="BD123" s="23">
        <v>4109.7655140494799</v>
      </c>
      <c r="BE123" s="23">
        <v>81428.540642079795</v>
      </c>
      <c r="BF123" s="23">
        <v>1.5870515313350999</v>
      </c>
      <c r="BG123" s="23">
        <v>88351.337780203598</v>
      </c>
      <c r="BH123" s="23">
        <v>212500.132091648</v>
      </c>
      <c r="BI123" s="23">
        <v>496.30539434246299</v>
      </c>
      <c r="BJ123" s="23">
        <v>10.146745714672999</v>
      </c>
      <c r="BK123" s="23">
        <v>5596029.9538152097</v>
      </c>
      <c r="BL123" s="23">
        <v>2942968.2383876001</v>
      </c>
      <c r="BM123" s="23">
        <v>29615.423997310099</v>
      </c>
      <c r="BN123" s="23">
        <v>120.650205948387</v>
      </c>
      <c r="BO123" s="23">
        <v>76.327046490735796</v>
      </c>
      <c r="BP123" s="23">
        <v>288477.28579886799</v>
      </c>
      <c r="BQ123" s="23">
        <v>597.164417351564</v>
      </c>
      <c r="BR123" s="23">
        <v>1025281.49902965</v>
      </c>
      <c r="BS123" s="23">
        <v>9682.5759566515699</v>
      </c>
      <c r="BT123" s="23">
        <v>88254.086163246393</v>
      </c>
      <c r="BU123" s="23">
        <v>942662.33521962794</v>
      </c>
      <c r="BV123" s="23">
        <v>31.524666206826002</v>
      </c>
      <c r="BW123" s="23">
        <v>1538.2966676815799</v>
      </c>
      <c r="BX123" s="23">
        <v>133695.99410322099</v>
      </c>
      <c r="BY123" s="23">
        <v>6742.6235044907198</v>
      </c>
      <c r="BZ123" s="23">
        <v>32225.093273098501</v>
      </c>
      <c r="CA123" s="23">
        <v>654.79360907059004</v>
      </c>
      <c r="CB123" s="23">
        <v>759.86266225745703</v>
      </c>
      <c r="CC123" s="23">
        <v>287542.11927971803</v>
      </c>
      <c r="CD123" s="23">
        <v>112190.788684022</v>
      </c>
      <c r="CE123" s="23">
        <v>3569.0007561755801</v>
      </c>
      <c r="CF123" s="23">
        <v>733680.09080640296</v>
      </c>
      <c r="CG123" s="23">
        <v>43753.1983060903</v>
      </c>
      <c r="CH123" s="23">
        <v>89998.076677931196</v>
      </c>
      <c r="CI123" s="23">
        <v>43433.852382023702</v>
      </c>
      <c r="CJ123" s="23">
        <v>323630.39039223001</v>
      </c>
      <c r="CK123" s="23">
        <v>63221.191492974503</v>
      </c>
      <c r="CL123" s="23">
        <v>163037.981967728</v>
      </c>
      <c r="CM123" s="23">
        <v>346732.89514121</v>
      </c>
      <c r="CN123" s="23">
        <v>76016.867539132101</v>
      </c>
      <c r="CO123" s="23">
        <v>197541.392547214</v>
      </c>
      <c r="CP123" s="23">
        <v>906.44721912046202</v>
      </c>
      <c r="CQ123" s="23">
        <v>36005.039801490202</v>
      </c>
      <c r="CR123" s="23">
        <v>15135.6889443077</v>
      </c>
      <c r="CS123" s="23">
        <v>90078.674775802807</v>
      </c>
      <c r="CT123" s="23">
        <v>8188.8892633485202</v>
      </c>
      <c r="CU123" s="23">
        <v>1.9398166714364999</v>
      </c>
      <c r="CV123" s="23">
        <v>989.29949977522699</v>
      </c>
      <c r="CW123" s="23">
        <v>372740.60748631501</v>
      </c>
      <c r="CX123" s="23">
        <v>1092.92402215586</v>
      </c>
      <c r="CY123" s="23">
        <v>63069.252056401201</v>
      </c>
      <c r="CZ123" s="23">
        <v>84106.151231110707</v>
      </c>
      <c r="DA123" s="23">
        <v>13333.7199990669</v>
      </c>
      <c r="DB123" s="23">
        <v>740.75554655524695</v>
      </c>
      <c r="DC123" s="23">
        <v>164347.18556899001</v>
      </c>
      <c r="DD123" s="23">
        <v>33717.814199947701</v>
      </c>
      <c r="DE123" s="23">
        <v>125943.89044763699</v>
      </c>
      <c r="DF123" s="23">
        <v>1936236.9846242201</v>
      </c>
      <c r="DG123" s="23">
        <v>272413.55559368798</v>
      </c>
      <c r="DH123" s="23">
        <v>93.586535920669505</v>
      </c>
      <c r="DI123" s="23">
        <v>799211.66807702498</v>
      </c>
      <c r="DJ123" s="23">
        <v>24784.960287819798</v>
      </c>
      <c r="DK123" s="23">
        <v>60.514035585448497</v>
      </c>
      <c r="DL123" s="23">
        <v>107358.06926119899</v>
      </c>
      <c r="DM123" s="23">
        <v>12494.3831839377</v>
      </c>
      <c r="DN123" s="23">
        <v>97.600310557349005</v>
      </c>
      <c r="DO123" s="23">
        <v>56.062365892091996</v>
      </c>
      <c r="DP123" s="23">
        <v>297018.034647619</v>
      </c>
      <c r="DQ123" s="23">
        <v>241165.89037705801</v>
      </c>
      <c r="DR123" s="23">
        <f t="shared" si="6"/>
        <v>35449767.709117308</v>
      </c>
      <c r="DS123" s="19">
        <v>973271.24694823008</v>
      </c>
      <c r="DT123">
        <v>7531482.9590680134</v>
      </c>
      <c r="DU123">
        <v>5235855.4230771391</v>
      </c>
      <c r="DV123">
        <v>4351916.9336805139</v>
      </c>
      <c r="DW123">
        <v>17357241.146343425</v>
      </c>
      <c r="DX123" s="23">
        <f t="shared" si="7"/>
        <v>35449767.709117323</v>
      </c>
      <c r="DY123" s="38">
        <f t="shared" si="9"/>
        <v>7044639</v>
      </c>
      <c r="DZ123" s="23">
        <f t="shared" si="8"/>
        <v>5032.1624300574276</v>
      </c>
    </row>
    <row r="124" spans="1:130" x14ac:dyDescent="0.25">
      <c r="A124" s="21" t="s">
        <v>282</v>
      </c>
      <c r="B124" s="23">
        <v>15250.366780828401</v>
      </c>
      <c r="C124" s="23">
        <v>82637.287379804198</v>
      </c>
      <c r="D124" s="23">
        <v>291608.21930982103</v>
      </c>
      <c r="E124" s="23">
        <v>71.216407246132803</v>
      </c>
      <c r="F124" s="23">
        <v>20283.861650357401</v>
      </c>
      <c r="G124" s="23">
        <v>223805.819666689</v>
      </c>
      <c r="H124" s="23">
        <v>9106.0566776452706</v>
      </c>
      <c r="I124" s="23">
        <v>38970.2909860566</v>
      </c>
      <c r="J124" s="23">
        <v>294.93756432588998</v>
      </c>
      <c r="K124" s="23">
        <v>1443.40129021145</v>
      </c>
      <c r="L124" s="23">
        <v>34997.809808284102</v>
      </c>
      <c r="M124" s="23">
        <v>1100.39465141862</v>
      </c>
      <c r="N124" s="23">
        <v>1014.06407092902</v>
      </c>
      <c r="O124" s="23">
        <v>7028.5944814132599</v>
      </c>
      <c r="P124" s="23">
        <v>1877.3750632215399</v>
      </c>
      <c r="Q124" s="23">
        <v>191.60272635667499</v>
      </c>
      <c r="R124" s="23">
        <v>112.494136470348</v>
      </c>
      <c r="S124" s="23">
        <v>91721.411561892804</v>
      </c>
      <c r="T124" s="23">
        <v>1020318.1194033501</v>
      </c>
      <c r="U124" s="23">
        <v>39489.308190306299</v>
      </c>
      <c r="V124" s="23">
        <v>92652.476187462598</v>
      </c>
      <c r="W124" s="23">
        <v>107.819667910069</v>
      </c>
      <c r="X124" s="23">
        <v>1286465.3535866099</v>
      </c>
      <c r="Y124" s="23">
        <v>8720.8839638940899</v>
      </c>
      <c r="Z124" s="23">
        <v>85885.928370591995</v>
      </c>
      <c r="AA124" s="23">
        <v>813312.83380056103</v>
      </c>
      <c r="AB124" s="23">
        <v>906.440213308593</v>
      </c>
      <c r="AC124" s="23">
        <v>14826.870044191401</v>
      </c>
      <c r="AD124" s="23">
        <v>209440.36420310699</v>
      </c>
      <c r="AE124" s="23">
        <v>9292.8319709045099</v>
      </c>
      <c r="AF124" s="23">
        <v>27024.348638790299</v>
      </c>
      <c r="AG124" s="23">
        <v>767314.31967530702</v>
      </c>
      <c r="AH124" s="23">
        <v>11300.4919805995</v>
      </c>
      <c r="AI124" s="23">
        <v>178304.857709932</v>
      </c>
      <c r="AJ124" s="23">
        <v>1185.94900113932</v>
      </c>
      <c r="AK124" s="23">
        <v>376227.92451614398</v>
      </c>
      <c r="AL124" s="23">
        <v>752298.829328008</v>
      </c>
      <c r="AM124" s="23">
        <v>61999.005495477802</v>
      </c>
      <c r="AN124" s="23">
        <v>18586.917317053201</v>
      </c>
      <c r="AO124" s="23">
        <v>28702.960579290098</v>
      </c>
      <c r="AP124" s="23">
        <v>83623.382131088496</v>
      </c>
      <c r="AQ124" s="23">
        <v>62719.039850447203</v>
      </c>
      <c r="AR124" s="23">
        <v>149601.022048971</v>
      </c>
      <c r="AS124" s="23">
        <v>1215.9588612918001</v>
      </c>
      <c r="AT124" s="23">
        <v>602.911487501235</v>
      </c>
      <c r="AU124" s="23">
        <v>2039530.4683747501</v>
      </c>
      <c r="AV124" s="23">
        <v>54929.584287074103</v>
      </c>
      <c r="AW124" s="23">
        <v>18736.471766932002</v>
      </c>
      <c r="AX124" s="23">
        <v>35051.461975817998</v>
      </c>
      <c r="AY124" s="23">
        <v>13013.282480505301</v>
      </c>
      <c r="AZ124" s="23">
        <v>139758.72064039001</v>
      </c>
      <c r="BA124" s="23">
        <v>16123.568403491499</v>
      </c>
      <c r="BB124" s="23">
        <v>72695.585324964297</v>
      </c>
      <c r="BC124" s="23">
        <v>9920.2704309214605</v>
      </c>
      <c r="BD124" s="23">
        <v>34741.209138525002</v>
      </c>
      <c r="BE124" s="23">
        <v>97380.227153918706</v>
      </c>
      <c r="BF124" s="23">
        <v>1811.1782867490799</v>
      </c>
      <c r="BG124" s="23">
        <v>11691.509940735299</v>
      </c>
      <c r="BH124" s="23">
        <v>265854.42483565398</v>
      </c>
      <c r="BI124" s="23">
        <v>41621.664105204902</v>
      </c>
      <c r="BJ124" s="23">
        <v>182.143200214513</v>
      </c>
      <c r="BK124" s="23">
        <v>578962.30130009097</v>
      </c>
      <c r="BL124" s="23">
        <v>706604.24783107499</v>
      </c>
      <c r="BM124" s="23">
        <v>12722.389640551401</v>
      </c>
      <c r="BN124" s="23">
        <v>372.26071549836598</v>
      </c>
      <c r="BO124" s="23">
        <v>1508.3503886446299</v>
      </c>
      <c r="BP124" s="23">
        <v>51889.567297694899</v>
      </c>
      <c r="BQ124" s="23">
        <v>2375.2326608880298</v>
      </c>
      <c r="BR124" s="23">
        <v>469650.76997899299</v>
      </c>
      <c r="BS124" s="23">
        <v>1022.485731786</v>
      </c>
      <c r="BT124" s="23">
        <v>449.23952786129797</v>
      </c>
      <c r="BU124" s="23">
        <v>490754.908867463</v>
      </c>
      <c r="BV124" s="23">
        <v>98.246115154317394</v>
      </c>
      <c r="BW124" s="23">
        <v>4722.1396054815596</v>
      </c>
      <c r="BX124" s="23">
        <v>6585.7372392083798</v>
      </c>
      <c r="BY124" s="23">
        <v>80515.166693942796</v>
      </c>
      <c r="BZ124" s="23">
        <v>82376.829990984494</v>
      </c>
      <c r="CA124" s="23">
        <v>328.02784204898802</v>
      </c>
      <c r="CB124" s="23">
        <v>30946.911101362599</v>
      </c>
      <c r="CC124" s="23">
        <v>576912.93366648804</v>
      </c>
      <c r="CD124" s="23">
        <v>12873.5049500079</v>
      </c>
      <c r="CE124" s="23">
        <v>17.338639118668102</v>
      </c>
      <c r="CF124" s="23">
        <v>218877.64651149299</v>
      </c>
      <c r="CG124" s="23">
        <v>40411.040598268999</v>
      </c>
      <c r="CH124" s="23">
        <v>26700.920392599899</v>
      </c>
      <c r="CI124" s="23">
        <v>9219.1241028403601</v>
      </c>
      <c r="CJ124" s="23">
        <v>100091.064062707</v>
      </c>
      <c r="CK124" s="23">
        <v>7731.8264774346999</v>
      </c>
      <c r="CL124" s="23">
        <v>935777.35288849298</v>
      </c>
      <c r="CM124" s="23">
        <v>356083.42281932099</v>
      </c>
      <c r="CN124" s="23">
        <v>21583.466883689402</v>
      </c>
      <c r="CO124" s="23">
        <v>69164.728616830194</v>
      </c>
      <c r="CP124" s="23">
        <v>3051.9723721739801</v>
      </c>
      <c r="CQ124" s="23">
        <v>8009.5891521747999</v>
      </c>
      <c r="CR124" s="23">
        <v>36303.825351827203</v>
      </c>
      <c r="CS124" s="23">
        <v>494975.74472258502</v>
      </c>
      <c r="CT124" s="23">
        <v>11439.958234436001</v>
      </c>
      <c r="CU124" s="23">
        <v>5161.24698259251</v>
      </c>
      <c r="CV124" s="23">
        <v>12687.5008247392</v>
      </c>
      <c r="CW124" s="23">
        <v>427082.66863199702</v>
      </c>
      <c r="CX124" s="23">
        <v>561.93063372765801</v>
      </c>
      <c r="CY124" s="23">
        <v>21637.1554784574</v>
      </c>
      <c r="CZ124" s="23">
        <v>34479.901449137797</v>
      </c>
      <c r="DA124" s="23">
        <v>36002.970115864999</v>
      </c>
      <c r="DB124" s="23">
        <v>96992.278577823396</v>
      </c>
      <c r="DC124" s="23">
        <v>31657.549978969699</v>
      </c>
      <c r="DD124" s="23">
        <v>461320.21497057599</v>
      </c>
      <c r="DE124" s="23">
        <v>57752.671321683803</v>
      </c>
      <c r="DF124" s="23">
        <v>463489.881742094</v>
      </c>
      <c r="DG124" s="23">
        <v>301059.56266863202</v>
      </c>
      <c r="DH124" s="23">
        <v>212.70969897744899</v>
      </c>
      <c r="DI124" s="23">
        <v>153392.041881857</v>
      </c>
      <c r="DJ124" s="23">
        <v>2495.0472060163502</v>
      </c>
      <c r="DK124" s="23">
        <v>168.16038948622599</v>
      </c>
      <c r="DL124" s="23">
        <v>36202.251124027003</v>
      </c>
      <c r="DM124" s="23">
        <v>21373.318941412301</v>
      </c>
      <c r="DN124" s="23">
        <v>774.93377020804701</v>
      </c>
      <c r="DO124" s="23">
        <v>531.51069462378496</v>
      </c>
      <c r="DP124" s="23">
        <v>80877.068354626099</v>
      </c>
      <c r="DQ124" s="23">
        <v>4229850.3142417902</v>
      </c>
      <c r="DR124" s="23">
        <f t="shared" si="6"/>
        <v>21703557.285432592</v>
      </c>
      <c r="DS124" s="19">
        <v>4782107.8584733503</v>
      </c>
      <c r="DT124">
        <v>3264541.4926500604</v>
      </c>
      <c r="DU124">
        <v>3122432.67188216</v>
      </c>
      <c r="DV124">
        <v>3294850.1165453074</v>
      </c>
      <c r="DW124">
        <v>7239625.1458817199</v>
      </c>
      <c r="DX124" s="23">
        <f t="shared" si="7"/>
        <v>21703557.285432599</v>
      </c>
      <c r="DY124" s="38">
        <f t="shared" si="9"/>
        <v>4981422.0000000009</v>
      </c>
      <c r="DZ124" s="23">
        <f t="shared" si="8"/>
        <v>4356.8999545576735</v>
      </c>
    </row>
    <row r="125" spans="1:130" x14ac:dyDescent="0.25">
      <c r="A125" s="21" t="s">
        <v>283</v>
      </c>
      <c r="B125" s="23">
        <v>6273.1067251305503</v>
      </c>
      <c r="C125" s="23">
        <v>213152.594563238</v>
      </c>
      <c r="D125" s="23">
        <v>1091004.07759982</v>
      </c>
      <c r="E125" s="23">
        <v>21.715988573776901</v>
      </c>
      <c r="F125" s="23">
        <v>191028.69548184701</v>
      </c>
      <c r="G125" s="23">
        <v>938460.11133200896</v>
      </c>
      <c r="H125" s="23">
        <v>6449.96852914179</v>
      </c>
      <c r="I125" s="23">
        <v>163101.16667701199</v>
      </c>
      <c r="J125" s="23">
        <v>159036.51041290199</v>
      </c>
      <c r="K125" s="23">
        <v>357.44081718918198</v>
      </c>
      <c r="L125" s="23">
        <v>2045361.64266608</v>
      </c>
      <c r="M125" s="23">
        <v>10947.985447823299</v>
      </c>
      <c r="N125" s="23">
        <v>13598.531684739901</v>
      </c>
      <c r="O125" s="23">
        <v>172395.475468694</v>
      </c>
      <c r="P125" s="23">
        <v>746.56596705861102</v>
      </c>
      <c r="Q125" s="23">
        <v>84.7373132572815</v>
      </c>
      <c r="R125" s="23">
        <v>5246.7431090488899</v>
      </c>
      <c r="S125" s="23">
        <v>412327.63895278401</v>
      </c>
      <c r="T125" s="23">
        <v>18181240.546878301</v>
      </c>
      <c r="U125" s="23">
        <v>58539.2462461826</v>
      </c>
      <c r="V125" s="23">
        <v>609862.79225440696</v>
      </c>
      <c r="W125" s="23">
        <v>50.780981795380299</v>
      </c>
      <c r="X125" s="23">
        <v>21182221.514920201</v>
      </c>
      <c r="Y125" s="23">
        <v>22060.092496465299</v>
      </c>
      <c r="Z125" s="23">
        <v>48747.500646891203</v>
      </c>
      <c r="AA125" s="23">
        <v>6041909.45611858</v>
      </c>
      <c r="AB125" s="23">
        <v>178.93037310221899</v>
      </c>
      <c r="AC125" s="23">
        <v>4875.5796312247803</v>
      </c>
      <c r="AD125" s="23">
        <v>1171915.7145430299</v>
      </c>
      <c r="AE125" s="23">
        <v>1311.95767265632</v>
      </c>
      <c r="AF125" s="23">
        <v>3132.04589967118</v>
      </c>
      <c r="AG125" s="23">
        <v>7461264.4847900504</v>
      </c>
      <c r="AH125" s="23">
        <v>8530.4115361836393</v>
      </c>
      <c r="AI125" s="23">
        <v>3693235.0950533599</v>
      </c>
      <c r="AJ125" s="23">
        <v>202.02658113021499</v>
      </c>
      <c r="AK125" s="23">
        <v>1201622.32379828</v>
      </c>
      <c r="AL125" s="23">
        <v>8678954.4740309902</v>
      </c>
      <c r="AM125" s="23">
        <v>315074.91813844501</v>
      </c>
      <c r="AN125" s="23">
        <v>6788.5648148874898</v>
      </c>
      <c r="AO125" s="23">
        <v>96193.226379964806</v>
      </c>
      <c r="AP125" s="23">
        <v>17735.926733911601</v>
      </c>
      <c r="AQ125" s="23">
        <v>118490.764360054</v>
      </c>
      <c r="AR125" s="23">
        <v>2934243.8248719098</v>
      </c>
      <c r="AS125" s="23">
        <v>32.575959881463803</v>
      </c>
      <c r="AT125" s="23">
        <v>15.0640301535643</v>
      </c>
      <c r="AU125" s="23">
        <v>18112303.001443598</v>
      </c>
      <c r="AV125" s="23">
        <v>2543.2169451416898</v>
      </c>
      <c r="AW125" s="23">
        <v>603.15433724472905</v>
      </c>
      <c r="AX125" s="23">
        <v>5619.30229281631</v>
      </c>
      <c r="AY125" s="23">
        <v>857.23331595362697</v>
      </c>
      <c r="AZ125" s="23">
        <v>679482.738140931</v>
      </c>
      <c r="BA125" s="23">
        <v>118925.632861024</v>
      </c>
      <c r="BB125" s="23">
        <v>171.10203384339101</v>
      </c>
      <c r="BC125" s="23">
        <v>53328.626463476598</v>
      </c>
      <c r="BD125" s="23">
        <v>54827.996853706798</v>
      </c>
      <c r="BE125" s="23">
        <v>657204.28031865996</v>
      </c>
      <c r="BF125" s="23">
        <v>160.44189521298901</v>
      </c>
      <c r="BG125" s="23">
        <v>881.60871765165302</v>
      </c>
      <c r="BH125" s="23">
        <v>816717.33893665695</v>
      </c>
      <c r="BI125" s="23">
        <v>1753.82684819119</v>
      </c>
      <c r="BJ125" s="23">
        <v>124.062236287647</v>
      </c>
      <c r="BK125" s="23">
        <v>730387.68039907701</v>
      </c>
      <c r="BL125" s="23">
        <v>5649867.34265872</v>
      </c>
      <c r="BM125" s="23">
        <v>19327.166296350399</v>
      </c>
      <c r="BN125" s="23">
        <v>4261.1204603234401</v>
      </c>
      <c r="BO125" s="23">
        <v>44.679879831158999</v>
      </c>
      <c r="BP125" s="23">
        <v>19939.7638841076</v>
      </c>
      <c r="BQ125" s="23">
        <v>1290.72798553848</v>
      </c>
      <c r="BR125" s="23">
        <v>6460024.9649676904</v>
      </c>
      <c r="BS125" s="23">
        <v>1405.9615059853199</v>
      </c>
      <c r="BT125" s="23">
        <v>790.94415197631395</v>
      </c>
      <c r="BU125" s="23">
        <v>6142026.6946572596</v>
      </c>
      <c r="BV125" s="23">
        <v>11.448364538892299</v>
      </c>
      <c r="BW125" s="23">
        <v>3589.7802547392198</v>
      </c>
      <c r="BX125" s="23">
        <v>6102.9857711525901</v>
      </c>
      <c r="BY125" s="23">
        <v>95816.754684083993</v>
      </c>
      <c r="BZ125" s="23">
        <v>280389.56875596399</v>
      </c>
      <c r="CA125" s="23">
        <v>81.648709206879502</v>
      </c>
      <c r="CB125" s="23">
        <v>138515.71080661999</v>
      </c>
      <c r="CC125" s="23">
        <v>1572697.9673282299</v>
      </c>
      <c r="CD125" s="23">
        <v>10070768.7674568</v>
      </c>
      <c r="CE125" s="23">
        <v>427.853782814574</v>
      </c>
      <c r="CF125" s="23">
        <v>149496.14138236901</v>
      </c>
      <c r="CG125" s="23">
        <v>269796.78226008901</v>
      </c>
      <c r="CH125" s="23">
        <v>312776.87739526998</v>
      </c>
      <c r="CI125" s="23">
        <v>121085.116445661</v>
      </c>
      <c r="CJ125" s="23">
        <v>356848.32192602003</v>
      </c>
      <c r="CK125" s="23">
        <v>27084.543615948001</v>
      </c>
      <c r="CL125" s="23">
        <v>251244.18226594501</v>
      </c>
      <c r="CM125" s="23">
        <v>11294198.3321652</v>
      </c>
      <c r="CN125" s="23">
        <v>301709.622031987</v>
      </c>
      <c r="CO125" s="23">
        <v>6816.9233513939798</v>
      </c>
      <c r="CP125" s="23">
        <v>5605.3210791929996</v>
      </c>
      <c r="CQ125" s="23">
        <v>42478.449582853304</v>
      </c>
      <c r="CR125" s="23">
        <v>113473.38051981</v>
      </c>
      <c r="CS125" s="23">
        <v>9207.2138886862704</v>
      </c>
      <c r="CT125" s="23">
        <v>21770.444028984701</v>
      </c>
      <c r="CU125" s="23">
        <v>6632.09351275259</v>
      </c>
      <c r="CV125" s="23">
        <v>2.7482696835831901</v>
      </c>
      <c r="CW125" s="23">
        <v>105725.74074344301</v>
      </c>
      <c r="CX125" s="23">
        <v>12421.9304164687</v>
      </c>
      <c r="CY125" s="23">
        <v>10968.556389081101</v>
      </c>
      <c r="CZ125" s="23">
        <v>195250.76741847399</v>
      </c>
      <c r="DA125" s="23">
        <v>15921.366282152399</v>
      </c>
      <c r="DB125" s="23">
        <v>689824.11122856301</v>
      </c>
      <c r="DC125" s="23">
        <v>220496.654299307</v>
      </c>
      <c r="DD125" s="23">
        <v>64250.2310557647</v>
      </c>
      <c r="DE125" s="23">
        <v>338620.21608176798</v>
      </c>
      <c r="DF125" s="23">
        <v>549261.47687022097</v>
      </c>
      <c r="DG125" s="23">
        <v>936479.52593555104</v>
      </c>
      <c r="DH125" s="23">
        <v>6.5439087726260299</v>
      </c>
      <c r="DI125" s="23">
        <v>88822.501575691698</v>
      </c>
      <c r="DJ125" s="23">
        <v>7648.2739514013601</v>
      </c>
      <c r="DK125" s="23">
        <v>15.6256154874747</v>
      </c>
      <c r="DL125" s="23">
        <v>237685.71587262201</v>
      </c>
      <c r="DM125" s="23">
        <v>108988.968132318</v>
      </c>
      <c r="DN125" s="23">
        <v>3.7426212361910798</v>
      </c>
      <c r="DO125" s="23">
        <v>67.1314929609714</v>
      </c>
      <c r="DP125" s="23">
        <v>178489.36908839899</v>
      </c>
      <c r="DQ125" s="23">
        <v>13066842.6844899</v>
      </c>
      <c r="DR125" s="23">
        <f t="shared" si="6"/>
        <v>159109315.27207088</v>
      </c>
      <c r="DS125" s="19">
        <v>23510364.647008128</v>
      </c>
      <c r="DT125">
        <v>27981963.283071652</v>
      </c>
      <c r="DU125">
        <v>54537152.223858275</v>
      </c>
      <c r="DV125">
        <v>8858796.9614860453</v>
      </c>
      <c r="DW125">
        <v>44221038.156646773</v>
      </c>
      <c r="DX125" s="23">
        <f t="shared" si="7"/>
        <v>159109315.27207088</v>
      </c>
      <c r="DY125" s="38">
        <f t="shared" si="9"/>
        <v>2832071</v>
      </c>
      <c r="DZ125" s="23">
        <f t="shared" si="8"/>
        <v>56181.259322972794</v>
      </c>
    </row>
    <row r="126" spans="1:130" x14ac:dyDescent="0.25">
      <c r="A126" s="21" t="s">
        <v>238</v>
      </c>
      <c r="B126" s="23">
        <v>2964063.44895386</v>
      </c>
      <c r="C126" s="23">
        <v>674980.93799525499</v>
      </c>
      <c r="D126" s="23">
        <v>4234459.2055936595</v>
      </c>
      <c r="E126" s="23">
        <v>473.64061521391</v>
      </c>
      <c r="F126" s="23">
        <v>208494.39718186</v>
      </c>
      <c r="G126" s="23">
        <v>4974314.4778694101</v>
      </c>
      <c r="H126" s="23">
        <v>25195.573348185299</v>
      </c>
      <c r="I126" s="23">
        <v>12402.470933103599</v>
      </c>
      <c r="J126" s="23">
        <v>34997.129702017301</v>
      </c>
      <c r="K126" s="23">
        <v>29613.237411527301</v>
      </c>
      <c r="L126" s="23">
        <v>26677.498032529398</v>
      </c>
      <c r="M126" s="23">
        <v>11013.8400539625</v>
      </c>
      <c r="N126" s="23">
        <v>9890.1522220680199</v>
      </c>
      <c r="O126" s="23">
        <v>24550.5005304472</v>
      </c>
      <c r="P126" s="23">
        <v>3447.0750760984301</v>
      </c>
      <c r="Q126" s="23">
        <v>40046.453182876503</v>
      </c>
      <c r="R126" s="23">
        <v>7951.49710017289</v>
      </c>
      <c r="S126" s="23">
        <v>495314.63088574499</v>
      </c>
      <c r="T126" s="23">
        <v>14077516.9163692</v>
      </c>
      <c r="U126" s="23">
        <v>106770.470030563</v>
      </c>
      <c r="V126" s="23">
        <v>1120268.69053238</v>
      </c>
      <c r="W126" s="23">
        <v>41778.195711025401</v>
      </c>
      <c r="X126" s="23">
        <v>18751061.365219101</v>
      </c>
      <c r="Y126" s="23">
        <v>45278.204965913297</v>
      </c>
      <c r="Z126" s="23">
        <v>14266.022557292001</v>
      </c>
      <c r="AA126" s="23">
        <v>3075064.7295664102</v>
      </c>
      <c r="AB126" s="23">
        <v>1361.2350813917501</v>
      </c>
      <c r="AC126" s="23">
        <v>348.32697633831799</v>
      </c>
      <c r="AD126" s="23">
        <v>3739652.0614566901</v>
      </c>
      <c r="AE126" s="23">
        <v>2436103.6144550699</v>
      </c>
      <c r="AF126" s="23">
        <v>861712.91759715299</v>
      </c>
      <c r="AG126" s="23">
        <v>9824939.2809835207</v>
      </c>
      <c r="AH126" s="23">
        <v>2466820.3135673902</v>
      </c>
      <c r="AI126" s="23">
        <v>1726748.5572365399</v>
      </c>
      <c r="AJ126" s="23">
        <v>255.11508633713399</v>
      </c>
      <c r="AK126" s="23">
        <v>1286471.37563886</v>
      </c>
      <c r="AL126" s="23">
        <v>1899311.7210625799</v>
      </c>
      <c r="AM126" s="23">
        <v>323309.19346854201</v>
      </c>
      <c r="AN126" s="23">
        <v>56863.599244390098</v>
      </c>
      <c r="AO126" s="23">
        <v>164059.79438915601</v>
      </c>
      <c r="AP126" s="23">
        <v>217566.12231865499</v>
      </c>
      <c r="AQ126" s="23">
        <v>43072.720481710101</v>
      </c>
      <c r="AR126" s="23">
        <v>2783121.60226548</v>
      </c>
      <c r="AS126" s="23">
        <v>7311.4430299756204</v>
      </c>
      <c r="AT126" s="23">
        <v>63.7775125402502</v>
      </c>
      <c r="AU126" s="23">
        <v>13559653.8523954</v>
      </c>
      <c r="AV126" s="23">
        <v>468051.87054680497</v>
      </c>
      <c r="AW126" s="23">
        <v>119726.159397262</v>
      </c>
      <c r="AX126" s="23">
        <v>24367.390241237699</v>
      </c>
      <c r="AY126" s="23">
        <v>25741.748082715101</v>
      </c>
      <c r="AZ126" s="23">
        <v>1232837.2785575599</v>
      </c>
      <c r="BA126" s="23">
        <v>589698.02338662196</v>
      </c>
      <c r="BB126" s="23">
        <v>105966.18827324</v>
      </c>
      <c r="BC126" s="23">
        <v>212728.316997913</v>
      </c>
      <c r="BD126" s="23">
        <v>102724.53820537</v>
      </c>
      <c r="BE126" s="23">
        <v>59911.834784352199</v>
      </c>
      <c r="BF126" s="23">
        <v>33324.248501667898</v>
      </c>
      <c r="BG126" s="23">
        <v>173397.48871428001</v>
      </c>
      <c r="BH126" s="23">
        <v>3046870.5691015399</v>
      </c>
      <c r="BI126" s="23">
        <v>72978.409862504297</v>
      </c>
      <c r="BJ126" s="23">
        <v>426797.24919700698</v>
      </c>
      <c r="BK126" s="23">
        <v>4903814.96434227</v>
      </c>
      <c r="BL126" s="23">
        <v>16722774.6597117</v>
      </c>
      <c r="BM126" s="23">
        <v>3221186.98538518</v>
      </c>
      <c r="BN126" s="23">
        <v>1480.6853160283199</v>
      </c>
      <c r="BO126" s="23">
        <v>4384.7941632964903</v>
      </c>
      <c r="BP126" s="23">
        <v>1434819.3430675601</v>
      </c>
      <c r="BQ126" s="23">
        <v>202117.696402375</v>
      </c>
      <c r="BR126" s="23">
        <v>7964130.5310719302</v>
      </c>
      <c r="BS126" s="23">
        <v>677735.59830176504</v>
      </c>
      <c r="BT126" s="23">
        <v>23236.897194190999</v>
      </c>
      <c r="BU126" s="23">
        <v>9229200.7705362104</v>
      </c>
      <c r="BV126" s="23">
        <v>72.469476630705202</v>
      </c>
      <c r="BW126" s="23">
        <v>8884.1911382018898</v>
      </c>
      <c r="BX126" s="23">
        <v>30245.801970017699</v>
      </c>
      <c r="BY126" s="23">
        <v>233020.969997632</v>
      </c>
      <c r="BZ126" s="23">
        <v>858040.75532380398</v>
      </c>
      <c r="CA126" s="23">
        <v>1339.3347605324</v>
      </c>
      <c r="CB126" s="23">
        <v>28662.661066029901</v>
      </c>
      <c r="CC126" s="23">
        <v>4776036.4694280401</v>
      </c>
      <c r="CD126" s="23">
        <v>669860.08157158305</v>
      </c>
      <c r="CE126" s="23">
        <v>389172.42837036401</v>
      </c>
      <c r="CF126" s="23">
        <v>2582360.5630770102</v>
      </c>
      <c r="CG126" s="23">
        <v>455084.34164521098</v>
      </c>
      <c r="CH126" s="23">
        <v>1766484.85680302</v>
      </c>
      <c r="CI126" s="23">
        <v>105541.50410219</v>
      </c>
      <c r="CJ126" s="23">
        <v>1260877.0853748301</v>
      </c>
      <c r="CK126" s="23">
        <v>780958.75876642601</v>
      </c>
      <c r="CL126" s="23">
        <v>3487618.1909913998</v>
      </c>
      <c r="CM126" s="23">
        <v>21514152.213274099</v>
      </c>
      <c r="CN126" s="23">
        <v>1600680.21856815</v>
      </c>
      <c r="CO126" s="23">
        <v>406679.68905216397</v>
      </c>
      <c r="CP126" s="23">
        <v>122944.421678874</v>
      </c>
      <c r="CQ126" s="23">
        <v>642174.06473042502</v>
      </c>
      <c r="CR126" s="23">
        <v>142564.60795259901</v>
      </c>
      <c r="CS126" s="23">
        <v>71424.014536065006</v>
      </c>
      <c r="CT126" s="23">
        <v>885018.22188067401</v>
      </c>
      <c r="CU126" s="23">
        <v>97457.750194254506</v>
      </c>
      <c r="CV126" s="23">
        <v>231106.842468994</v>
      </c>
      <c r="CW126" s="23">
        <v>5139450.8522906499</v>
      </c>
      <c r="CX126" s="23">
        <v>1024.4801893364699</v>
      </c>
      <c r="CY126" s="23">
        <v>2023435.6105491</v>
      </c>
      <c r="CZ126" s="23">
        <v>330040.80419106002</v>
      </c>
      <c r="DA126" s="23">
        <v>273131.51589859597</v>
      </c>
      <c r="DB126" s="23">
        <v>17086.50924231</v>
      </c>
      <c r="DC126" s="23">
        <v>2300704.8455889202</v>
      </c>
      <c r="DD126" s="23">
        <v>437600.76091835799</v>
      </c>
      <c r="DE126" s="23">
        <v>1017287.97393957</v>
      </c>
      <c r="DF126" s="23">
        <v>4420490.1224518102</v>
      </c>
      <c r="DG126" s="23">
        <v>3764017.6889710501</v>
      </c>
      <c r="DH126" s="23">
        <v>27.989303182612801</v>
      </c>
      <c r="DI126" s="23">
        <v>3093004.1453708201</v>
      </c>
      <c r="DJ126" s="23">
        <v>6058595.1423587902</v>
      </c>
      <c r="DK126" s="23">
        <v>6535.8968233150699</v>
      </c>
      <c r="DL126" s="23">
        <v>262160.99064636102</v>
      </c>
      <c r="DM126" s="23">
        <v>195487.51254324301</v>
      </c>
      <c r="DN126" s="23">
        <v>468632.48327069002</v>
      </c>
      <c r="DO126" s="23">
        <v>515369.78999629302</v>
      </c>
      <c r="DP126" s="23">
        <v>483287.86146045901</v>
      </c>
      <c r="DQ126" s="23">
        <v>23646826.199822702</v>
      </c>
      <c r="DR126" s="23">
        <f t="shared" si="6"/>
        <v>241091303.30925584</v>
      </c>
      <c r="DS126" s="19">
        <v>33185900.17533008</v>
      </c>
      <c r="DT126">
        <v>38482392.504250661</v>
      </c>
      <c r="DU126">
        <v>68245063.572157055</v>
      </c>
      <c r="DV126">
        <v>26820659.423071139</v>
      </c>
      <c r="DW126">
        <v>74357287.634447083</v>
      </c>
      <c r="DX126" s="23">
        <f t="shared" si="7"/>
        <v>241091303.30925602</v>
      </c>
      <c r="DY126" s="38">
        <f t="shared" si="9"/>
        <v>19364558</v>
      </c>
      <c r="DZ126" s="23">
        <f t="shared" si="8"/>
        <v>12450.132004523728</v>
      </c>
    </row>
    <row r="127" spans="1:130" x14ac:dyDescent="0.25">
      <c r="A127" s="21" t="s">
        <v>239</v>
      </c>
      <c r="B127" s="23">
        <v>2589734.5597257102</v>
      </c>
      <c r="C127" s="23">
        <v>11201759.7244743</v>
      </c>
      <c r="D127" s="23">
        <v>11471243.393050101</v>
      </c>
      <c r="E127" s="23">
        <v>1960.2735101946701</v>
      </c>
      <c r="F127" s="23">
        <v>1792345.8001473199</v>
      </c>
      <c r="G127" s="23">
        <v>24081799.5613924</v>
      </c>
      <c r="H127" s="23">
        <v>154216.52610959701</v>
      </c>
      <c r="I127" s="23">
        <v>2402084.0630864799</v>
      </c>
      <c r="J127" s="23">
        <v>650872.18219840794</v>
      </c>
      <c r="K127" s="23">
        <v>78568.071571723296</v>
      </c>
      <c r="L127" s="23">
        <v>3062180.4528480102</v>
      </c>
      <c r="M127" s="23">
        <v>786097.61240794603</v>
      </c>
      <c r="N127" s="23">
        <v>140429.20000776101</v>
      </c>
      <c r="O127" s="23">
        <v>948875.42209299305</v>
      </c>
      <c r="P127" s="23">
        <v>94861.724080128202</v>
      </c>
      <c r="Q127" s="23">
        <v>963132.48792917596</v>
      </c>
      <c r="R127" s="23">
        <v>67896.882851798902</v>
      </c>
      <c r="S127" s="23">
        <v>6874181.3396490896</v>
      </c>
      <c r="T127" s="23">
        <v>74817554.827892795</v>
      </c>
      <c r="U127" s="23">
        <v>257710.93024049699</v>
      </c>
      <c r="V127" s="23">
        <v>5790922.5786498897</v>
      </c>
      <c r="W127" s="23">
        <v>16785.089131297798</v>
      </c>
      <c r="X127" s="23">
        <v>88182625.637958795</v>
      </c>
      <c r="Y127" s="23">
        <v>131051.18243508801</v>
      </c>
      <c r="Z127" s="23">
        <v>2838881.91613673</v>
      </c>
      <c r="AA127" s="23">
        <v>23475367.499769699</v>
      </c>
      <c r="AB127" s="23">
        <v>3008.5042958812501</v>
      </c>
      <c r="AC127" s="23">
        <v>149777.56892580999</v>
      </c>
      <c r="AD127" s="23">
        <v>20909414.226697698</v>
      </c>
      <c r="AE127" s="23">
        <v>8499699.4319682103</v>
      </c>
      <c r="AF127" s="23">
        <v>4414729.6563389897</v>
      </c>
      <c r="AG127" s="23">
        <v>67389200.160862505</v>
      </c>
      <c r="AH127" s="23">
        <v>15724787.7038571</v>
      </c>
      <c r="AI127" s="23">
        <v>6814341.7197985305</v>
      </c>
      <c r="AJ127" s="23">
        <v>2155.0656925736398</v>
      </c>
      <c r="AK127" s="23">
        <v>10764756.005784201</v>
      </c>
      <c r="AL127" s="23">
        <v>44458917.371932</v>
      </c>
      <c r="AM127" s="23">
        <v>2677794.28933771</v>
      </c>
      <c r="AN127" s="23">
        <v>4830797.8045829199</v>
      </c>
      <c r="AO127" s="23">
        <v>903312.45658582798</v>
      </c>
      <c r="AP127" s="23">
        <v>22698746.062742099</v>
      </c>
      <c r="AQ127" s="23">
        <v>65063.192994697703</v>
      </c>
      <c r="AR127" s="23">
        <v>16961699.4580562</v>
      </c>
      <c r="AS127" s="23">
        <v>38273.746021434803</v>
      </c>
      <c r="AT127" s="23">
        <v>3715.4019606747802</v>
      </c>
      <c r="AU127" s="23">
        <v>148397701.698825</v>
      </c>
      <c r="AV127" s="23">
        <v>695071.41822677595</v>
      </c>
      <c r="AW127" s="23">
        <v>393513.25809910399</v>
      </c>
      <c r="AX127" s="23">
        <v>8357.1701259652491</v>
      </c>
      <c r="AY127" s="23">
        <v>156116.08885834401</v>
      </c>
      <c r="AZ127" s="23">
        <v>2908878.2459682701</v>
      </c>
      <c r="BA127" s="23">
        <v>371773.08183269599</v>
      </c>
      <c r="BB127" s="23">
        <v>1448382.0003977399</v>
      </c>
      <c r="BC127" s="23">
        <v>146065.85152508499</v>
      </c>
      <c r="BD127" s="23">
        <v>393746.83268405701</v>
      </c>
      <c r="BE127" s="23">
        <v>118732.141567307</v>
      </c>
      <c r="BF127" s="23">
        <v>8503.9498491794002</v>
      </c>
      <c r="BG127" s="23">
        <v>699200.98515868699</v>
      </c>
      <c r="BH127" s="23">
        <v>10230437.83526</v>
      </c>
      <c r="BI127" s="23">
        <v>4706732.1633098396</v>
      </c>
      <c r="BJ127" s="23">
        <v>243420.74688436801</v>
      </c>
      <c r="BK127" s="23">
        <v>34104171.787285402</v>
      </c>
      <c r="BL127" s="23">
        <v>64867153.832112998</v>
      </c>
      <c r="BM127" s="23">
        <v>5919452.7911764802</v>
      </c>
      <c r="BN127" s="23">
        <v>2306.9008362695199</v>
      </c>
      <c r="BO127" s="23">
        <v>9403.4810191741308</v>
      </c>
      <c r="BP127" s="23">
        <v>4229452.4890425196</v>
      </c>
      <c r="BQ127" s="23">
        <v>1254467.3556027401</v>
      </c>
      <c r="BR127" s="23">
        <v>17811708.912267201</v>
      </c>
      <c r="BS127" s="23">
        <v>3165425.48869394</v>
      </c>
      <c r="BT127" s="23">
        <v>8063859.1426081704</v>
      </c>
      <c r="BU127" s="23">
        <v>34739736.318413101</v>
      </c>
      <c r="BV127" s="23">
        <v>3140.5813305788402</v>
      </c>
      <c r="BW127" s="23">
        <v>904698.00610504101</v>
      </c>
      <c r="BX127" s="23">
        <v>2705623.7112387298</v>
      </c>
      <c r="BY127" s="23">
        <v>2593525.9669203502</v>
      </c>
      <c r="BZ127" s="23">
        <v>5332288.6111290799</v>
      </c>
      <c r="CA127" s="23">
        <v>8461.3927607393998</v>
      </c>
      <c r="CB127" s="23">
        <v>46073.644383080697</v>
      </c>
      <c r="CC127" s="23">
        <v>17232306.729996301</v>
      </c>
      <c r="CD127" s="23">
        <v>15220401.3292075</v>
      </c>
      <c r="CE127" s="23">
        <v>2798205.3812841298</v>
      </c>
      <c r="CF127" s="23">
        <v>9600654.3948014993</v>
      </c>
      <c r="CG127" s="23">
        <v>679805.342863556</v>
      </c>
      <c r="CH127" s="23">
        <v>7799316.0639645997</v>
      </c>
      <c r="CI127" s="23">
        <v>1547301.9418050901</v>
      </c>
      <c r="CJ127" s="23">
        <v>7971352.0812149895</v>
      </c>
      <c r="CK127" s="23">
        <v>2780439.6596788298</v>
      </c>
      <c r="CL127" s="23">
        <v>45397674.162692003</v>
      </c>
      <c r="CM127" s="23">
        <v>148843238.39797801</v>
      </c>
      <c r="CN127" s="23">
        <v>5317762.4964974504</v>
      </c>
      <c r="CO127" s="23">
        <v>310918.82475396502</v>
      </c>
      <c r="CP127" s="23">
        <v>419841.20796077099</v>
      </c>
      <c r="CQ127" s="23">
        <v>6105015.0763296997</v>
      </c>
      <c r="CR127" s="23">
        <v>500805.16052955599</v>
      </c>
      <c r="CS127" s="23">
        <v>73234.721073231805</v>
      </c>
      <c r="CT127" s="23">
        <v>2184343.2761569298</v>
      </c>
      <c r="CU127" s="23">
        <v>7937612.1056451797</v>
      </c>
      <c r="CV127" s="23">
        <v>4080179.53095436</v>
      </c>
      <c r="CW127" s="23">
        <v>17741438.410278801</v>
      </c>
      <c r="CX127" s="23">
        <v>2361954.94434779</v>
      </c>
      <c r="CY127" s="23">
        <v>5472676.6349476296</v>
      </c>
      <c r="CZ127" s="23">
        <v>3100221.9776223898</v>
      </c>
      <c r="DA127" s="23">
        <v>1273859.37073156</v>
      </c>
      <c r="DB127" s="23">
        <v>40741.918783243098</v>
      </c>
      <c r="DC127" s="23">
        <v>5174278.8574458603</v>
      </c>
      <c r="DD127" s="23">
        <v>600793.22506198997</v>
      </c>
      <c r="DE127" s="23">
        <v>2853466.2893782998</v>
      </c>
      <c r="DF127" s="23">
        <v>20789612.284180999</v>
      </c>
      <c r="DG127" s="23">
        <v>17498752.897671402</v>
      </c>
      <c r="DH127" s="23">
        <v>530.49524651640502</v>
      </c>
      <c r="DI127" s="23">
        <v>4408454.2445996096</v>
      </c>
      <c r="DJ127" s="23">
        <v>10638379.088426201</v>
      </c>
      <c r="DK127" s="23">
        <v>719340.300049679</v>
      </c>
      <c r="DL127" s="23">
        <v>1076027.9035912999</v>
      </c>
      <c r="DM127" s="23">
        <v>454290.88413474598</v>
      </c>
      <c r="DN127" s="23">
        <v>1247294.0473587699</v>
      </c>
      <c r="DO127" s="23">
        <v>814352.75121359597</v>
      </c>
      <c r="DP127" s="23">
        <v>2162513.2288413001</v>
      </c>
      <c r="DQ127" s="23">
        <v>184882103.65841299</v>
      </c>
      <c r="DR127" s="23">
        <f t="shared" si="6"/>
        <v>1416982403.9469929</v>
      </c>
      <c r="DS127" s="19">
        <v>243421600.21493506</v>
      </c>
      <c r="DT127">
        <v>186919416.57921553</v>
      </c>
      <c r="DU127">
        <v>381422411.9710322</v>
      </c>
      <c r="DV127">
        <v>124883400.67259026</v>
      </c>
      <c r="DW127">
        <v>480335574.5092203</v>
      </c>
      <c r="DX127" s="23">
        <f t="shared" si="7"/>
        <v>1416982403.9469934</v>
      </c>
      <c r="DY127" s="38">
        <f t="shared" si="9"/>
        <v>145872260</v>
      </c>
      <c r="DZ127" s="23">
        <f t="shared" si="8"/>
        <v>9713.8578914660902</v>
      </c>
    </row>
    <row r="128" spans="1:130" x14ac:dyDescent="0.25">
      <c r="A128" s="21" t="s">
        <v>240</v>
      </c>
      <c r="B128" s="23">
        <v>11328.766514196301</v>
      </c>
      <c r="C128" s="23">
        <v>46161.867891130198</v>
      </c>
      <c r="D128" s="23">
        <v>213506.08610522599</v>
      </c>
      <c r="E128" s="23">
        <v>49.175726789872897</v>
      </c>
      <c r="F128" s="23">
        <v>2120.5272579983998</v>
      </c>
      <c r="G128" s="23">
        <v>116369.711427384</v>
      </c>
      <c r="H128" s="23">
        <v>5807.4088070278203</v>
      </c>
      <c r="I128" s="23">
        <v>1384.5182437107301</v>
      </c>
      <c r="J128" s="23">
        <v>523.75382904234903</v>
      </c>
      <c r="K128" s="23">
        <v>537.87564907337901</v>
      </c>
      <c r="L128" s="23">
        <v>7004.2554882689901</v>
      </c>
      <c r="M128" s="23">
        <v>973.86133610891204</v>
      </c>
      <c r="N128" s="23">
        <v>137.267752493876</v>
      </c>
      <c r="O128" s="23">
        <v>210.06275781725299</v>
      </c>
      <c r="P128" s="23">
        <v>37337.930390205198</v>
      </c>
      <c r="Q128" s="23">
        <v>900.24744054610801</v>
      </c>
      <c r="R128" s="23">
        <v>1862.3789574035</v>
      </c>
      <c r="S128" s="23">
        <v>17057.223130651299</v>
      </c>
      <c r="T128" s="23">
        <v>708206.88547700504</v>
      </c>
      <c r="U128" s="23">
        <v>17628.8752570623</v>
      </c>
      <c r="V128" s="23">
        <v>45470.225793120298</v>
      </c>
      <c r="W128" s="23">
        <v>12.6812134612489</v>
      </c>
      <c r="X128" s="23">
        <v>1317686.0131888699</v>
      </c>
      <c r="Y128" s="23">
        <v>41099.120272886197</v>
      </c>
      <c r="Z128" s="23">
        <v>55.785092453642299</v>
      </c>
      <c r="AA128" s="23">
        <v>109394.40119937</v>
      </c>
      <c r="AB128" s="23">
        <v>495.11586765371902</v>
      </c>
      <c r="AC128" s="23">
        <v>682.02267054902904</v>
      </c>
      <c r="AD128" s="23">
        <v>40463.648063311703</v>
      </c>
      <c r="AE128" s="23">
        <v>664.79314716475403</v>
      </c>
      <c r="AF128" s="23">
        <v>271231.16232677002</v>
      </c>
      <c r="AG128" s="23">
        <v>516062.02090098202</v>
      </c>
      <c r="AH128" s="23">
        <v>33655.242495385399</v>
      </c>
      <c r="AI128" s="23">
        <v>54388.649528970003</v>
      </c>
      <c r="AJ128" s="23">
        <v>148.27198142167501</v>
      </c>
      <c r="AK128" s="23">
        <v>57065.904638174899</v>
      </c>
      <c r="AL128" s="23">
        <v>116509.475483248</v>
      </c>
      <c r="AM128" s="23">
        <v>67684.963036811096</v>
      </c>
      <c r="AN128" s="23">
        <v>36781.353463052103</v>
      </c>
      <c r="AO128" s="23">
        <v>2820.6472136423999</v>
      </c>
      <c r="AP128" s="23">
        <v>15035.975727835699</v>
      </c>
      <c r="AQ128" s="23">
        <v>249630.05667378899</v>
      </c>
      <c r="AR128" s="23">
        <v>38620.454069267696</v>
      </c>
      <c r="AS128" s="23">
        <v>5.3427081778302199</v>
      </c>
      <c r="AT128" s="23">
        <v>152.99307314630801</v>
      </c>
      <c r="AU128" s="23">
        <v>883743.46752967604</v>
      </c>
      <c r="AV128" s="23">
        <v>3322.4591994263901</v>
      </c>
      <c r="AW128" s="23">
        <v>199768.13536649299</v>
      </c>
      <c r="AX128" s="23">
        <v>36561.058982761999</v>
      </c>
      <c r="AY128" s="23">
        <v>405.772190055235</v>
      </c>
      <c r="AZ128" s="23">
        <v>84399.345325346003</v>
      </c>
      <c r="BA128" s="23">
        <v>19.997919160635998</v>
      </c>
      <c r="BB128" s="23">
        <v>47205.601589960199</v>
      </c>
      <c r="BC128" s="23">
        <v>22135.523153916602</v>
      </c>
      <c r="BD128" s="23">
        <v>29413.1609016695</v>
      </c>
      <c r="BE128" s="23">
        <v>177346.57372437199</v>
      </c>
      <c r="BF128" s="23">
        <v>25.147884424671201</v>
      </c>
      <c r="BG128" s="23">
        <v>4271.7222492891196</v>
      </c>
      <c r="BH128" s="23">
        <v>314825.30611711799</v>
      </c>
      <c r="BI128" s="23">
        <v>18356.445591905001</v>
      </c>
      <c r="BJ128" s="23">
        <v>1478.1748647315801</v>
      </c>
      <c r="BK128" s="23">
        <v>320988.84758805501</v>
      </c>
      <c r="BL128" s="23">
        <v>477301.98684526503</v>
      </c>
      <c r="BM128" s="23">
        <v>30173.107567217499</v>
      </c>
      <c r="BN128" s="23">
        <v>301.504775164573</v>
      </c>
      <c r="BO128" s="23">
        <v>115.849683224983</v>
      </c>
      <c r="BP128" s="23">
        <v>68680.255437682106</v>
      </c>
      <c r="BQ128" s="23">
        <v>18.269801773246499</v>
      </c>
      <c r="BR128" s="23">
        <v>163339.535377933</v>
      </c>
      <c r="BS128" s="23">
        <v>223.16974159222801</v>
      </c>
      <c r="BT128" s="23">
        <v>173.44839752962201</v>
      </c>
      <c r="BU128" s="23">
        <v>211126.185146139</v>
      </c>
      <c r="BV128" s="23">
        <v>49.337290371188303</v>
      </c>
      <c r="BW128" s="23">
        <v>7961.84601808969</v>
      </c>
      <c r="BX128" s="23">
        <v>46238.612059507999</v>
      </c>
      <c r="BY128" s="23">
        <v>16993.311818131599</v>
      </c>
      <c r="BZ128" s="23">
        <v>26961.402498187901</v>
      </c>
      <c r="CA128" s="23">
        <v>199.51819559533601</v>
      </c>
      <c r="CB128" s="23">
        <v>21406.530631300699</v>
      </c>
      <c r="CC128" s="23">
        <v>449002.81733710802</v>
      </c>
      <c r="CD128" s="23">
        <v>95298.579601656995</v>
      </c>
      <c r="CE128" s="23">
        <v>19458.8654449186</v>
      </c>
      <c r="CF128" s="23">
        <v>139772.25484953899</v>
      </c>
      <c r="CG128" s="23">
        <v>9136.8340851577304</v>
      </c>
      <c r="CH128" s="23">
        <v>2338.7787829747699</v>
      </c>
      <c r="CI128" s="23">
        <v>442.505998193663</v>
      </c>
      <c r="CJ128" s="23">
        <v>3396.1928379061601</v>
      </c>
      <c r="CK128" s="23">
        <v>28664.3785485927</v>
      </c>
      <c r="CL128" s="23">
        <v>15497.0325005012</v>
      </c>
      <c r="CM128" s="23">
        <v>1282209.0766708499</v>
      </c>
      <c r="CN128" s="23">
        <v>338934.62105085701</v>
      </c>
      <c r="CO128" s="23">
        <v>11526.461642313299</v>
      </c>
      <c r="CP128" s="23">
        <v>142.45893101667701</v>
      </c>
      <c r="CQ128" s="23">
        <v>326.80926104946201</v>
      </c>
      <c r="CR128" s="23">
        <v>82517.928443466895</v>
      </c>
      <c r="CS128" s="23">
        <v>710102.40754337702</v>
      </c>
      <c r="CT128" s="23">
        <v>11339.717708669201</v>
      </c>
      <c r="CU128" s="23">
        <v>790.89102831153104</v>
      </c>
      <c r="CV128" s="23">
        <v>2746.2660771613901</v>
      </c>
      <c r="CW128" s="23">
        <v>133195.71483307399</v>
      </c>
      <c r="CX128" s="23">
        <v>3488.1479890524902</v>
      </c>
      <c r="CY128" s="23">
        <v>240427.85821969699</v>
      </c>
      <c r="CZ128" s="23">
        <v>10164.544327759701</v>
      </c>
      <c r="DA128" s="23">
        <v>21150.536608412101</v>
      </c>
      <c r="DB128" s="23">
        <v>24067.228099161301</v>
      </c>
      <c r="DC128" s="23">
        <v>2647.9706521623998</v>
      </c>
      <c r="DD128" s="23">
        <v>207.62829852950199</v>
      </c>
      <c r="DE128" s="23">
        <v>3917.4370875511599</v>
      </c>
      <c r="DF128" s="23">
        <v>371074.48222272802</v>
      </c>
      <c r="DG128" s="23">
        <v>142028.78757509199</v>
      </c>
      <c r="DH128" s="23">
        <v>200.741990470518</v>
      </c>
      <c r="DI128" s="23">
        <v>6503.9598719885098</v>
      </c>
      <c r="DJ128" s="23">
        <v>2134.2648384197801</v>
      </c>
      <c r="DK128" s="23">
        <v>91.026714972631595</v>
      </c>
      <c r="DL128" s="23">
        <v>9670.3711145968009</v>
      </c>
      <c r="DM128" s="23">
        <v>411.337830225218</v>
      </c>
      <c r="DN128" s="23">
        <v>2.6610814559447</v>
      </c>
      <c r="DO128" s="23">
        <v>12158.855163775001</v>
      </c>
      <c r="DP128" s="23">
        <v>7756.48897310347</v>
      </c>
      <c r="DQ128" s="23">
        <v>354553.29570838797</v>
      </c>
      <c r="DR128" s="23">
        <f t="shared" si="6"/>
        <v>11969953.828275964</v>
      </c>
      <c r="DS128" s="19">
        <v>889422.99095991428</v>
      </c>
      <c r="DT128">
        <v>1309337.2818964284</v>
      </c>
      <c r="DU128">
        <v>3495541.1948092412</v>
      </c>
      <c r="DV128">
        <v>2551472.7536271773</v>
      </c>
      <c r="DW128">
        <v>3724179.6069831992</v>
      </c>
      <c r="DX128" s="23">
        <f t="shared" si="7"/>
        <v>11969953.82827596</v>
      </c>
      <c r="DY128" s="38">
        <f t="shared" si="9"/>
        <v>12626937.999999998</v>
      </c>
      <c r="DZ128" s="23">
        <f t="shared" si="8"/>
        <v>947.96963668277795</v>
      </c>
    </row>
    <row r="129" spans="1:130" x14ac:dyDescent="0.25">
      <c r="A129" s="21" t="s">
        <v>284</v>
      </c>
      <c r="B129" s="23">
        <v>18425197.8985295</v>
      </c>
      <c r="C129" s="23">
        <v>18400267.979597501</v>
      </c>
      <c r="D129" s="23">
        <v>4210806.38294145</v>
      </c>
      <c r="E129" s="23">
        <v>1054.02548982079</v>
      </c>
      <c r="F129" s="23">
        <v>144485.69092118199</v>
      </c>
      <c r="G129" s="23">
        <v>6952929.6225882797</v>
      </c>
      <c r="H129" s="23">
        <v>6403.0892209757603</v>
      </c>
      <c r="I129" s="23">
        <v>24032.244827533599</v>
      </c>
      <c r="J129" s="23">
        <v>8229.1110256263291</v>
      </c>
      <c r="K129" s="23">
        <v>871807.73933422402</v>
      </c>
      <c r="L129" s="23">
        <v>164630.67759674799</v>
      </c>
      <c r="M129" s="23">
        <v>13893.087123703501</v>
      </c>
      <c r="N129" s="23">
        <v>9420.5192683543391</v>
      </c>
      <c r="O129" s="23">
        <v>18510.574635277899</v>
      </c>
      <c r="P129" s="23">
        <v>7646.8352733112997</v>
      </c>
      <c r="Q129" s="23">
        <v>1780179.0301278001</v>
      </c>
      <c r="R129" s="23">
        <v>4863.3834011243098</v>
      </c>
      <c r="S129" s="23">
        <v>1660679.67918535</v>
      </c>
      <c r="T129" s="23">
        <v>38605947.014137998</v>
      </c>
      <c r="U129" s="23">
        <v>1989671.82252564</v>
      </c>
      <c r="V129" s="23">
        <v>5137215.8960462501</v>
      </c>
      <c r="W129" s="23">
        <v>6817.5322348549098</v>
      </c>
      <c r="X129" s="23">
        <v>49995565.413905703</v>
      </c>
      <c r="Y129" s="23">
        <v>1226000.1227424799</v>
      </c>
      <c r="Z129" s="23">
        <v>75627.041838752993</v>
      </c>
      <c r="AA129" s="23">
        <v>12422887.9734344</v>
      </c>
      <c r="AB129" s="23">
        <v>188.72681854495301</v>
      </c>
      <c r="AC129" s="23">
        <v>282513.94411397498</v>
      </c>
      <c r="AD129" s="23">
        <v>9164135.3693708591</v>
      </c>
      <c r="AE129" s="23">
        <v>2480246.6580358199</v>
      </c>
      <c r="AF129" s="23">
        <v>3005689.5861916202</v>
      </c>
      <c r="AG129" s="23">
        <v>58201279.085512802</v>
      </c>
      <c r="AH129" s="23">
        <v>11811666.755491</v>
      </c>
      <c r="AI129" s="23">
        <v>11899195.219944401</v>
      </c>
      <c r="AJ129" s="23">
        <v>829.26854735256404</v>
      </c>
      <c r="AK129" s="23">
        <v>11411535.5180531</v>
      </c>
      <c r="AL129" s="23">
        <v>26759431.974639501</v>
      </c>
      <c r="AM129" s="23">
        <v>863578.81101494306</v>
      </c>
      <c r="AN129" s="23">
        <v>101940.60924659501</v>
      </c>
      <c r="AO129" s="23">
        <v>7345491.3072460201</v>
      </c>
      <c r="AP129" s="23">
        <v>85553.632167813907</v>
      </c>
      <c r="AQ129" s="23">
        <v>233926.36728188701</v>
      </c>
      <c r="AR129" s="23">
        <v>5926802.5297247702</v>
      </c>
      <c r="AS129" s="23">
        <v>854.28358009905298</v>
      </c>
      <c r="AT129" s="23">
        <v>158.19738715998801</v>
      </c>
      <c r="AU129" s="23">
        <v>77001057.644150794</v>
      </c>
      <c r="AV129" s="23">
        <v>170858.15330010399</v>
      </c>
      <c r="AW129" s="23">
        <v>432228.30423992901</v>
      </c>
      <c r="AX129" s="23">
        <v>14226.1938444683</v>
      </c>
      <c r="AY129" s="23">
        <v>29850.199370108799</v>
      </c>
      <c r="AZ129" s="23">
        <v>4128729.9827319202</v>
      </c>
      <c r="BA129" s="23">
        <v>1054162.8160101301</v>
      </c>
      <c r="BB129" s="23">
        <v>72555.523523856697</v>
      </c>
      <c r="BC129" s="23">
        <v>686288.95393783005</v>
      </c>
      <c r="BD129" s="23">
        <v>1832369.2067672</v>
      </c>
      <c r="BE129" s="23">
        <v>1304448.2564678299</v>
      </c>
      <c r="BF129" s="23">
        <v>36974.9865750549</v>
      </c>
      <c r="BG129" s="23">
        <v>86034.335295701603</v>
      </c>
      <c r="BH129" s="23">
        <v>5311713.1598163396</v>
      </c>
      <c r="BI129" s="23">
        <v>287926.88382043102</v>
      </c>
      <c r="BJ129" s="23">
        <v>168115.756763785</v>
      </c>
      <c r="BK129" s="23">
        <v>16228884.056314601</v>
      </c>
      <c r="BL129" s="23">
        <v>30919509.781231999</v>
      </c>
      <c r="BM129" s="23">
        <v>2462779.2086164202</v>
      </c>
      <c r="BN129" s="23">
        <v>2097.47075889903</v>
      </c>
      <c r="BO129" s="23">
        <v>190.88234074673801</v>
      </c>
      <c r="BP129" s="23">
        <v>385503.31079131598</v>
      </c>
      <c r="BQ129" s="23">
        <v>532279.22754367802</v>
      </c>
      <c r="BR129" s="23">
        <v>17874042.961426899</v>
      </c>
      <c r="BS129" s="23">
        <v>609987.38913215999</v>
      </c>
      <c r="BT129" s="23">
        <v>10369.303581888</v>
      </c>
      <c r="BU129" s="23">
        <v>19252963.1577673</v>
      </c>
      <c r="BV129" s="23">
        <v>181.422225125936</v>
      </c>
      <c r="BW129" s="23">
        <v>561319.71319458704</v>
      </c>
      <c r="BX129" s="23">
        <v>165994.93140753201</v>
      </c>
      <c r="BY129" s="23">
        <v>314555.81431161298</v>
      </c>
      <c r="BZ129" s="23">
        <v>1679793.2554588099</v>
      </c>
      <c r="CA129" s="23">
        <v>2281.9858954788001</v>
      </c>
      <c r="CB129" s="23">
        <v>3519422.7939362</v>
      </c>
      <c r="CC129" s="23">
        <v>7489808.7419555401</v>
      </c>
      <c r="CD129" s="23">
        <v>4225571.6094330503</v>
      </c>
      <c r="CE129" s="23">
        <v>2523.8498795171699</v>
      </c>
      <c r="CF129" s="23">
        <v>1917429.48441296</v>
      </c>
      <c r="CG129" s="23">
        <v>532806.36651124305</v>
      </c>
      <c r="CH129" s="23">
        <v>44963.2726090461</v>
      </c>
      <c r="CI129" s="23">
        <v>112007.71937309099</v>
      </c>
      <c r="CJ129" s="23">
        <v>3482153.4822002598</v>
      </c>
      <c r="CK129" s="23">
        <v>1531355.95324581</v>
      </c>
      <c r="CL129" s="23">
        <v>10871152.9180851</v>
      </c>
      <c r="CM129" s="23">
        <v>65432705.642093599</v>
      </c>
      <c r="CN129" s="23">
        <v>1882287.6741557301</v>
      </c>
      <c r="CO129" s="23">
        <v>4620577.2673874404</v>
      </c>
      <c r="CP129" s="23">
        <v>25226.2141963789</v>
      </c>
      <c r="CQ129" s="23">
        <v>4653684.7572013801</v>
      </c>
      <c r="CR129" s="23">
        <v>32909.658060774898</v>
      </c>
      <c r="CS129" s="23">
        <v>53479.959791153597</v>
      </c>
      <c r="CT129" s="23">
        <v>563715.29480624397</v>
      </c>
      <c r="CU129" s="23">
        <v>24302.045382391399</v>
      </c>
      <c r="CV129" s="23">
        <v>31187.929840252</v>
      </c>
      <c r="CW129" s="23">
        <v>6511469.5450465595</v>
      </c>
      <c r="CX129" s="23">
        <v>2267974.4971154798</v>
      </c>
      <c r="CY129" s="23">
        <v>4557937.0354013396</v>
      </c>
      <c r="CZ129" s="23">
        <v>744726.62246618595</v>
      </c>
      <c r="DA129" s="23">
        <v>184833.34788643199</v>
      </c>
      <c r="DB129" s="23">
        <v>159908.90252929801</v>
      </c>
      <c r="DC129" s="23">
        <v>6075320.31760298</v>
      </c>
      <c r="DD129" s="23">
        <v>435970.81355288299</v>
      </c>
      <c r="DE129" s="23">
        <v>1920782.2332657001</v>
      </c>
      <c r="DF129" s="23">
        <v>19258827.621223699</v>
      </c>
      <c r="DG129" s="23">
        <v>9377704.6887236107</v>
      </c>
      <c r="DH129" s="23">
        <v>320.88711888424001</v>
      </c>
      <c r="DI129" s="23">
        <v>406985.18577558501</v>
      </c>
      <c r="DJ129" s="23">
        <v>3339309.4022648502</v>
      </c>
      <c r="DK129" s="23">
        <v>44.2727453560641</v>
      </c>
      <c r="DL129" s="23">
        <v>1680874.2393166099</v>
      </c>
      <c r="DM129" s="23">
        <v>2554767.3787963698</v>
      </c>
      <c r="DN129" s="23">
        <v>1342213.13933481</v>
      </c>
      <c r="DO129" s="23">
        <v>478625.56458086002</v>
      </c>
      <c r="DP129" s="23">
        <v>2119390.52467361</v>
      </c>
      <c r="DQ129" s="23">
        <v>51772161.522657499</v>
      </c>
      <c r="DR129" s="23">
        <f t="shared" si="6"/>
        <v>721599482.83757234</v>
      </c>
      <c r="DS129" s="19">
        <v>90123616.299216837</v>
      </c>
      <c r="DT129">
        <v>104027923.46487154</v>
      </c>
      <c r="DU129">
        <v>187320518.32757476</v>
      </c>
      <c r="DV129">
        <v>58248592.886683077</v>
      </c>
      <c r="DW129">
        <v>281878831.85922617</v>
      </c>
      <c r="DX129" s="23">
        <f t="shared" si="7"/>
        <v>721599482.83757234</v>
      </c>
      <c r="DY129" s="38">
        <f t="shared" si="9"/>
        <v>34268529</v>
      </c>
      <c r="DZ129" s="23">
        <f t="shared" si="8"/>
        <v>21057.206244177345</v>
      </c>
    </row>
    <row r="130" spans="1:130" x14ac:dyDescent="0.25">
      <c r="A130" s="21" t="s">
        <v>285</v>
      </c>
      <c r="B130" s="23">
        <v>4904.6397815519604</v>
      </c>
      <c r="C130" s="23">
        <v>76060.458836825506</v>
      </c>
      <c r="D130" s="23">
        <v>650496.04068068205</v>
      </c>
      <c r="E130" s="23">
        <v>282.51909766906999</v>
      </c>
      <c r="F130" s="23">
        <v>87509.346510986594</v>
      </c>
      <c r="G130" s="23">
        <v>97879.308409557605</v>
      </c>
      <c r="H130" s="23">
        <v>29149.003610119798</v>
      </c>
      <c r="I130" s="23">
        <v>13396.637067219801</v>
      </c>
      <c r="J130" s="23">
        <v>25.350180833588698</v>
      </c>
      <c r="K130" s="23">
        <v>442.28803293685098</v>
      </c>
      <c r="L130" s="23">
        <v>25770.197242300401</v>
      </c>
      <c r="M130" s="23">
        <v>1973.3074286916001</v>
      </c>
      <c r="N130" s="23">
        <v>7549.0573104942496</v>
      </c>
      <c r="O130" s="23">
        <v>62683.761927785599</v>
      </c>
      <c r="P130" s="23">
        <v>467.27688663497798</v>
      </c>
      <c r="Q130" s="23">
        <v>394.38035890376898</v>
      </c>
      <c r="R130" s="23">
        <v>5788.41496682465</v>
      </c>
      <c r="S130" s="23">
        <v>115711.045182824</v>
      </c>
      <c r="T130" s="23">
        <v>1598899.9643303901</v>
      </c>
      <c r="U130" s="23">
        <v>13476.365997971599</v>
      </c>
      <c r="V130" s="23">
        <v>260440.77074063101</v>
      </c>
      <c r="W130" s="23">
        <v>228.876963007852</v>
      </c>
      <c r="X130" s="23">
        <v>1627352.14385188</v>
      </c>
      <c r="Y130" s="23">
        <v>7302.5709307904099</v>
      </c>
      <c r="Z130" s="23">
        <v>19402.242332460501</v>
      </c>
      <c r="AA130" s="23">
        <v>73866.878623848505</v>
      </c>
      <c r="AB130" s="23">
        <v>423.53149128530902</v>
      </c>
      <c r="AC130" s="23">
        <v>18403.9997165569</v>
      </c>
      <c r="AD130" s="23">
        <v>625224.03078388097</v>
      </c>
      <c r="AE130" s="23">
        <v>15993.854960999801</v>
      </c>
      <c r="AF130" s="23">
        <v>28998.6136762477</v>
      </c>
      <c r="AG130" s="23">
        <v>1517787.60814804</v>
      </c>
      <c r="AH130" s="23">
        <v>31874.334309196202</v>
      </c>
      <c r="AI130" s="23">
        <v>65076.224720910199</v>
      </c>
      <c r="AJ130" s="23">
        <v>97.169991842630495</v>
      </c>
      <c r="AK130" s="23">
        <v>183112.22303748201</v>
      </c>
      <c r="AL130" s="23">
        <v>4920197.2926442698</v>
      </c>
      <c r="AM130" s="23">
        <v>84363.656939412307</v>
      </c>
      <c r="AN130" s="23">
        <v>21197.4798617532</v>
      </c>
      <c r="AO130" s="23">
        <v>66324.632512481505</v>
      </c>
      <c r="AP130" s="23">
        <v>182105.49053127199</v>
      </c>
      <c r="AQ130" s="23">
        <v>2878.0480718675499</v>
      </c>
      <c r="AR130" s="23">
        <v>53612.530622081802</v>
      </c>
      <c r="AS130" s="23">
        <v>197.877799650144</v>
      </c>
      <c r="AT130" s="23">
        <v>184.221595851155</v>
      </c>
      <c r="AU130" s="23">
        <v>2025614.57443947</v>
      </c>
      <c r="AV130" s="23">
        <v>269341.77888623602</v>
      </c>
      <c r="AW130" s="23">
        <v>663350.69090927904</v>
      </c>
      <c r="AX130" s="23">
        <v>159542.87812403301</v>
      </c>
      <c r="AY130" s="23">
        <v>211244.09736716701</v>
      </c>
      <c r="AZ130" s="23">
        <v>467930.602396678</v>
      </c>
      <c r="BA130" s="23">
        <v>49406.9153592988</v>
      </c>
      <c r="BB130" s="23">
        <v>473734.43154502002</v>
      </c>
      <c r="BC130" s="23">
        <v>21208.463190598199</v>
      </c>
      <c r="BD130" s="23">
        <v>50810.9936889198</v>
      </c>
      <c r="BE130" s="23">
        <v>218293.80131557499</v>
      </c>
      <c r="BF130" s="23">
        <v>115255.35679155499</v>
      </c>
      <c r="BG130" s="23">
        <v>98999.671205017701</v>
      </c>
      <c r="BH130" s="23">
        <v>638647.15308299102</v>
      </c>
      <c r="BI130" s="23">
        <v>235808.742761031</v>
      </c>
      <c r="BJ130" s="23">
        <v>118819.822515682</v>
      </c>
      <c r="BK130" s="23">
        <v>1282976.7917110501</v>
      </c>
      <c r="BL130" s="23">
        <v>851525.098917378</v>
      </c>
      <c r="BM130" s="23">
        <v>7233.7473314728004</v>
      </c>
      <c r="BN130" s="23">
        <v>2260.68404421474</v>
      </c>
      <c r="BO130" s="23">
        <v>90.248900023366502</v>
      </c>
      <c r="BP130" s="23">
        <v>114515.717564536</v>
      </c>
      <c r="BQ130" s="23">
        <v>1975.36233189771</v>
      </c>
      <c r="BR130" s="23">
        <v>170047.17377526601</v>
      </c>
      <c r="BS130" s="23">
        <v>1384.3053034649599</v>
      </c>
      <c r="BT130" s="23">
        <v>30637.099010675</v>
      </c>
      <c r="BU130" s="23">
        <v>570599.34421595105</v>
      </c>
      <c r="BV130" s="23">
        <v>296.074993888834</v>
      </c>
      <c r="BW130" s="23">
        <v>10392.5072508956</v>
      </c>
      <c r="BX130" s="23">
        <v>14407.1097762345</v>
      </c>
      <c r="BY130" s="23">
        <v>16283.255890587399</v>
      </c>
      <c r="BZ130" s="23">
        <v>145627.45470993401</v>
      </c>
      <c r="CA130" s="23">
        <v>815.262027268883</v>
      </c>
      <c r="CB130" s="23">
        <v>10371.4746475418</v>
      </c>
      <c r="CC130" s="23">
        <v>239252.01832025099</v>
      </c>
      <c r="CD130" s="23">
        <v>8370.9790698754496</v>
      </c>
      <c r="CE130" s="23">
        <v>36.870423814579098</v>
      </c>
      <c r="CF130" s="23">
        <v>126261.331536721</v>
      </c>
      <c r="CG130" s="23">
        <v>24562.290444624901</v>
      </c>
      <c r="CH130" s="23">
        <v>96626.958254379802</v>
      </c>
      <c r="CI130" s="23">
        <v>6819.4796370734002</v>
      </c>
      <c r="CJ130" s="23">
        <v>76784.080754057606</v>
      </c>
      <c r="CK130" s="23">
        <v>33405.323895673602</v>
      </c>
      <c r="CL130" s="23">
        <v>224968.27376415301</v>
      </c>
      <c r="CM130" s="23">
        <v>2778294.1206470602</v>
      </c>
      <c r="CN130" s="23">
        <v>166647.68027705199</v>
      </c>
      <c r="CO130" s="23">
        <v>19010.486117607001</v>
      </c>
      <c r="CP130" s="23">
        <v>73.661900752696297</v>
      </c>
      <c r="CQ130" s="23">
        <v>1233.0065878818</v>
      </c>
      <c r="CR130" s="23">
        <v>6053.7313413653501</v>
      </c>
      <c r="CS130" s="23">
        <v>151323.205719252</v>
      </c>
      <c r="CT130" s="23">
        <v>94585.309315401901</v>
      </c>
      <c r="CU130" s="23">
        <v>10290.149118196199</v>
      </c>
      <c r="CV130" s="23">
        <v>420429.11060122697</v>
      </c>
      <c r="CW130" s="23">
        <v>914362.137996073</v>
      </c>
      <c r="CX130" s="23">
        <v>23367.055333571901</v>
      </c>
      <c r="CY130" s="23">
        <v>1409.54164905322</v>
      </c>
      <c r="CZ130" s="23">
        <v>20913.201965340901</v>
      </c>
      <c r="DA130" s="23">
        <v>48326.205265180499</v>
      </c>
      <c r="DB130" s="23">
        <v>133255.72723636401</v>
      </c>
      <c r="DC130" s="23">
        <v>8689.5889563739402</v>
      </c>
      <c r="DD130" s="23">
        <v>24502.7332455301</v>
      </c>
      <c r="DE130" s="23">
        <v>179380.77048645099</v>
      </c>
      <c r="DF130" s="23">
        <v>1751565.5902339499</v>
      </c>
      <c r="DG130" s="23">
        <v>331630.451807265</v>
      </c>
      <c r="DH130" s="23">
        <v>330.610686706872</v>
      </c>
      <c r="DI130" s="23">
        <v>106107.081408959</v>
      </c>
      <c r="DJ130" s="23">
        <v>2028.0076383552801</v>
      </c>
      <c r="DK130" s="23">
        <v>32.845419437028397</v>
      </c>
      <c r="DL130" s="23">
        <v>128234.500986475</v>
      </c>
      <c r="DM130" s="23">
        <v>38675.115426144999</v>
      </c>
      <c r="DN130" s="23">
        <v>273.09099512467702</v>
      </c>
      <c r="DO130" s="23">
        <v>2509.86947962147</v>
      </c>
      <c r="DP130" s="23">
        <v>47458.630220605497</v>
      </c>
      <c r="DQ130" s="23">
        <v>8590520.8779815696</v>
      </c>
      <c r="DR130" s="23">
        <f t="shared" si="6"/>
        <v>38487556.056824312</v>
      </c>
      <c r="DS130" s="19">
        <v>9591993.8725450933</v>
      </c>
      <c r="DT130">
        <v>1925624.4140047703</v>
      </c>
      <c r="DU130">
        <v>6509222.8877325514</v>
      </c>
      <c r="DV130">
        <v>7155387.9967361996</v>
      </c>
      <c r="DW130">
        <v>13305326.885805696</v>
      </c>
      <c r="DX130" s="23">
        <f t="shared" si="7"/>
        <v>38487556.056824312</v>
      </c>
      <c r="DY130" s="38" t="e">
        <f t="shared" ref="DY130:DY164" si="10">VLOOKUP(A130,pop,2,0)</f>
        <v>#N/A</v>
      </c>
      <c r="DZ130" s="23" t="e">
        <f t="shared" si="8"/>
        <v>#N/A</v>
      </c>
    </row>
    <row r="131" spans="1:130" x14ac:dyDescent="0.25">
      <c r="A131" s="21" t="s">
        <v>286</v>
      </c>
      <c r="B131" s="23">
        <v>73380.602905339998</v>
      </c>
      <c r="C131" s="23">
        <v>49631.853260826203</v>
      </c>
      <c r="D131" s="23">
        <v>27498.245963458601</v>
      </c>
      <c r="E131" s="23">
        <v>16131.642650747401</v>
      </c>
      <c r="F131" s="23">
        <v>147706.86316889699</v>
      </c>
      <c r="G131" s="23">
        <v>88759.010313791907</v>
      </c>
      <c r="H131" s="23">
        <v>4.0159045954978199</v>
      </c>
      <c r="I131" s="23">
        <v>4.1396414524227296</v>
      </c>
      <c r="J131" s="23">
        <v>177.81826347928001</v>
      </c>
      <c r="K131" s="23">
        <v>9.9489275500405991</v>
      </c>
      <c r="L131" s="23">
        <v>11.187254607745601</v>
      </c>
      <c r="M131" s="23">
        <v>16.093145165723701</v>
      </c>
      <c r="N131" s="23">
        <v>4.37890331027904</v>
      </c>
      <c r="O131" s="23">
        <v>90.965892983892999</v>
      </c>
      <c r="P131" s="23">
        <v>14.9022125472901</v>
      </c>
      <c r="Q131" s="23">
        <v>3.7200101936155798</v>
      </c>
      <c r="R131" s="23">
        <v>6.2374665515491001</v>
      </c>
      <c r="S131" s="23">
        <v>6211.86106424013</v>
      </c>
      <c r="T131" s="23">
        <v>117178.257876954</v>
      </c>
      <c r="U131" s="23">
        <v>3332.37349107819</v>
      </c>
      <c r="V131" s="23">
        <v>7400.1683309770197</v>
      </c>
      <c r="W131" s="23">
        <v>101525.60141170199</v>
      </c>
      <c r="X131" s="23">
        <v>180766.85312944301</v>
      </c>
      <c r="Y131" s="23">
        <v>110217.012664682</v>
      </c>
      <c r="Z131" s="23">
        <v>212.095993113426</v>
      </c>
      <c r="AA131" s="23">
        <v>3038.52786608203</v>
      </c>
      <c r="AB131" s="23">
        <v>16148.1938280917</v>
      </c>
      <c r="AC131" s="23">
        <v>1198.8951528590501</v>
      </c>
      <c r="AD131" s="23">
        <v>16250.529540298799</v>
      </c>
      <c r="AE131" s="23">
        <v>84043.085006468595</v>
      </c>
      <c r="AF131" s="23">
        <v>1531.18841663116</v>
      </c>
      <c r="AG131" s="23">
        <v>86700.0758247255</v>
      </c>
      <c r="AH131" s="23">
        <v>142018.683627725</v>
      </c>
      <c r="AI131" s="23">
        <v>23380.296935672901</v>
      </c>
      <c r="AJ131" s="23">
        <v>17963.7937931999</v>
      </c>
      <c r="AK131" s="23">
        <v>3657.4551237761598</v>
      </c>
      <c r="AL131" s="23">
        <v>81336.079820452607</v>
      </c>
      <c r="AM131" s="23">
        <v>46117.540306873299</v>
      </c>
      <c r="AN131" s="23">
        <v>1439.04378657286</v>
      </c>
      <c r="AO131" s="23">
        <v>635.93573112294303</v>
      </c>
      <c r="AP131" s="23">
        <v>3983.8254795192602</v>
      </c>
      <c r="AQ131" s="23">
        <v>5047.5919100801402</v>
      </c>
      <c r="AR131" s="23">
        <v>17414.8143293457</v>
      </c>
      <c r="AS131" s="23">
        <v>4886.6839387438104</v>
      </c>
      <c r="AT131" s="23">
        <v>17295.737888076499</v>
      </c>
      <c r="AU131" s="23">
        <v>125945.13240526601</v>
      </c>
      <c r="AV131" s="23">
        <v>5463.9264594316701</v>
      </c>
      <c r="AW131" s="23">
        <v>6761.8500168391702</v>
      </c>
      <c r="AX131" s="23">
        <v>5146.84379114279</v>
      </c>
      <c r="AY131" s="23">
        <v>6694.4628049303301</v>
      </c>
      <c r="AZ131" s="23">
        <v>12114.6286567017</v>
      </c>
      <c r="BA131" s="23">
        <v>3955.3346693824001</v>
      </c>
      <c r="BB131" s="23">
        <v>3742.0075712421099</v>
      </c>
      <c r="BC131" s="23">
        <v>2857.0627062764702</v>
      </c>
      <c r="BD131" s="23">
        <v>5435.6411615489797</v>
      </c>
      <c r="BE131" s="23">
        <v>3957.01975131891</v>
      </c>
      <c r="BF131" s="23">
        <v>4590.7401564142501</v>
      </c>
      <c r="BG131" s="23">
        <v>4049.8482919734402</v>
      </c>
      <c r="BH131" s="23">
        <v>13467.560852106701</v>
      </c>
      <c r="BI131" s="23">
        <v>4049.9426814419298</v>
      </c>
      <c r="BJ131" s="23">
        <v>34594.955072261197</v>
      </c>
      <c r="BK131" s="23">
        <v>141374.59504802001</v>
      </c>
      <c r="BL131" s="23">
        <v>76847.333805603193</v>
      </c>
      <c r="BM131" s="23">
        <v>27963.431376492299</v>
      </c>
      <c r="BN131" s="23">
        <v>18068.199497625901</v>
      </c>
      <c r="BO131" s="23">
        <v>18765.8780614077</v>
      </c>
      <c r="BP131" s="23">
        <v>4203.2237440028503</v>
      </c>
      <c r="BQ131" s="23">
        <v>263215.29623752198</v>
      </c>
      <c r="BR131" s="23">
        <v>13538.033779519599</v>
      </c>
      <c r="BS131" s="23">
        <v>77488.2033953926</v>
      </c>
      <c r="BT131" s="23">
        <v>18850.715469943701</v>
      </c>
      <c r="BU131" s="23">
        <v>3331.5182772220801</v>
      </c>
      <c r="BV131" s="23">
        <v>16120.6728780427</v>
      </c>
      <c r="BW131" s="23">
        <v>1386.21155239884</v>
      </c>
      <c r="BX131" s="23">
        <v>1820.58065648564</v>
      </c>
      <c r="BY131" s="23">
        <v>6358.7539646345303</v>
      </c>
      <c r="BZ131" s="23">
        <v>3476.3916399844702</v>
      </c>
      <c r="CA131" s="23">
        <v>22930.867781175901</v>
      </c>
      <c r="CB131" s="23">
        <v>4210.5729021708003</v>
      </c>
      <c r="CC131" s="23">
        <v>640138.36798686394</v>
      </c>
      <c r="CD131" s="23">
        <v>5042.4380788511698</v>
      </c>
      <c r="CE131" s="23">
        <v>4277.8967532367897</v>
      </c>
      <c r="CF131" s="23">
        <v>2837.43915128662</v>
      </c>
      <c r="CG131" s="23">
        <v>5018.8134059419699</v>
      </c>
      <c r="CH131" s="23">
        <v>22983.4797311107</v>
      </c>
      <c r="CI131" s="23">
        <v>23051.098779993699</v>
      </c>
      <c r="CJ131" s="23">
        <v>6828.15085740225</v>
      </c>
      <c r="CK131" s="23">
        <v>13219.27176609</v>
      </c>
      <c r="CL131" s="23">
        <v>80191.555024578396</v>
      </c>
      <c r="CM131" s="23">
        <v>361243.08958973899</v>
      </c>
      <c r="CN131" s="23">
        <v>53245.5518607907</v>
      </c>
      <c r="CO131" s="23">
        <v>28421.593517956499</v>
      </c>
      <c r="CP131" s="23">
        <v>117029.481861532</v>
      </c>
      <c r="CQ131" s="23">
        <v>12333.4347823104</v>
      </c>
      <c r="CR131" s="23">
        <v>5187.9525863129602</v>
      </c>
      <c r="CS131" s="23">
        <v>1546.77123374792</v>
      </c>
      <c r="CT131" s="23">
        <v>2291.9394113952098</v>
      </c>
      <c r="CU131" s="23">
        <v>1754.6261077691099</v>
      </c>
      <c r="CV131" s="23">
        <v>1543.8304632463801</v>
      </c>
      <c r="CW131" s="23">
        <v>5238.1894520216401</v>
      </c>
      <c r="CX131" s="23">
        <v>4336.1573544390203</v>
      </c>
      <c r="CY131" s="23">
        <v>16255.3146177873</v>
      </c>
      <c r="CZ131" s="23">
        <v>5159.13895642446</v>
      </c>
      <c r="DA131" s="23">
        <v>5207.8810174600103</v>
      </c>
      <c r="DB131" s="23">
        <v>2274.7240497607299</v>
      </c>
      <c r="DC131" s="23">
        <v>17210.5558917903</v>
      </c>
      <c r="DD131" s="23">
        <v>2637.4666966848799</v>
      </c>
      <c r="DE131" s="23">
        <v>7009.3223060495202</v>
      </c>
      <c r="DF131" s="23">
        <v>50288.892495108201</v>
      </c>
      <c r="DG131" s="23">
        <v>7446.0927288780904</v>
      </c>
      <c r="DH131" s="23">
        <v>16142.1376080973</v>
      </c>
      <c r="DI131" s="23">
        <v>2528.8358335265898</v>
      </c>
      <c r="DJ131" s="23">
        <v>9715.6248629822203</v>
      </c>
      <c r="DK131" s="23">
        <v>16880.150168916702</v>
      </c>
      <c r="DL131" s="23">
        <v>7007.1291559092297</v>
      </c>
      <c r="DM131" s="23">
        <v>3016.5638498068301</v>
      </c>
      <c r="DN131" s="23">
        <v>58392.429532621201</v>
      </c>
      <c r="DO131" s="23">
        <v>54910.971969040103</v>
      </c>
      <c r="DP131" s="23">
        <v>204100.03838886399</v>
      </c>
      <c r="DQ131" s="23">
        <v>187383.82171678101</v>
      </c>
      <c r="DR131" s="23">
        <f t="shared" ref="DR131:DR164" si="11">SUM(B131:DQ131)</f>
        <v>4538489.4868730344</v>
      </c>
      <c r="DS131" s="19">
        <v>280162.9486618145</v>
      </c>
      <c r="DT131">
        <v>874724.02871261747</v>
      </c>
      <c r="DU131">
        <v>1197810.2005473743</v>
      </c>
      <c r="DV131">
        <v>285344.45128202485</v>
      </c>
      <c r="DW131">
        <v>1900447.8576692026</v>
      </c>
      <c r="DX131" s="23">
        <f t="shared" ref="DX131:DX164" si="12">SUM(DS131:DW131)</f>
        <v>4538489.4868730344</v>
      </c>
      <c r="DY131" s="38" t="e">
        <f t="shared" si="10"/>
        <v>#N/A</v>
      </c>
      <c r="DZ131" s="23" t="e">
        <f t="shared" ref="DZ131:DZ164" si="13">DX131/DY131*1000</f>
        <v>#N/A</v>
      </c>
    </row>
    <row r="132" spans="1:130" x14ac:dyDescent="0.25">
      <c r="A132" s="21" t="s">
        <v>241</v>
      </c>
      <c r="B132" s="23">
        <v>86179.844235065699</v>
      </c>
      <c r="C132" s="23">
        <v>260388.315171216</v>
      </c>
      <c r="D132" s="23">
        <v>107773.940639448</v>
      </c>
      <c r="E132" s="23">
        <v>48.517622819459497</v>
      </c>
      <c r="F132" s="23">
        <v>44977.024542213097</v>
      </c>
      <c r="G132" s="23">
        <v>127655.811746443</v>
      </c>
      <c r="H132" s="23">
        <v>14416.4755206972</v>
      </c>
      <c r="I132" s="23">
        <v>6315.1329536021603</v>
      </c>
      <c r="J132" s="23">
        <v>110.66625878963499</v>
      </c>
      <c r="K132" s="23">
        <v>9824.2803907355101</v>
      </c>
      <c r="L132" s="23">
        <v>23215.452437254</v>
      </c>
      <c r="M132" s="23">
        <v>1915.9270368457401</v>
      </c>
      <c r="N132" s="23">
        <v>397.687603026104</v>
      </c>
      <c r="O132" s="23">
        <v>2678.15515456711</v>
      </c>
      <c r="P132" s="23">
        <v>711.93174439528696</v>
      </c>
      <c r="Q132" s="23">
        <v>2504.2676689497998</v>
      </c>
      <c r="R132" s="23">
        <v>460.74348855772303</v>
      </c>
      <c r="S132" s="23">
        <v>155006.45972335499</v>
      </c>
      <c r="T132" s="23">
        <v>2070257.84351994</v>
      </c>
      <c r="U132" s="23">
        <v>224685.511888209</v>
      </c>
      <c r="V132" s="23">
        <v>659836.86675848404</v>
      </c>
      <c r="W132" s="23">
        <v>2664.9667137709698</v>
      </c>
      <c r="X132" s="23">
        <v>2400860.7169385199</v>
      </c>
      <c r="Y132" s="23">
        <v>9955.0788855627907</v>
      </c>
      <c r="Z132" s="23">
        <v>53081.552577664203</v>
      </c>
      <c r="AA132" s="23">
        <v>423231.06398211402</v>
      </c>
      <c r="AB132" s="23">
        <v>453.71678381525902</v>
      </c>
      <c r="AC132" s="23">
        <v>29663.432990215599</v>
      </c>
      <c r="AD132" s="23">
        <v>382202.72345859802</v>
      </c>
      <c r="AE132" s="23">
        <v>93832.264767785106</v>
      </c>
      <c r="AF132" s="23">
        <v>300824.80810262501</v>
      </c>
      <c r="AG132" s="23">
        <v>498770.92064855399</v>
      </c>
      <c r="AH132" s="23">
        <v>147501.17680824301</v>
      </c>
      <c r="AI132" s="23">
        <v>245141.12587527701</v>
      </c>
      <c r="AJ132" s="23">
        <v>847.949986118482</v>
      </c>
      <c r="AK132" s="23">
        <v>12758.887390439</v>
      </c>
      <c r="AL132" s="23">
        <v>66976.282319948499</v>
      </c>
      <c r="AM132" s="23">
        <v>233108.429102714</v>
      </c>
      <c r="AN132" s="23">
        <v>316071.186327242</v>
      </c>
      <c r="AO132" s="23">
        <v>46023.531494985502</v>
      </c>
      <c r="AP132" s="23">
        <v>40971.9287794677</v>
      </c>
      <c r="AQ132" s="23">
        <v>2565.7693474829798</v>
      </c>
      <c r="AR132" s="23">
        <v>67828.324188048995</v>
      </c>
      <c r="AS132" s="23">
        <v>9.0344533257385997</v>
      </c>
      <c r="AT132" s="23">
        <v>143.040117266701</v>
      </c>
      <c r="AU132" s="23">
        <v>2296379.6001367001</v>
      </c>
      <c r="AV132" s="23">
        <v>202292.00799941301</v>
      </c>
      <c r="AW132" s="23">
        <v>606190.26131405903</v>
      </c>
      <c r="AX132" s="23">
        <v>196465.17478167301</v>
      </c>
      <c r="AY132" s="23">
        <v>23991.914331329001</v>
      </c>
      <c r="AZ132" s="23">
        <v>215501.91768969799</v>
      </c>
      <c r="BA132" s="23">
        <v>136.449835762417</v>
      </c>
      <c r="BB132" s="23">
        <v>234223.18935469599</v>
      </c>
      <c r="BC132" s="23">
        <v>60373.8498008592</v>
      </c>
      <c r="BD132" s="23">
        <v>575307.21384191106</v>
      </c>
      <c r="BE132" s="23">
        <v>516269.12803753099</v>
      </c>
      <c r="BF132" s="23">
        <v>18087.6249465621</v>
      </c>
      <c r="BG132" s="23">
        <v>22860.1552919924</v>
      </c>
      <c r="BH132" s="23">
        <v>755856.04732012295</v>
      </c>
      <c r="BI132" s="23">
        <v>136669.61058726601</v>
      </c>
      <c r="BJ132" s="23">
        <v>16626.695979858199</v>
      </c>
      <c r="BK132" s="23">
        <v>491867.81347852398</v>
      </c>
      <c r="BL132" s="23">
        <v>546165.81982970901</v>
      </c>
      <c r="BM132" s="23">
        <v>221080.030016376</v>
      </c>
      <c r="BN132" s="23">
        <v>126.368504616378</v>
      </c>
      <c r="BO132" s="23">
        <v>78.275206528390598</v>
      </c>
      <c r="BP132" s="23">
        <v>104943.511642112</v>
      </c>
      <c r="BQ132" s="23">
        <v>662.78463641908502</v>
      </c>
      <c r="BR132" s="23">
        <v>438916.466394332</v>
      </c>
      <c r="BS132" s="23">
        <v>3364.00203560507</v>
      </c>
      <c r="BT132" s="23">
        <v>13645.171304015301</v>
      </c>
      <c r="BU132" s="23">
        <v>492745.19358619698</v>
      </c>
      <c r="BV132" s="23">
        <v>33.930969455348801</v>
      </c>
      <c r="BW132" s="23">
        <v>162406.181418383</v>
      </c>
      <c r="BX132" s="23">
        <v>17125.421809045401</v>
      </c>
      <c r="BY132" s="23">
        <v>17594.946240781501</v>
      </c>
      <c r="BZ132" s="23">
        <v>296525.64462083002</v>
      </c>
      <c r="CA132" s="23">
        <v>130.18194680587499</v>
      </c>
      <c r="CB132" s="23">
        <v>15092.4368292578</v>
      </c>
      <c r="CC132" s="23">
        <v>485059.16930517298</v>
      </c>
      <c r="CD132" s="23">
        <v>224824.08970196801</v>
      </c>
      <c r="CE132" s="23">
        <v>10.0928812368252</v>
      </c>
      <c r="CF132" s="23">
        <v>227141.59193432899</v>
      </c>
      <c r="CG132" s="23">
        <v>142588.06937238501</v>
      </c>
      <c r="CH132" s="23">
        <v>25541.261750256101</v>
      </c>
      <c r="CI132" s="23">
        <v>21662.334055278799</v>
      </c>
      <c r="CJ132" s="23">
        <v>72195.932958510501</v>
      </c>
      <c r="CK132" s="23">
        <v>97132.110021771703</v>
      </c>
      <c r="CL132" s="23">
        <v>39012.348399769398</v>
      </c>
      <c r="CM132" s="23">
        <v>2574723.2013699701</v>
      </c>
      <c r="CN132" s="23">
        <v>51699.634910132903</v>
      </c>
      <c r="CO132" s="23">
        <v>91055.049176487999</v>
      </c>
      <c r="CP132" s="23">
        <v>278.84244026802497</v>
      </c>
      <c r="CQ132" s="23">
        <v>2811.69778297741</v>
      </c>
      <c r="CR132" s="23">
        <v>37.831575248793598</v>
      </c>
      <c r="CS132" s="23">
        <v>112039.52876379099</v>
      </c>
      <c r="CT132" s="23">
        <v>4674.3683412642004</v>
      </c>
      <c r="CU132" s="23">
        <v>2442.0875839404698</v>
      </c>
      <c r="CV132" s="23">
        <v>22211.710624746502</v>
      </c>
      <c r="CW132" s="23">
        <v>94167.453913628196</v>
      </c>
      <c r="CX132" s="23">
        <v>330.74391877033997</v>
      </c>
      <c r="CY132" s="23">
        <v>253553.569406886</v>
      </c>
      <c r="CZ132" s="23">
        <v>22876.5748983507</v>
      </c>
      <c r="DA132" s="23">
        <v>117832.969748064</v>
      </c>
      <c r="DB132" s="23">
        <v>158907.49042263301</v>
      </c>
      <c r="DC132" s="23">
        <v>52037.4694962742</v>
      </c>
      <c r="DD132" s="23">
        <v>2490.7458754362001</v>
      </c>
      <c r="DE132" s="23">
        <v>121830.301824614</v>
      </c>
      <c r="DF132" s="23">
        <v>608541.09530531697</v>
      </c>
      <c r="DG132" s="23">
        <v>440384.79003662802</v>
      </c>
      <c r="DH132" s="23">
        <v>61.5352929412321</v>
      </c>
      <c r="DI132" s="23">
        <v>53851.070100523699</v>
      </c>
      <c r="DJ132" s="23">
        <v>166513.87044657301</v>
      </c>
      <c r="DK132" s="23">
        <v>59.967979579569203</v>
      </c>
      <c r="DL132" s="23">
        <v>175562.605406307</v>
      </c>
      <c r="DM132" s="23">
        <v>6650.9456235533498</v>
      </c>
      <c r="DN132" s="23">
        <v>30417.453591207799</v>
      </c>
      <c r="DO132" s="23">
        <v>64706.182688762303</v>
      </c>
      <c r="DP132" s="23">
        <v>24442.049447776099</v>
      </c>
      <c r="DQ132" s="23">
        <v>225739.77019300699</v>
      </c>
      <c r="DR132" s="23">
        <f t="shared" si="11"/>
        <v>24692683.398429152</v>
      </c>
      <c r="DS132" s="19">
        <v>1061494.9890509194</v>
      </c>
      <c r="DT132">
        <v>2813267.310467239</v>
      </c>
      <c r="DU132">
        <v>8162271.814478728</v>
      </c>
      <c r="DV132">
        <v>6731817.9636605997</v>
      </c>
      <c r="DW132">
        <v>5923831.3207716737</v>
      </c>
      <c r="DX132" s="23">
        <f t="shared" si="12"/>
        <v>24692683.398429155</v>
      </c>
      <c r="DY132" s="38">
        <f t="shared" si="10"/>
        <v>16296362.000000002</v>
      </c>
      <c r="DZ132" s="23">
        <f t="shared" si="13"/>
        <v>1515.2267357849041</v>
      </c>
    </row>
    <row r="133" spans="1:130" x14ac:dyDescent="0.25">
      <c r="A133" s="21" t="s">
        <v>287</v>
      </c>
      <c r="B133" s="23">
        <v>1565447.75537804</v>
      </c>
      <c r="C133" s="23">
        <v>5740390.3586561298</v>
      </c>
      <c r="D133" s="23">
        <v>1290006.8676480399</v>
      </c>
      <c r="E133" s="23">
        <v>155.28981802032601</v>
      </c>
      <c r="F133" s="23">
        <v>79499.209358336506</v>
      </c>
      <c r="G133" s="23">
        <v>4866412.8846883802</v>
      </c>
      <c r="H133" s="23">
        <v>28767.297145130498</v>
      </c>
      <c r="I133" s="23">
        <v>41553.071825959298</v>
      </c>
      <c r="J133" s="23">
        <v>82147.412885895203</v>
      </c>
      <c r="K133" s="23">
        <v>9025.9338435255704</v>
      </c>
      <c r="L133" s="23">
        <v>75636.158245412502</v>
      </c>
      <c r="M133" s="23">
        <v>78113.889954247701</v>
      </c>
      <c r="N133" s="23">
        <v>42374.431082374504</v>
      </c>
      <c r="O133" s="23">
        <v>68063.474270539693</v>
      </c>
      <c r="P133" s="23">
        <v>28565.737044871399</v>
      </c>
      <c r="Q133" s="23">
        <v>50118.271124455801</v>
      </c>
      <c r="R133" s="23">
        <v>7436.2083685441903</v>
      </c>
      <c r="S133" s="23">
        <v>284545.528783102</v>
      </c>
      <c r="T133" s="23">
        <v>23697276.8786298</v>
      </c>
      <c r="U133" s="23">
        <v>25785.5138185572</v>
      </c>
      <c r="V133" s="23">
        <v>442922.45383912203</v>
      </c>
      <c r="W133" s="23">
        <v>11335.0670643047</v>
      </c>
      <c r="X133" s="23">
        <v>7579148.1186987199</v>
      </c>
      <c r="Y133" s="23">
        <v>15586.033859131599</v>
      </c>
      <c r="Z133" s="23">
        <v>54710.032731264997</v>
      </c>
      <c r="AA133" s="23">
        <v>7709588.7678561397</v>
      </c>
      <c r="AB133" s="23">
        <v>1406.4443067631801</v>
      </c>
      <c r="AC133" s="23">
        <v>46183.266750412397</v>
      </c>
      <c r="AD133" s="23">
        <v>846984.30361945601</v>
      </c>
      <c r="AE133" s="23">
        <v>188918.38208519301</v>
      </c>
      <c r="AF133" s="23">
        <v>333059.500456693</v>
      </c>
      <c r="AG133" s="23">
        <v>12373811.1403974</v>
      </c>
      <c r="AH133" s="23">
        <v>622149.40067105403</v>
      </c>
      <c r="AI133" s="23">
        <v>1358548.54039436</v>
      </c>
      <c r="AJ133" s="23">
        <v>3980.9889316096501</v>
      </c>
      <c r="AK133" s="23">
        <v>449849.41316834098</v>
      </c>
      <c r="AL133" s="23">
        <v>19136371.7958064</v>
      </c>
      <c r="AM133" s="23">
        <v>210658.003227879</v>
      </c>
      <c r="AN133" s="23">
        <v>123343.967690948</v>
      </c>
      <c r="AO133" s="23">
        <v>101736.741726942</v>
      </c>
      <c r="AP133" s="23">
        <v>96059.998212807899</v>
      </c>
      <c r="AQ133" s="23">
        <v>243134.08125713401</v>
      </c>
      <c r="AR133" s="23">
        <v>5105453.5553279696</v>
      </c>
      <c r="AS133" s="23">
        <v>10073.0257158228</v>
      </c>
      <c r="AT133" s="23">
        <v>1654.38377726776</v>
      </c>
      <c r="AU133" s="23">
        <v>30606790.8638517</v>
      </c>
      <c r="AV133" s="23">
        <v>68490.997676783794</v>
      </c>
      <c r="AW133" s="23">
        <v>2458.36443095505</v>
      </c>
      <c r="AX133" s="23">
        <v>4197.4291905456903</v>
      </c>
      <c r="AY133" s="23">
        <v>85055.443181499999</v>
      </c>
      <c r="AZ133" s="23">
        <v>407243.87219860899</v>
      </c>
      <c r="BA133" s="23">
        <v>85546.127135448594</v>
      </c>
      <c r="BB133" s="23">
        <v>110959.956186075</v>
      </c>
      <c r="BC133" s="23">
        <v>55945.630467963303</v>
      </c>
      <c r="BD133" s="23">
        <v>20126.9215708872</v>
      </c>
      <c r="BE133" s="23">
        <v>518419.72912916902</v>
      </c>
      <c r="BF133" s="23">
        <v>692.40441804030297</v>
      </c>
      <c r="BG133" s="23">
        <v>151720.46408863601</v>
      </c>
      <c r="BH133" s="23">
        <v>922370.08451089403</v>
      </c>
      <c r="BI133" s="23">
        <v>32393.832218587999</v>
      </c>
      <c r="BJ133" s="23">
        <v>248762.55168472699</v>
      </c>
      <c r="BK133" s="23">
        <v>15288424.9906209</v>
      </c>
      <c r="BL133" s="23">
        <v>10226203.2299973</v>
      </c>
      <c r="BM133" s="23">
        <v>4163924.77916547</v>
      </c>
      <c r="BN133" s="23">
        <v>6955.6863049743697</v>
      </c>
      <c r="BO133" s="23">
        <v>8666.3904518631898</v>
      </c>
      <c r="BP133" s="23">
        <v>290518.11699231499</v>
      </c>
      <c r="BQ133" s="23">
        <v>38206.184052437602</v>
      </c>
      <c r="BR133" s="23">
        <v>4347376.7865977501</v>
      </c>
      <c r="BS133" s="23">
        <v>201234.491612407</v>
      </c>
      <c r="BT133" s="23">
        <v>11434.9711788112</v>
      </c>
      <c r="BU133" s="23">
        <v>3149031.3898992501</v>
      </c>
      <c r="BV133" s="23">
        <v>136.73390304483999</v>
      </c>
      <c r="BW133" s="23">
        <v>469268.58735682198</v>
      </c>
      <c r="BX133" s="23">
        <v>45961.861588936998</v>
      </c>
      <c r="BY133" s="23">
        <v>70541.060423427101</v>
      </c>
      <c r="BZ133" s="23">
        <v>122838.51330839</v>
      </c>
      <c r="CA133" s="23">
        <v>13754.9555271422</v>
      </c>
      <c r="CB133" s="23">
        <v>52045.110807782097</v>
      </c>
      <c r="CC133" s="23">
        <v>4094709.4998522801</v>
      </c>
      <c r="CD133" s="23">
        <v>6368060.4589739898</v>
      </c>
      <c r="CE133" s="23">
        <v>176162.955502089</v>
      </c>
      <c r="CF133" s="23">
        <v>1170444.62019982</v>
      </c>
      <c r="CG133" s="23">
        <v>200493.42837560401</v>
      </c>
      <c r="CH133" s="23">
        <v>422196.18009625201</v>
      </c>
      <c r="CI133" s="23">
        <v>319527.16303485399</v>
      </c>
      <c r="CJ133" s="23">
        <v>395547.70756118401</v>
      </c>
      <c r="CK133" s="23">
        <v>144255.603849957</v>
      </c>
      <c r="CL133" s="23">
        <v>9882082.4938001409</v>
      </c>
      <c r="CM133" s="23">
        <v>29405060.300638601</v>
      </c>
      <c r="CN133" s="23">
        <v>2609682.0988119701</v>
      </c>
      <c r="CO133" s="23">
        <v>261009.14687896299</v>
      </c>
      <c r="CP133" s="23">
        <v>12967.8857562584</v>
      </c>
      <c r="CQ133" s="23">
        <v>1928418.89633782</v>
      </c>
      <c r="CR133" s="23">
        <v>24796.1354543942</v>
      </c>
      <c r="CS133" s="23">
        <v>2052.8146099043101</v>
      </c>
      <c r="CT133" s="23">
        <v>65872.982742375694</v>
      </c>
      <c r="CU133" s="23">
        <v>53.1316407215892</v>
      </c>
      <c r="CV133" s="23">
        <v>44058.497984433598</v>
      </c>
      <c r="CW133" s="23">
        <v>1101014.1417355901</v>
      </c>
      <c r="CX133" s="23">
        <v>301145.91148732498</v>
      </c>
      <c r="CY133" s="23">
        <v>2544030.96392059</v>
      </c>
      <c r="CZ133" s="23">
        <v>77072.093438216194</v>
      </c>
      <c r="DA133" s="23">
        <v>118232.32328901799</v>
      </c>
      <c r="DB133" s="23">
        <v>695504.500197366</v>
      </c>
      <c r="DC133" s="23">
        <v>2625827.6250811098</v>
      </c>
      <c r="DD133" s="23">
        <v>82571.214345850196</v>
      </c>
      <c r="DE133" s="23">
        <v>120440.602895134</v>
      </c>
      <c r="DF133" s="23">
        <v>5642416.88390915</v>
      </c>
      <c r="DG133" s="23">
        <v>2305526.4935707301</v>
      </c>
      <c r="DH133" s="23">
        <v>7501.6806491929301</v>
      </c>
      <c r="DI133" s="23">
        <v>899453.30378910305</v>
      </c>
      <c r="DJ133" s="23">
        <v>489289.30319326301</v>
      </c>
      <c r="DK133" s="23">
        <v>338.92645945935601</v>
      </c>
      <c r="DL133" s="23">
        <v>196757.20736402</v>
      </c>
      <c r="DM133" s="23">
        <v>67986.452981185197</v>
      </c>
      <c r="DN133" s="23">
        <v>7522.1106464320801</v>
      </c>
      <c r="DO133" s="23">
        <v>315058.55882465199</v>
      </c>
      <c r="DP133" s="23">
        <v>2803987.0070258598</v>
      </c>
      <c r="DQ133" s="23">
        <v>17831119.4578848</v>
      </c>
      <c r="DR133" s="23">
        <f t="shared" si="11"/>
        <v>262715936.85666168</v>
      </c>
      <c r="DS133" s="19">
        <v>35689197.233011007</v>
      </c>
      <c r="DT133">
        <v>30341228.861511964</v>
      </c>
      <c r="DU133">
        <v>63922568.289378576</v>
      </c>
      <c r="DV133">
        <v>9714477.1537948139</v>
      </c>
      <c r="DW133">
        <v>123048465.31896535</v>
      </c>
      <c r="DX133" s="23">
        <f t="shared" si="12"/>
        <v>262715936.85666171</v>
      </c>
      <c r="DY133" s="38">
        <f t="shared" si="10"/>
        <v>5804343</v>
      </c>
      <c r="DZ133" s="23">
        <f t="shared" si="13"/>
        <v>45261.959339181318</v>
      </c>
    </row>
    <row r="134" spans="1:130" x14ac:dyDescent="0.25">
      <c r="A134" s="21" t="s">
        <v>242</v>
      </c>
      <c r="B134" s="23">
        <v>11083.1745526127</v>
      </c>
      <c r="C134" s="23">
        <v>20845.745217774202</v>
      </c>
      <c r="D134" s="23">
        <v>11686.655591687801</v>
      </c>
      <c r="E134" s="23">
        <v>10.421981927757701</v>
      </c>
      <c r="F134" s="23">
        <v>530.94263481082601</v>
      </c>
      <c r="G134" s="23">
        <v>41044.902564544798</v>
      </c>
      <c r="H134" s="23">
        <v>1947.78394776397</v>
      </c>
      <c r="I134" s="23">
        <v>1601.1714172491399</v>
      </c>
      <c r="J134" s="23">
        <v>30.091523089723299</v>
      </c>
      <c r="K134" s="23">
        <v>2052.5946634256702</v>
      </c>
      <c r="L134" s="23">
        <v>7117.9812614415596</v>
      </c>
      <c r="M134" s="23">
        <v>1180.2910971219301</v>
      </c>
      <c r="N134" s="23">
        <v>171.07499679416799</v>
      </c>
      <c r="O134" s="23">
        <v>84.215009552740995</v>
      </c>
      <c r="P134" s="23">
        <v>1416.8412137902201</v>
      </c>
      <c r="Q134" s="23">
        <v>1087.5084617139801</v>
      </c>
      <c r="R134" s="23">
        <v>270.71131663399598</v>
      </c>
      <c r="S134" s="23">
        <v>4955.7358272764104</v>
      </c>
      <c r="T134" s="23">
        <v>17901.946697449901</v>
      </c>
      <c r="U134" s="23">
        <v>41998.018669262899</v>
      </c>
      <c r="V134" s="23">
        <v>66221.873540070301</v>
      </c>
      <c r="W134" s="23">
        <v>416.36459540404098</v>
      </c>
      <c r="X134" s="23">
        <v>26362.1700861071</v>
      </c>
      <c r="Y134" s="23">
        <v>5824.55648664816</v>
      </c>
      <c r="Z134" s="23">
        <v>2188.7222392794301</v>
      </c>
      <c r="AA134" s="23">
        <v>74879.532061345803</v>
      </c>
      <c r="AB134" s="23">
        <v>45.107205632608498</v>
      </c>
      <c r="AC134" s="23">
        <v>95781.523503282704</v>
      </c>
      <c r="AD134" s="23">
        <v>4533.8931023553496</v>
      </c>
      <c r="AE134" s="23">
        <v>1806.5247459300101</v>
      </c>
      <c r="AF134" s="23">
        <v>71732.744347314103</v>
      </c>
      <c r="AG134" s="23">
        <v>205230.036197384</v>
      </c>
      <c r="AH134" s="23">
        <v>23135.1976148709</v>
      </c>
      <c r="AI134" s="23">
        <v>39603.394659283404</v>
      </c>
      <c r="AJ134" s="23">
        <v>25.310338269799399</v>
      </c>
      <c r="AK134" s="23">
        <v>67662.679897201102</v>
      </c>
      <c r="AL134" s="23">
        <v>47760.214900782899</v>
      </c>
      <c r="AM134" s="23">
        <v>22120.125739176401</v>
      </c>
      <c r="AN134" s="23">
        <v>113786.086167605</v>
      </c>
      <c r="AO134" s="23">
        <v>11005.111245717901</v>
      </c>
      <c r="AP134" s="23">
        <v>943.91140594599801</v>
      </c>
      <c r="AQ134" s="23">
        <v>11194.1060465765</v>
      </c>
      <c r="AR134" s="23">
        <v>18628.136517294799</v>
      </c>
      <c r="AS134" s="23">
        <v>27.904665626913701</v>
      </c>
      <c r="AT134" s="23">
        <v>33.428631669668199</v>
      </c>
      <c r="AU134" s="23">
        <v>248982.72396595799</v>
      </c>
      <c r="AV134" s="23">
        <v>152319.59398297599</v>
      </c>
      <c r="AW134" s="23">
        <v>93.268403624447899</v>
      </c>
      <c r="AX134" s="23">
        <v>446298.57689208398</v>
      </c>
      <c r="AY134" s="23">
        <v>71.938906711736493</v>
      </c>
      <c r="AZ134" s="23">
        <v>63952.129666015098</v>
      </c>
      <c r="BA134" s="23">
        <v>57.110787496145797</v>
      </c>
      <c r="BB134" s="23">
        <v>167155.86903988701</v>
      </c>
      <c r="BC134" s="23">
        <v>760.51723265920202</v>
      </c>
      <c r="BD134" s="23">
        <v>265572.21238778101</v>
      </c>
      <c r="BE134" s="23">
        <v>372436.95623307599</v>
      </c>
      <c r="BF134" s="23">
        <v>26155.6299239572</v>
      </c>
      <c r="BG134" s="23">
        <v>2894.87934849869</v>
      </c>
      <c r="BH134" s="23">
        <v>180075.30573239399</v>
      </c>
      <c r="BI134" s="23">
        <v>1944.2536374757899</v>
      </c>
      <c r="BJ134" s="23">
        <v>8510.5904531137603</v>
      </c>
      <c r="BK134" s="23">
        <v>226534.17297327</v>
      </c>
      <c r="BL134" s="23">
        <v>153669.49411870501</v>
      </c>
      <c r="BM134" s="23">
        <v>33101.753092816303</v>
      </c>
      <c r="BN134" s="23">
        <v>46.8653103109583</v>
      </c>
      <c r="BO134" s="23">
        <v>17.585433230393299</v>
      </c>
      <c r="BP134" s="23">
        <v>31583.625710217399</v>
      </c>
      <c r="BQ134" s="23">
        <v>45258.688914608501</v>
      </c>
      <c r="BR134" s="23">
        <v>84220.2832144235</v>
      </c>
      <c r="BS134" s="23">
        <v>8174.0226665237496</v>
      </c>
      <c r="BT134" s="23">
        <v>290.128829750497</v>
      </c>
      <c r="BU134" s="23">
        <v>68034.277986630201</v>
      </c>
      <c r="BV134" s="23">
        <v>13.7959354343302</v>
      </c>
      <c r="BW134" s="23">
        <v>2012.89629555386</v>
      </c>
      <c r="BX134" s="23">
        <v>32740.800043618801</v>
      </c>
      <c r="BY134" s="23">
        <v>6867.1043605272598</v>
      </c>
      <c r="BZ134" s="23">
        <v>3505.7507091287498</v>
      </c>
      <c r="CA134" s="23">
        <v>172.45548934264099</v>
      </c>
      <c r="CB134" s="23">
        <v>1288.3861335525501</v>
      </c>
      <c r="CC134" s="23">
        <v>171058.598633735</v>
      </c>
      <c r="CD134" s="23">
        <v>45015.308397936104</v>
      </c>
      <c r="CE134" s="23">
        <v>7.8440196053245996</v>
      </c>
      <c r="CF134" s="23">
        <v>40080.164455138598</v>
      </c>
      <c r="CG134" s="23">
        <v>26407.5078411375</v>
      </c>
      <c r="CH134" s="23">
        <v>2801.2907695864201</v>
      </c>
      <c r="CI134" s="23">
        <v>716.40686146614405</v>
      </c>
      <c r="CJ134" s="23">
        <v>7062.7130691273696</v>
      </c>
      <c r="CK134" s="23">
        <v>36444.775355939702</v>
      </c>
      <c r="CL134" s="23">
        <v>34909.3294089958</v>
      </c>
      <c r="CM134" s="23">
        <v>224946.683303625</v>
      </c>
      <c r="CN134" s="23">
        <v>18847.158272705899</v>
      </c>
      <c r="CO134" s="23">
        <v>11226.0429698025</v>
      </c>
      <c r="CP134" s="23">
        <v>3578.2477073618702</v>
      </c>
      <c r="CQ134" s="23">
        <v>2887.2412265350699</v>
      </c>
      <c r="CR134" s="23">
        <v>289.971737750214</v>
      </c>
      <c r="CS134" s="23">
        <v>17329.476012861502</v>
      </c>
      <c r="CT134" s="23">
        <v>11005.602550990299</v>
      </c>
      <c r="CU134" s="23">
        <v>74.171489840383401</v>
      </c>
      <c r="CV134" s="23">
        <v>1639.26278154948</v>
      </c>
      <c r="CW134" s="23">
        <v>55427.846769125303</v>
      </c>
      <c r="CX134" s="23">
        <v>389.45072804613301</v>
      </c>
      <c r="CY134" s="23">
        <v>64781.0654521053</v>
      </c>
      <c r="CZ134" s="23">
        <v>11946.391111278899</v>
      </c>
      <c r="DA134" s="23">
        <v>23583.8509520472</v>
      </c>
      <c r="DB134" s="23">
        <v>1032.7223484516101</v>
      </c>
      <c r="DC134" s="23">
        <v>17233.569713996902</v>
      </c>
      <c r="DD134" s="23">
        <v>2082.0084845127199</v>
      </c>
      <c r="DE134" s="23">
        <v>2279.1124167184798</v>
      </c>
      <c r="DF134" s="23">
        <v>53141.536003796398</v>
      </c>
      <c r="DG134" s="23">
        <v>117810.41927443301</v>
      </c>
      <c r="DH134" s="23">
        <v>63.320104414124998</v>
      </c>
      <c r="DI134" s="23">
        <v>66632.261415683606</v>
      </c>
      <c r="DJ134" s="23">
        <v>7519.2556394433896</v>
      </c>
      <c r="DK134" s="23">
        <v>43.5160848087639</v>
      </c>
      <c r="DL134" s="23">
        <v>18628.3515028123</v>
      </c>
      <c r="DM134" s="23">
        <v>2280.7227474516899</v>
      </c>
      <c r="DN134" s="23">
        <v>1993.0373903481</v>
      </c>
      <c r="DO134" s="23">
        <v>9386.5294362881195</v>
      </c>
      <c r="DP134" s="23">
        <v>24200.2934627264</v>
      </c>
      <c r="DQ134" s="23">
        <v>59234.645553533599</v>
      </c>
      <c r="DR134" s="23">
        <f t="shared" si="11"/>
        <v>4908797.8118557632</v>
      </c>
      <c r="DS134" s="19">
        <v>248199.69663661491</v>
      </c>
      <c r="DT134">
        <v>707260.48819973285</v>
      </c>
      <c r="DU134">
        <v>427930.97532599594</v>
      </c>
      <c r="DV134">
        <v>2192495.777652293</v>
      </c>
      <c r="DW134">
        <v>1332910.8740411289</v>
      </c>
      <c r="DX134" s="23">
        <f t="shared" si="12"/>
        <v>4908797.8118557651</v>
      </c>
      <c r="DY134" s="38">
        <f t="shared" si="10"/>
        <v>7813207</v>
      </c>
      <c r="DZ134" s="23">
        <f t="shared" si="13"/>
        <v>628.26926406221742</v>
      </c>
    </row>
    <row r="135" spans="1:130" x14ac:dyDescent="0.25">
      <c r="A135" s="21" t="s">
        <v>243</v>
      </c>
      <c r="B135" s="23">
        <v>39755.727751352599</v>
      </c>
      <c r="C135" s="23">
        <v>10019.86066342</v>
      </c>
      <c r="D135" s="23">
        <v>392137.182977202</v>
      </c>
      <c r="E135" s="23">
        <v>17.021674251345399</v>
      </c>
      <c r="F135" s="23">
        <v>105338.358473606</v>
      </c>
      <c r="G135" s="23">
        <v>93946.442163201893</v>
      </c>
      <c r="H135" s="23">
        <v>1646.3310978684401</v>
      </c>
      <c r="I135" s="23">
        <v>877.00130978063396</v>
      </c>
      <c r="J135" s="23">
        <v>713.91717009495403</v>
      </c>
      <c r="K135" s="23">
        <v>995.47143753658702</v>
      </c>
      <c r="L135" s="23">
        <v>2020.2613146906201</v>
      </c>
      <c r="M135" s="23">
        <v>1107.06585314264</v>
      </c>
      <c r="N135" s="23">
        <v>622.55865343768096</v>
      </c>
      <c r="O135" s="23">
        <v>1743.53092917509</v>
      </c>
      <c r="P135" s="23">
        <v>2856.85633137592</v>
      </c>
      <c r="Q135" s="23">
        <v>171.92733031581</v>
      </c>
      <c r="R135" s="23">
        <v>236.8594951444</v>
      </c>
      <c r="S135" s="23">
        <v>153256.43392871201</v>
      </c>
      <c r="T135" s="23">
        <v>708542.80433349498</v>
      </c>
      <c r="U135" s="23">
        <v>169635.613682314</v>
      </c>
      <c r="V135" s="23">
        <v>284338.89365429798</v>
      </c>
      <c r="W135" s="23">
        <v>2126.6776158360399</v>
      </c>
      <c r="X135" s="23">
        <v>1084856.1712226099</v>
      </c>
      <c r="Y135" s="23">
        <v>195343.16155194899</v>
      </c>
      <c r="Z135" s="23">
        <v>319.01267949495701</v>
      </c>
      <c r="AA135" s="23">
        <v>35872.281977242797</v>
      </c>
      <c r="AB135" s="23">
        <v>59.734337491104696</v>
      </c>
      <c r="AC135" s="23">
        <v>24414.278568104299</v>
      </c>
      <c r="AD135" s="23">
        <v>699298.30032149795</v>
      </c>
      <c r="AE135" s="23">
        <v>134760.77598934399</v>
      </c>
      <c r="AF135" s="23">
        <v>606868.17091150105</v>
      </c>
      <c r="AG135" s="23">
        <v>656933.26951899205</v>
      </c>
      <c r="AH135" s="23">
        <v>584698.97922414797</v>
      </c>
      <c r="AI135" s="23">
        <v>653299.57515108597</v>
      </c>
      <c r="AJ135" s="23">
        <v>49.119960938742103</v>
      </c>
      <c r="AK135" s="23">
        <v>1690.17508870765</v>
      </c>
      <c r="AL135" s="23">
        <v>13162.782945779099</v>
      </c>
      <c r="AM135" s="23">
        <v>85772.725521741595</v>
      </c>
      <c r="AN135" s="23">
        <v>60296.268601673</v>
      </c>
      <c r="AO135" s="23">
        <v>46525.747872927197</v>
      </c>
      <c r="AP135" s="23">
        <v>92517.613794128702</v>
      </c>
      <c r="AQ135" s="23">
        <v>246836.78373466199</v>
      </c>
      <c r="AR135" s="23">
        <v>6794.8516255046197</v>
      </c>
      <c r="AS135" s="23">
        <v>8.2309474201062596</v>
      </c>
      <c r="AT135" s="23">
        <v>215.38077651424501</v>
      </c>
      <c r="AU135" s="23">
        <v>2907428.9619721901</v>
      </c>
      <c r="AV135" s="23">
        <v>515396.15698630997</v>
      </c>
      <c r="AW135" s="23">
        <v>835.94290822994401</v>
      </c>
      <c r="AX135" s="23">
        <v>57176.022835490898</v>
      </c>
      <c r="AY135" s="23">
        <v>26896.218493823399</v>
      </c>
      <c r="AZ135" s="23">
        <v>181611.91141947801</v>
      </c>
      <c r="BA135" s="23">
        <v>10371.186568880799</v>
      </c>
      <c r="BB135" s="23">
        <v>10066.1155047098</v>
      </c>
      <c r="BC135" s="23">
        <v>121999.19025857199</v>
      </c>
      <c r="BD135" s="23">
        <v>45666.756968000896</v>
      </c>
      <c r="BE135" s="23">
        <v>31050.464337548201</v>
      </c>
      <c r="BF135" s="23">
        <v>98.673847151242796</v>
      </c>
      <c r="BG135" s="23">
        <v>8842.1796489091994</v>
      </c>
      <c r="BH135" s="23">
        <v>601092.39006031503</v>
      </c>
      <c r="BI135" s="23">
        <v>29587.447842265501</v>
      </c>
      <c r="BJ135" s="23">
        <v>9807.1772460764005</v>
      </c>
      <c r="BK135" s="23">
        <v>3262177.14339191</v>
      </c>
      <c r="BL135" s="23">
        <v>960982.12336953904</v>
      </c>
      <c r="BM135" s="23">
        <v>187260.81906854</v>
      </c>
      <c r="BN135" s="23">
        <v>28.290479782366599</v>
      </c>
      <c r="BO135" s="23">
        <v>44.678846702456902</v>
      </c>
      <c r="BP135" s="23">
        <v>27038.0918342636</v>
      </c>
      <c r="BQ135" s="23">
        <v>3347.2889259905201</v>
      </c>
      <c r="BR135" s="23">
        <v>1068831.16322243</v>
      </c>
      <c r="BS135" s="23">
        <v>7878.0188269174496</v>
      </c>
      <c r="BT135" s="23">
        <v>900.74300838078898</v>
      </c>
      <c r="BU135" s="23">
        <v>1054043.4608521699</v>
      </c>
      <c r="BV135" s="23">
        <v>11.577228187566</v>
      </c>
      <c r="BW135" s="23">
        <v>111069.824525209</v>
      </c>
      <c r="BX135" s="23">
        <v>622892.61529107497</v>
      </c>
      <c r="BY135" s="23">
        <v>1698.3736583433499</v>
      </c>
      <c r="BZ135" s="23">
        <v>6062.2593711814097</v>
      </c>
      <c r="CA135" s="23">
        <v>123.584889444027</v>
      </c>
      <c r="CB135" s="23">
        <v>142233.63826669799</v>
      </c>
      <c r="CC135" s="23">
        <v>382835.055147701</v>
      </c>
      <c r="CD135" s="23">
        <v>465389.72134483902</v>
      </c>
      <c r="CE135" s="23">
        <v>14.729985816373899</v>
      </c>
      <c r="CF135" s="23">
        <v>23410.908925527099</v>
      </c>
      <c r="CG135" s="23">
        <v>198251.10442822799</v>
      </c>
      <c r="CH135" s="23">
        <v>31870.899300636102</v>
      </c>
      <c r="CI135" s="23">
        <v>148.526270686353</v>
      </c>
      <c r="CJ135" s="23">
        <v>330970.57129609201</v>
      </c>
      <c r="CK135" s="23">
        <v>13810.5853888323</v>
      </c>
      <c r="CL135" s="23">
        <v>7693.9215290053398</v>
      </c>
      <c r="CM135" s="23">
        <v>1504647.0996099701</v>
      </c>
      <c r="CN135" s="23">
        <v>157257.40149115201</v>
      </c>
      <c r="CO135" s="23">
        <v>286744.66571210499</v>
      </c>
      <c r="CP135" s="23">
        <v>541.51379242986297</v>
      </c>
      <c r="CQ135" s="23">
        <v>770.48349421785599</v>
      </c>
      <c r="CR135" s="23">
        <v>2011.6366851549401</v>
      </c>
      <c r="CS135" s="23">
        <v>251606.36411236599</v>
      </c>
      <c r="CT135" s="23">
        <v>245628.77701712001</v>
      </c>
      <c r="CU135" s="23">
        <v>86313.222770777502</v>
      </c>
      <c r="CV135" s="23">
        <v>361593.72419832402</v>
      </c>
      <c r="CW135" s="23">
        <v>2062635.7211240099</v>
      </c>
      <c r="CX135" s="23">
        <v>21.116538722129398</v>
      </c>
      <c r="CY135" s="23">
        <v>64916.247250670502</v>
      </c>
      <c r="CZ135" s="23">
        <v>195280.02718972199</v>
      </c>
      <c r="DA135" s="23">
        <v>896982.22148213803</v>
      </c>
      <c r="DB135" s="23">
        <v>118525.682968216</v>
      </c>
      <c r="DC135" s="23">
        <v>3385.8054798821199</v>
      </c>
      <c r="DD135" s="23">
        <v>443.54304794488797</v>
      </c>
      <c r="DE135" s="23">
        <v>80675.547723565804</v>
      </c>
      <c r="DF135" s="23">
        <v>1493819.56389367</v>
      </c>
      <c r="DG135" s="23">
        <v>568765.79354219104</v>
      </c>
      <c r="DH135" s="23">
        <v>21.900335451755598</v>
      </c>
      <c r="DI135" s="23">
        <v>27125.829255245098</v>
      </c>
      <c r="DJ135" s="23">
        <v>38604.397032603199</v>
      </c>
      <c r="DK135" s="23">
        <v>31.015106368108501</v>
      </c>
      <c r="DL135" s="23">
        <v>34429.233954699899</v>
      </c>
      <c r="DM135" s="23">
        <v>10795.6445125587</v>
      </c>
      <c r="DN135" s="23">
        <v>24107.048123381399</v>
      </c>
      <c r="DO135" s="23">
        <v>1.21059245854339</v>
      </c>
      <c r="DP135" s="23">
        <v>12699.360446536601</v>
      </c>
      <c r="DQ135" s="23">
        <v>68381.572611810494</v>
      </c>
      <c r="DR135" s="23">
        <f t="shared" si="11"/>
        <v>29270410.07683124</v>
      </c>
      <c r="DS135" s="19">
        <v>2672128.3364747842</v>
      </c>
      <c r="DT135">
        <v>4339984.0981082926</v>
      </c>
      <c r="DU135">
        <v>6074564.3477392076</v>
      </c>
      <c r="DV135">
        <v>5955631.768851608</v>
      </c>
      <c r="DW135">
        <v>10228101.525657361</v>
      </c>
      <c r="DX135" s="23">
        <f t="shared" si="12"/>
        <v>29270410.076831251</v>
      </c>
      <c r="DY135" s="38">
        <f t="shared" si="10"/>
        <v>6453550</v>
      </c>
      <c r="DZ135" s="23">
        <f t="shared" si="13"/>
        <v>4535.5517624921558</v>
      </c>
    </row>
    <row r="136" spans="1:130" x14ac:dyDescent="0.25">
      <c r="A136" s="21" t="s">
        <v>244</v>
      </c>
      <c r="B136" s="23">
        <v>5264.0274231715703</v>
      </c>
      <c r="C136" s="23">
        <v>14524.711952035699</v>
      </c>
      <c r="D136" s="23">
        <v>110926.52784527</v>
      </c>
      <c r="E136" s="23">
        <v>19.691762242088</v>
      </c>
      <c r="F136" s="23">
        <v>9891.3161620818992</v>
      </c>
      <c r="G136" s="23">
        <v>76964.213294866306</v>
      </c>
      <c r="H136" s="23">
        <v>4100.4301308568201</v>
      </c>
      <c r="I136" s="23">
        <v>1195.30612790845</v>
      </c>
      <c r="J136" s="23">
        <v>2104.18308433416</v>
      </c>
      <c r="K136" s="23">
        <v>2745.5832909505598</v>
      </c>
      <c r="L136" s="23">
        <v>107926.70305178199</v>
      </c>
      <c r="M136" s="23">
        <v>6948.9479570850599</v>
      </c>
      <c r="N136" s="23">
        <v>77.495089953215597</v>
      </c>
      <c r="O136" s="23">
        <v>508.09932420978703</v>
      </c>
      <c r="P136" s="23">
        <v>33247.028086423903</v>
      </c>
      <c r="Q136" s="23">
        <v>3.658476679938</v>
      </c>
      <c r="R136" s="23">
        <v>1365.13058768376</v>
      </c>
      <c r="S136" s="23">
        <v>72081.367870922099</v>
      </c>
      <c r="T136" s="23">
        <v>77699.627567435702</v>
      </c>
      <c r="U136" s="23">
        <v>1381.33198967321</v>
      </c>
      <c r="V136" s="23">
        <v>55126.517540369598</v>
      </c>
      <c r="W136" s="23">
        <v>10.067710888911799</v>
      </c>
      <c r="X136" s="23">
        <v>150876.14544199599</v>
      </c>
      <c r="Y136" s="23">
        <v>1303.9613213525199</v>
      </c>
      <c r="Z136" s="23">
        <v>125.442161747947</v>
      </c>
      <c r="AA136" s="23">
        <v>98841.893536595599</v>
      </c>
      <c r="AB136" s="23">
        <v>40.503268135225902</v>
      </c>
      <c r="AC136" s="23">
        <v>2762.4347060197501</v>
      </c>
      <c r="AD136" s="23">
        <v>123331.94607909099</v>
      </c>
      <c r="AE136" s="23">
        <v>315.80796745032501</v>
      </c>
      <c r="AF136" s="23">
        <v>45700.150728809102</v>
      </c>
      <c r="AG136" s="23">
        <v>215001.97779387899</v>
      </c>
      <c r="AH136" s="23">
        <v>422.42589507116799</v>
      </c>
      <c r="AI136" s="23">
        <v>106237.281280432</v>
      </c>
      <c r="AJ136" s="23">
        <v>109.535856836124</v>
      </c>
      <c r="AK136" s="23">
        <v>21758.1486407927</v>
      </c>
      <c r="AL136" s="23">
        <v>430997.05699649599</v>
      </c>
      <c r="AM136" s="23">
        <v>18032.299369925899</v>
      </c>
      <c r="AN136" s="23">
        <v>1876.4903474016401</v>
      </c>
      <c r="AO136" s="23">
        <v>57242.810716542001</v>
      </c>
      <c r="AP136" s="23">
        <v>2960476.0494234799</v>
      </c>
      <c r="AQ136" s="23">
        <v>120286.167940132</v>
      </c>
      <c r="AR136" s="23">
        <v>10285.3408986662</v>
      </c>
      <c r="AS136" s="23">
        <v>18.414054268092801</v>
      </c>
      <c r="AT136" s="23">
        <v>168.86669109064201</v>
      </c>
      <c r="AU136" s="23">
        <v>293926.21174916398</v>
      </c>
      <c r="AV136" s="23">
        <v>250.63382250938199</v>
      </c>
      <c r="AW136" s="23">
        <v>1849.4533523735599</v>
      </c>
      <c r="AX136" s="23">
        <v>756.92500636952695</v>
      </c>
      <c r="AY136" s="23">
        <v>35.086179802195502</v>
      </c>
      <c r="AZ136" s="23">
        <v>41320.3648500204</v>
      </c>
      <c r="BA136" s="23">
        <v>9236.1386202161993</v>
      </c>
      <c r="BB136" s="23">
        <v>282.43798497644502</v>
      </c>
      <c r="BC136" s="23">
        <v>5938.44173401228</v>
      </c>
      <c r="BD136" s="23">
        <v>10135.779415302301</v>
      </c>
      <c r="BE136" s="23">
        <v>41464.054858511401</v>
      </c>
      <c r="BF136" s="23">
        <v>136.522769570886</v>
      </c>
      <c r="BG136" s="23">
        <v>1911.0040798197299</v>
      </c>
      <c r="BH136" s="23">
        <v>56869.052447723603</v>
      </c>
      <c r="BI136" s="23">
        <v>3882.54169486605</v>
      </c>
      <c r="BJ136" s="23">
        <v>34.099728686476503</v>
      </c>
      <c r="BK136" s="23">
        <v>72402.977358596196</v>
      </c>
      <c r="BL136" s="23">
        <v>191948.23896066501</v>
      </c>
      <c r="BM136" s="23">
        <v>1654.0266193918901</v>
      </c>
      <c r="BN136" s="23">
        <v>5.6833660404201396</v>
      </c>
      <c r="BO136" s="23">
        <v>52.609911579438297</v>
      </c>
      <c r="BP136" s="23">
        <v>32101.972737701999</v>
      </c>
      <c r="BQ136" s="23">
        <v>87.949416501321906</v>
      </c>
      <c r="BR136" s="23">
        <v>41449.449063964203</v>
      </c>
      <c r="BS136" s="23">
        <v>629.54054193572495</v>
      </c>
      <c r="BT136" s="23">
        <v>4.49274140709554</v>
      </c>
      <c r="BU136" s="23">
        <v>46842.618269072402</v>
      </c>
      <c r="BV136" s="23">
        <v>7.9992571449680296</v>
      </c>
      <c r="BW136" s="23">
        <v>191.36605521422399</v>
      </c>
      <c r="BX136" s="23">
        <v>124.431090306909</v>
      </c>
      <c r="BY136" s="23">
        <v>633.80762853164504</v>
      </c>
      <c r="BZ136" s="23">
        <v>32179.113203936198</v>
      </c>
      <c r="CA136" s="23">
        <v>32.062195129221401</v>
      </c>
      <c r="CB136" s="23">
        <v>394.59750070368</v>
      </c>
      <c r="CC136" s="23">
        <v>689389.32403184497</v>
      </c>
      <c r="CD136" s="23">
        <v>59757.669766667103</v>
      </c>
      <c r="CE136" s="23">
        <v>12.3996004672738</v>
      </c>
      <c r="CF136" s="23">
        <v>87639.638655696894</v>
      </c>
      <c r="CG136" s="23">
        <v>859.59723901300003</v>
      </c>
      <c r="CH136" s="23">
        <v>46548.977106928098</v>
      </c>
      <c r="CI136" s="23">
        <v>312.52620763887103</v>
      </c>
      <c r="CJ136" s="23">
        <v>35475.017973225702</v>
      </c>
      <c r="CK136" s="23">
        <v>1912.8236749308501</v>
      </c>
      <c r="CL136" s="23">
        <v>43798.458677353403</v>
      </c>
      <c r="CM136" s="23">
        <v>249581.37754454699</v>
      </c>
      <c r="CN136" s="23">
        <v>18042.589832883499</v>
      </c>
      <c r="CO136" s="23">
        <v>17542.6346998796</v>
      </c>
      <c r="CP136" s="23">
        <v>22.272265438062501</v>
      </c>
      <c r="CQ136" s="23">
        <v>854.77518843117798</v>
      </c>
      <c r="CR136" s="23">
        <v>10791.1270217008</v>
      </c>
      <c r="CS136" s="23">
        <v>40059.197882885499</v>
      </c>
      <c r="CT136" s="23">
        <v>823.55406387892401</v>
      </c>
      <c r="CU136" s="23">
        <v>9187.7090146012706</v>
      </c>
      <c r="CV136" s="23">
        <v>563.13526428559305</v>
      </c>
      <c r="CW136" s="23">
        <v>90574.874869610707</v>
      </c>
      <c r="CX136" s="23">
        <v>272.89348584649002</v>
      </c>
      <c r="CY136" s="23">
        <v>868.84840418176805</v>
      </c>
      <c r="CZ136" s="23">
        <v>778.238578605219</v>
      </c>
      <c r="DA136" s="23">
        <v>90114.126098808905</v>
      </c>
      <c r="DB136" s="23">
        <v>28316.791568709599</v>
      </c>
      <c r="DC136" s="23">
        <v>1570.1252185605599</v>
      </c>
      <c r="DD136" s="23">
        <v>1214.85451262431</v>
      </c>
      <c r="DE136" s="23">
        <v>46760.295221201501</v>
      </c>
      <c r="DF136" s="23">
        <v>27459.6443822082</v>
      </c>
      <c r="DG136" s="23">
        <v>100348.240116694</v>
      </c>
      <c r="DH136" s="23">
        <v>38.334705905169002</v>
      </c>
      <c r="DI136" s="23">
        <v>1002074.52991211</v>
      </c>
      <c r="DJ136" s="23">
        <v>887.38923724922699</v>
      </c>
      <c r="DK136" s="23">
        <v>12.463962303034499</v>
      </c>
      <c r="DL136" s="23">
        <v>22284.9822682214</v>
      </c>
      <c r="DM136" s="23">
        <v>13677.964164745101</v>
      </c>
      <c r="DN136" s="23">
        <v>110.380941925149</v>
      </c>
      <c r="DO136" s="23">
        <v>66.8021229838604</v>
      </c>
      <c r="DP136" s="23">
        <v>33491.532242833899</v>
      </c>
      <c r="DQ136" s="23">
        <v>1536213.74684641</v>
      </c>
      <c r="DR136" s="23">
        <f t="shared" si="11"/>
        <v>10149406.66622882</v>
      </c>
      <c r="DS136" s="19">
        <v>1702807.0266278037</v>
      </c>
      <c r="DT136">
        <v>656217.00809983804</v>
      </c>
      <c r="DU136">
        <v>3639495.751977636</v>
      </c>
      <c r="DV136">
        <v>2026117.5814131594</v>
      </c>
      <c r="DW136">
        <v>2124769.2981103808</v>
      </c>
      <c r="DX136" s="23">
        <f t="shared" si="12"/>
        <v>10149406.666228818</v>
      </c>
      <c r="DY136" s="38">
        <f t="shared" si="10"/>
        <v>15442906</v>
      </c>
      <c r="DZ136" s="23">
        <f t="shared" si="13"/>
        <v>657.22129411581068</v>
      </c>
    </row>
    <row r="137" spans="1:130" x14ac:dyDescent="0.25">
      <c r="A137" s="21" t="s">
        <v>245</v>
      </c>
      <c r="B137" s="23">
        <v>1182786.90190817</v>
      </c>
      <c r="C137" s="23">
        <v>499119.29267983203</v>
      </c>
      <c r="D137" s="23">
        <v>1087060.7122075399</v>
      </c>
      <c r="E137" s="23">
        <v>23.917469075120898</v>
      </c>
      <c r="F137" s="23">
        <v>19608.2315575418</v>
      </c>
      <c r="G137" s="23">
        <v>1418973.92641667</v>
      </c>
      <c r="H137" s="23">
        <v>1116.3897540846001</v>
      </c>
      <c r="I137" s="23">
        <v>1206.02959790565</v>
      </c>
      <c r="J137" s="23">
        <v>297.452018791917</v>
      </c>
      <c r="K137" s="23">
        <v>878.18524907912695</v>
      </c>
      <c r="L137" s="23">
        <v>2628.0784386399</v>
      </c>
      <c r="M137" s="23">
        <v>1533.9956627306799</v>
      </c>
      <c r="N137" s="23">
        <v>861.50694216577699</v>
      </c>
      <c r="O137" s="23">
        <v>6175.4207524062704</v>
      </c>
      <c r="P137" s="23">
        <v>3311.1303067286299</v>
      </c>
      <c r="Q137" s="23">
        <v>1820.20091065417</v>
      </c>
      <c r="R137" s="23">
        <v>1414.97907723248</v>
      </c>
      <c r="S137" s="23">
        <v>242840.05431836401</v>
      </c>
      <c r="T137" s="23">
        <v>4304878.7181001203</v>
      </c>
      <c r="U137" s="23">
        <v>1008.75324008057</v>
      </c>
      <c r="V137" s="23">
        <v>171141.27152891099</v>
      </c>
      <c r="W137" s="23">
        <v>93.460102451016297</v>
      </c>
      <c r="X137" s="23">
        <v>4907714.5361774703</v>
      </c>
      <c r="Y137" s="23">
        <v>634.86738656370801</v>
      </c>
      <c r="Z137" s="23">
        <v>16470.2526022161</v>
      </c>
      <c r="AA137" s="23">
        <v>280280.61166392302</v>
      </c>
      <c r="AB137" s="23">
        <v>514.74655570418997</v>
      </c>
      <c r="AC137" s="23">
        <v>4025.7086486554199</v>
      </c>
      <c r="AD137" s="23">
        <v>356742.360082603</v>
      </c>
      <c r="AE137" s="23">
        <v>67099.847590774501</v>
      </c>
      <c r="AF137" s="23">
        <v>395948.73037745798</v>
      </c>
      <c r="AG137" s="23">
        <v>5329038.8194480697</v>
      </c>
      <c r="AH137" s="23">
        <v>830839.85432533303</v>
      </c>
      <c r="AI137" s="23">
        <v>1034045.35110252</v>
      </c>
      <c r="AJ137" s="23">
        <v>108.78281457945</v>
      </c>
      <c r="AK137" s="23">
        <v>68679.819181277504</v>
      </c>
      <c r="AL137" s="23">
        <v>651130.36862861295</v>
      </c>
      <c r="AM137" s="23">
        <v>18047.653687042799</v>
      </c>
      <c r="AN137" s="23">
        <v>179179.170731536</v>
      </c>
      <c r="AO137" s="23">
        <v>905.25486145545699</v>
      </c>
      <c r="AP137" s="23">
        <v>1346.0243455346099</v>
      </c>
      <c r="AQ137" s="23">
        <v>272563.336787957</v>
      </c>
      <c r="AR137" s="23">
        <v>299561.92528375401</v>
      </c>
      <c r="AS137" s="23">
        <v>3.46750160386186</v>
      </c>
      <c r="AT137" s="23">
        <v>101.54279499844399</v>
      </c>
      <c r="AU137" s="23">
        <v>5706200.66752329</v>
      </c>
      <c r="AV137" s="23">
        <v>585550.46001881198</v>
      </c>
      <c r="AW137" s="23">
        <v>93105.037816327895</v>
      </c>
      <c r="AX137" s="23">
        <v>7519.4849319705299</v>
      </c>
      <c r="AY137" s="23">
        <v>5150.9215730288897</v>
      </c>
      <c r="AZ137" s="23">
        <v>425722.00625315198</v>
      </c>
      <c r="BA137" s="23">
        <v>68871.613767634801</v>
      </c>
      <c r="BB137" s="23">
        <v>243409.68730697199</v>
      </c>
      <c r="BC137" s="23">
        <v>26239.274031313202</v>
      </c>
      <c r="BD137" s="23">
        <v>11243.4298590746</v>
      </c>
      <c r="BE137" s="23">
        <v>12079.9254336184</v>
      </c>
      <c r="BF137" s="23">
        <v>140931.25832265199</v>
      </c>
      <c r="BG137" s="23">
        <v>149482.11031574299</v>
      </c>
      <c r="BH137" s="23">
        <v>376148.87569877098</v>
      </c>
      <c r="BI137" s="23">
        <v>302942.449275041</v>
      </c>
      <c r="BJ137" s="23">
        <v>695.72340018145803</v>
      </c>
      <c r="BK137" s="23">
        <v>1069819.7488970801</v>
      </c>
      <c r="BL137" s="23">
        <v>3842923.3972367099</v>
      </c>
      <c r="BM137" s="23">
        <v>1204680.96683115</v>
      </c>
      <c r="BN137" s="23">
        <v>110.85820107046</v>
      </c>
      <c r="BO137" s="23">
        <v>87.476451374043194</v>
      </c>
      <c r="BP137" s="23">
        <v>813441.31472718401</v>
      </c>
      <c r="BQ137" s="23">
        <v>476.69197149997598</v>
      </c>
      <c r="BR137" s="23">
        <v>619870.80730532506</v>
      </c>
      <c r="BS137" s="23">
        <v>239.30047096608899</v>
      </c>
      <c r="BT137" s="23">
        <v>336871.01502442203</v>
      </c>
      <c r="BU137" s="23">
        <v>1589850.8789844101</v>
      </c>
      <c r="BV137" s="23">
        <v>51.609051814616599</v>
      </c>
      <c r="BW137" s="23">
        <v>244.12456394844301</v>
      </c>
      <c r="BX137" s="23">
        <v>1096.3567928505599</v>
      </c>
      <c r="BY137" s="23">
        <v>35687.898060174201</v>
      </c>
      <c r="BZ137" s="23">
        <v>382711.78110972798</v>
      </c>
      <c r="CA137" s="23">
        <v>118.612670644784</v>
      </c>
      <c r="CB137" s="23">
        <v>401.63981253552299</v>
      </c>
      <c r="CC137" s="23">
        <v>631297.536230764</v>
      </c>
      <c r="CD137" s="23">
        <v>87047.022436840096</v>
      </c>
      <c r="CE137" s="23">
        <v>40.457060170119</v>
      </c>
      <c r="CF137" s="23">
        <v>525156.74800514698</v>
      </c>
      <c r="CG137" s="23">
        <v>1953.6197762770701</v>
      </c>
      <c r="CH137" s="23">
        <v>730175.169955555</v>
      </c>
      <c r="CI137" s="23">
        <v>11589.535740707201</v>
      </c>
      <c r="CJ137" s="23">
        <v>162866.926340693</v>
      </c>
      <c r="CK137" s="23">
        <v>487282.40383039601</v>
      </c>
      <c r="CL137" s="23">
        <v>41975.1551049509</v>
      </c>
      <c r="CM137" s="23">
        <v>3514091.3714231998</v>
      </c>
      <c r="CN137" s="23">
        <v>136473.882801859</v>
      </c>
      <c r="CO137" s="23">
        <v>313.065650088658</v>
      </c>
      <c r="CP137" s="23">
        <v>186.76736352839399</v>
      </c>
      <c r="CQ137" s="23">
        <v>160976.25371937701</v>
      </c>
      <c r="CR137" s="23">
        <v>4724.7645733447898</v>
      </c>
      <c r="CS137" s="23">
        <v>1094534.27873523</v>
      </c>
      <c r="CT137" s="23">
        <v>232569.59648124399</v>
      </c>
      <c r="CU137" s="23">
        <v>5.2024101387192001</v>
      </c>
      <c r="CV137" s="23">
        <v>66129.331687487094</v>
      </c>
      <c r="CW137" s="23">
        <v>1725814.6395576899</v>
      </c>
      <c r="CX137" s="23">
        <v>91361.208152018007</v>
      </c>
      <c r="CY137" s="23">
        <v>930676.92766968498</v>
      </c>
      <c r="CZ137" s="23">
        <v>2901.5890549801502</v>
      </c>
      <c r="DA137" s="23">
        <v>3747.6543575414898</v>
      </c>
      <c r="DB137" s="23">
        <v>3148.9801097366899</v>
      </c>
      <c r="DC137" s="23">
        <v>1103418.6297637001</v>
      </c>
      <c r="DD137" s="23">
        <v>253562.10112057001</v>
      </c>
      <c r="DE137" s="23">
        <v>46429.814161611699</v>
      </c>
      <c r="DF137" s="23">
        <v>2287537.8521883301</v>
      </c>
      <c r="DG137" s="23">
        <v>971785.53436082206</v>
      </c>
      <c r="DH137" s="23">
        <v>93.437452636127205</v>
      </c>
      <c r="DI137" s="23">
        <v>1272057.9132358599</v>
      </c>
      <c r="DJ137" s="23">
        <v>1458308.72506454</v>
      </c>
      <c r="DK137" s="23">
        <v>46.684589922079702</v>
      </c>
      <c r="DL137" s="23">
        <v>16126.231483113401</v>
      </c>
      <c r="DM137" s="23">
        <v>5871.6112050449901</v>
      </c>
      <c r="DN137" s="23">
        <v>4672.9934390404896</v>
      </c>
      <c r="DO137" s="23">
        <v>176774.667060596</v>
      </c>
      <c r="DP137" s="23">
        <v>372958.079749614</v>
      </c>
      <c r="DQ137" s="23">
        <v>3554650.9584467602</v>
      </c>
      <c r="DR137" s="23">
        <f t="shared" si="11"/>
        <v>63889074.3660601</v>
      </c>
      <c r="DS137" s="19">
        <v>6958325.551570354</v>
      </c>
      <c r="DT137">
        <v>6955758.2837629355</v>
      </c>
      <c r="DU137">
        <v>16141071.913981207</v>
      </c>
      <c r="DV137">
        <v>9053265.0242389105</v>
      </c>
      <c r="DW137">
        <v>24780653.592506692</v>
      </c>
      <c r="DX137" s="23">
        <f t="shared" si="12"/>
        <v>63889074.366060093</v>
      </c>
      <c r="DY137" s="38">
        <f t="shared" si="10"/>
        <v>8772228</v>
      </c>
      <c r="DZ137" s="23">
        <f t="shared" si="13"/>
        <v>7283.1069103607542</v>
      </c>
    </row>
    <row r="138" spans="1:130" x14ac:dyDescent="0.25">
      <c r="A138" s="21" t="s">
        <v>246</v>
      </c>
      <c r="B138" s="23">
        <v>1604813.4858904299</v>
      </c>
      <c r="C138" s="23">
        <v>354763.92962996801</v>
      </c>
      <c r="D138" s="23">
        <v>1978771.63112616</v>
      </c>
      <c r="E138" s="23">
        <v>515.31546851241603</v>
      </c>
      <c r="F138" s="23">
        <v>239581.154595267</v>
      </c>
      <c r="G138" s="23">
        <v>1741331.25262085</v>
      </c>
      <c r="H138" s="23">
        <v>11535.377251604699</v>
      </c>
      <c r="I138" s="23">
        <v>6058.1543044346799</v>
      </c>
      <c r="J138" s="23">
        <v>6745.5291460549097</v>
      </c>
      <c r="K138" s="23">
        <v>3024.8423415555799</v>
      </c>
      <c r="L138" s="23">
        <v>45099.3411866604</v>
      </c>
      <c r="M138" s="23">
        <v>5724.4474507811101</v>
      </c>
      <c r="N138" s="23">
        <v>5923.5505388656202</v>
      </c>
      <c r="O138" s="23">
        <v>12355.419236379799</v>
      </c>
      <c r="P138" s="23">
        <v>12738.895820748299</v>
      </c>
      <c r="Q138" s="23">
        <v>6864.2679556799703</v>
      </c>
      <c r="R138" s="23">
        <v>2347.6084595084199</v>
      </c>
      <c r="S138" s="23">
        <v>152518.31942362999</v>
      </c>
      <c r="T138" s="23">
        <v>3541170.6867590402</v>
      </c>
      <c r="U138" s="23">
        <v>102114.203860168</v>
      </c>
      <c r="V138" s="23">
        <v>333552.960306358</v>
      </c>
      <c r="W138" s="23">
        <v>9407.2050856111891</v>
      </c>
      <c r="X138" s="23">
        <v>4486370.1154921995</v>
      </c>
      <c r="Y138" s="23">
        <v>110445.611200454</v>
      </c>
      <c r="Z138" s="23">
        <v>34945.120959938402</v>
      </c>
      <c r="AA138" s="23">
        <v>2043103.22983194</v>
      </c>
      <c r="AB138" s="23">
        <v>417.13819409692502</v>
      </c>
      <c r="AC138" s="23">
        <v>812.88902711653998</v>
      </c>
      <c r="AD138" s="23">
        <v>1012959.07540952</v>
      </c>
      <c r="AE138" s="23">
        <v>2878595.9896669001</v>
      </c>
      <c r="AF138" s="23">
        <v>1408064.92454994</v>
      </c>
      <c r="AG138" s="23">
        <v>4367267.0978394104</v>
      </c>
      <c r="AH138" s="23">
        <v>162414.55116731999</v>
      </c>
      <c r="AI138" s="23">
        <v>1040039.27189248</v>
      </c>
      <c r="AJ138" s="23">
        <v>1257.75627925867</v>
      </c>
      <c r="AK138" s="23">
        <v>856350.80708722398</v>
      </c>
      <c r="AL138" s="23">
        <v>3048275.52368266</v>
      </c>
      <c r="AM138" s="23">
        <v>232145.27166246</v>
      </c>
      <c r="AN138" s="23">
        <v>6912.7110251310196</v>
      </c>
      <c r="AO138" s="23">
        <v>32334.6284840027</v>
      </c>
      <c r="AP138" s="23">
        <v>24693.045887481901</v>
      </c>
      <c r="AQ138" s="23">
        <v>7531.14758310261</v>
      </c>
      <c r="AR138" s="23">
        <v>1408916.70221339</v>
      </c>
      <c r="AS138" s="23">
        <v>6491.9547001752799</v>
      </c>
      <c r="AT138" s="23">
        <v>1157.7864860243101</v>
      </c>
      <c r="AU138" s="23">
        <v>7956558.5983858798</v>
      </c>
      <c r="AV138" s="23">
        <v>10300.4114521175</v>
      </c>
      <c r="AW138" s="23">
        <v>57441.865910916502</v>
      </c>
      <c r="AX138" s="23">
        <v>3137.3293438067299</v>
      </c>
      <c r="AY138" s="23">
        <v>17339.892792266899</v>
      </c>
      <c r="AZ138" s="23">
        <v>365748.751256024</v>
      </c>
      <c r="BA138" s="23">
        <v>115195.40261354099</v>
      </c>
      <c r="BB138" s="23">
        <v>70438.182117162607</v>
      </c>
      <c r="BC138" s="23">
        <v>43092.986034233698</v>
      </c>
      <c r="BD138" s="23">
        <v>12729.176755955001</v>
      </c>
      <c r="BE138" s="23">
        <v>23133.423497785101</v>
      </c>
      <c r="BF138" s="23">
        <v>2117.6605729338899</v>
      </c>
      <c r="BG138" s="23">
        <v>13284.834486547299</v>
      </c>
      <c r="BH138" s="23">
        <v>840393.15072670497</v>
      </c>
      <c r="BI138" s="23">
        <v>79176.3726223993</v>
      </c>
      <c r="BJ138" s="23">
        <v>192928.98566784899</v>
      </c>
      <c r="BK138" s="23">
        <v>2266626.8912633401</v>
      </c>
      <c r="BL138" s="23">
        <v>5077262.5627366202</v>
      </c>
      <c r="BM138" s="23">
        <v>1645170.04587497</v>
      </c>
      <c r="BN138" s="23">
        <v>373.67048464409902</v>
      </c>
      <c r="BO138" s="23">
        <v>1036.18592682453</v>
      </c>
      <c r="BP138" s="23">
        <v>195079.89315251101</v>
      </c>
      <c r="BQ138" s="23">
        <v>42831.875685835803</v>
      </c>
      <c r="BR138" s="23">
        <v>4234687.0906157102</v>
      </c>
      <c r="BS138" s="23">
        <v>83658.776071558794</v>
      </c>
      <c r="BT138" s="23">
        <v>65878.767243964801</v>
      </c>
      <c r="BU138" s="23">
        <v>3347967.2977974699</v>
      </c>
      <c r="BV138" s="23">
        <v>155.23860395303001</v>
      </c>
      <c r="BW138" s="23">
        <v>168568.07490691601</v>
      </c>
      <c r="BX138" s="23">
        <v>125907.714882821</v>
      </c>
      <c r="BY138" s="23">
        <v>138512.59930176599</v>
      </c>
      <c r="BZ138" s="23">
        <v>173079.49677445</v>
      </c>
      <c r="CA138" s="23">
        <v>1273.76855703302</v>
      </c>
      <c r="CB138" s="23">
        <v>126461.371944368</v>
      </c>
      <c r="CC138" s="23">
        <v>1046237.82360476</v>
      </c>
      <c r="CD138" s="23">
        <v>328808.76366311999</v>
      </c>
      <c r="CE138" s="23">
        <v>1802.38262893509</v>
      </c>
      <c r="CF138" s="23">
        <v>1514846.7998669499</v>
      </c>
      <c r="CG138" s="23">
        <v>310654.61530606402</v>
      </c>
      <c r="CH138" s="23">
        <v>652692.19822857203</v>
      </c>
      <c r="CI138" s="23">
        <v>183902.874054468</v>
      </c>
      <c r="CJ138" s="23">
        <v>550333.33846227999</v>
      </c>
      <c r="CK138" s="23">
        <v>310181.97161585197</v>
      </c>
      <c r="CL138" s="23">
        <v>1945430.97391919</v>
      </c>
      <c r="CM138" s="23">
        <v>7883717.7567980103</v>
      </c>
      <c r="CN138" s="23">
        <v>981080.36829996796</v>
      </c>
      <c r="CO138" s="23">
        <v>475838.66198914399</v>
      </c>
      <c r="CP138" s="23">
        <v>203823.071030825</v>
      </c>
      <c r="CQ138" s="23">
        <v>1024657.40071075</v>
      </c>
      <c r="CR138" s="23">
        <v>8922.5770033199406</v>
      </c>
      <c r="CS138" s="23">
        <v>37639.141698809697</v>
      </c>
      <c r="CT138" s="23">
        <v>52115.334965192502</v>
      </c>
      <c r="CU138" s="23">
        <v>434.54522588026799</v>
      </c>
      <c r="CV138" s="23">
        <v>102130.041256493</v>
      </c>
      <c r="CW138" s="23">
        <v>1281629.4015138701</v>
      </c>
      <c r="CX138" s="23">
        <v>121639.32367151701</v>
      </c>
      <c r="CY138" s="23">
        <v>996101.89946193399</v>
      </c>
      <c r="CZ138" s="23">
        <v>277010.57446189999</v>
      </c>
      <c r="DA138" s="23">
        <v>241226.56123823501</v>
      </c>
      <c r="DB138" s="23">
        <v>1997.26975058532</v>
      </c>
      <c r="DC138" s="23">
        <v>1393546.0435238199</v>
      </c>
      <c r="DD138" s="23">
        <v>12839.9760264695</v>
      </c>
      <c r="DE138" s="23">
        <v>759572.43186244101</v>
      </c>
      <c r="DF138" s="23">
        <v>1291323.8646313001</v>
      </c>
      <c r="DG138" s="23">
        <v>1268603.5383423599</v>
      </c>
      <c r="DH138" s="23">
        <v>146.99704449937701</v>
      </c>
      <c r="DI138" s="23">
        <v>241197.84478786099</v>
      </c>
      <c r="DJ138" s="23">
        <v>751765.00777702802</v>
      </c>
      <c r="DK138" s="23">
        <v>63.733874147220398</v>
      </c>
      <c r="DL138" s="23">
        <v>76426.218273487902</v>
      </c>
      <c r="DM138" s="23">
        <v>52636.194993249701</v>
      </c>
      <c r="DN138" s="23">
        <v>118303.031999796</v>
      </c>
      <c r="DO138" s="23">
        <v>229751.85337147399</v>
      </c>
      <c r="DP138" s="23">
        <v>732643.51566871</v>
      </c>
      <c r="DQ138" s="23">
        <v>9110583.9940013792</v>
      </c>
      <c r="DR138" s="23">
        <f t="shared" si="11"/>
        <v>97420268.191446006</v>
      </c>
      <c r="DS138" s="19">
        <v>13098347.771609956</v>
      </c>
      <c r="DT138">
        <v>18397858.80730493</v>
      </c>
      <c r="DU138">
        <v>21660741.93409811</v>
      </c>
      <c r="DV138">
        <v>8428818.2296079639</v>
      </c>
      <c r="DW138">
        <v>35834501.448825069</v>
      </c>
      <c r="DX138" s="23">
        <f t="shared" si="12"/>
        <v>97420268.191446036</v>
      </c>
      <c r="DY138" s="38">
        <f t="shared" si="10"/>
        <v>5457012</v>
      </c>
      <c r="DZ138" s="23">
        <f t="shared" si="13"/>
        <v>17852.309687324501</v>
      </c>
    </row>
    <row r="139" spans="1:130" x14ac:dyDescent="0.25">
      <c r="A139" s="21" t="s">
        <v>247</v>
      </c>
      <c r="B139" s="23">
        <v>597329.84504712699</v>
      </c>
      <c r="C139" s="23">
        <v>150785.42160910601</v>
      </c>
      <c r="D139" s="23">
        <v>533883.69561980595</v>
      </c>
      <c r="E139" s="23">
        <v>221.08702057472601</v>
      </c>
      <c r="F139" s="23">
        <v>28742.8582532088</v>
      </c>
      <c r="G139" s="23">
        <v>889892.86083076894</v>
      </c>
      <c r="H139" s="23">
        <v>8050.4249320596</v>
      </c>
      <c r="I139" s="23">
        <v>5797.7470043749099</v>
      </c>
      <c r="J139" s="23">
        <v>6498.2277835638097</v>
      </c>
      <c r="K139" s="23">
        <v>5285.91522009031</v>
      </c>
      <c r="L139" s="23">
        <v>15205.374453144699</v>
      </c>
      <c r="M139" s="23">
        <v>3253.0641234888099</v>
      </c>
      <c r="N139" s="23">
        <v>2668.9505012294999</v>
      </c>
      <c r="O139" s="23">
        <v>15816.402660932799</v>
      </c>
      <c r="P139" s="23">
        <v>27763.190883933999</v>
      </c>
      <c r="Q139" s="23">
        <v>7635.1981443003197</v>
      </c>
      <c r="R139" s="23">
        <v>1431.83405774926</v>
      </c>
      <c r="S139" s="23">
        <v>139790.30517434099</v>
      </c>
      <c r="T139" s="23">
        <v>1614879.20683596</v>
      </c>
      <c r="U139" s="23">
        <v>11920.7153427679</v>
      </c>
      <c r="V139" s="23">
        <v>210244.84388442399</v>
      </c>
      <c r="W139" s="23">
        <v>1734.46804122311</v>
      </c>
      <c r="X139" s="23">
        <v>2089546.5548996399</v>
      </c>
      <c r="Y139" s="23">
        <v>14353.7599158106</v>
      </c>
      <c r="Z139" s="23">
        <v>32744.407077448501</v>
      </c>
      <c r="AA139" s="23">
        <v>681061.28836029302</v>
      </c>
      <c r="AB139" s="23">
        <v>165.53969827200001</v>
      </c>
      <c r="AC139" s="23">
        <v>2453.22660112937</v>
      </c>
      <c r="AD139" s="23">
        <v>518661.19725076301</v>
      </c>
      <c r="AE139" s="23">
        <v>134989.47250139099</v>
      </c>
      <c r="AF139" s="23">
        <v>339750.99904778402</v>
      </c>
      <c r="AG139" s="23">
        <v>2860634.5235561701</v>
      </c>
      <c r="AH139" s="23">
        <v>447494.89051136898</v>
      </c>
      <c r="AI139" s="23">
        <v>826313.49326281704</v>
      </c>
      <c r="AJ139" s="23">
        <v>2672.3880688766399</v>
      </c>
      <c r="AK139" s="23">
        <v>545037.08572492097</v>
      </c>
      <c r="AL139" s="23">
        <v>1443080.93514658</v>
      </c>
      <c r="AM139" s="23">
        <v>109060.398226513</v>
      </c>
      <c r="AN139" s="23">
        <v>16268.49555317</v>
      </c>
      <c r="AO139" s="23">
        <v>284946.84815172799</v>
      </c>
      <c r="AP139" s="23">
        <v>71800.814183798197</v>
      </c>
      <c r="AQ139" s="23">
        <v>83596.133776442206</v>
      </c>
      <c r="AR139" s="23">
        <v>662602.13479737495</v>
      </c>
      <c r="AS139" s="23">
        <v>222.26051600481</v>
      </c>
      <c r="AT139" s="23">
        <v>69.429568617353894</v>
      </c>
      <c r="AU139" s="23">
        <v>3226789.3230015701</v>
      </c>
      <c r="AV139" s="23">
        <v>27555.472280495102</v>
      </c>
      <c r="AW139" s="23">
        <v>10871.8714430207</v>
      </c>
      <c r="AX139" s="23">
        <v>3590.6663566525099</v>
      </c>
      <c r="AY139" s="23">
        <v>11383.1134402588</v>
      </c>
      <c r="AZ139" s="23">
        <v>111011.056501094</v>
      </c>
      <c r="BA139" s="23">
        <v>168803.76810051099</v>
      </c>
      <c r="BB139" s="23">
        <v>10664.6462096943</v>
      </c>
      <c r="BC139" s="23">
        <v>79251.287533359297</v>
      </c>
      <c r="BD139" s="23">
        <v>8584.9579333904403</v>
      </c>
      <c r="BE139" s="23">
        <v>11804.1385467532</v>
      </c>
      <c r="BF139" s="23">
        <v>552.16779491135901</v>
      </c>
      <c r="BG139" s="23">
        <v>8780.2433750242399</v>
      </c>
      <c r="BH139" s="23">
        <v>343930.41538558801</v>
      </c>
      <c r="BI139" s="23">
        <v>41250.456497703097</v>
      </c>
      <c r="BJ139" s="23">
        <v>13543.0370403817</v>
      </c>
      <c r="BK139" s="23">
        <v>1337487.5860055101</v>
      </c>
      <c r="BL139" s="23">
        <v>3179548.0699301702</v>
      </c>
      <c r="BM139" s="23">
        <v>850265.01972636394</v>
      </c>
      <c r="BN139" s="23">
        <v>222.72414951377499</v>
      </c>
      <c r="BO139" s="23">
        <v>73.659226779431606</v>
      </c>
      <c r="BP139" s="23">
        <v>184175.47145419201</v>
      </c>
      <c r="BQ139" s="23">
        <v>8818.5675394004902</v>
      </c>
      <c r="BR139" s="23">
        <v>1509470.73530197</v>
      </c>
      <c r="BS139" s="23">
        <v>137466.53580824699</v>
      </c>
      <c r="BT139" s="23">
        <v>4515.8150269656098</v>
      </c>
      <c r="BU139" s="23">
        <v>2572054.5990922698</v>
      </c>
      <c r="BV139" s="23">
        <v>41.900939625055898</v>
      </c>
      <c r="BW139" s="23">
        <v>9580.58714151819</v>
      </c>
      <c r="BX139" s="23">
        <v>94036.903482974507</v>
      </c>
      <c r="BY139" s="23">
        <v>30717.390669232602</v>
      </c>
      <c r="BZ139" s="23">
        <v>108331.215269735</v>
      </c>
      <c r="CA139" s="23">
        <v>1988.2532591696299</v>
      </c>
      <c r="CB139" s="23">
        <v>26653.4625056855</v>
      </c>
      <c r="CC139" s="23">
        <v>553579.61142229801</v>
      </c>
      <c r="CD139" s="23">
        <v>66087.232728839197</v>
      </c>
      <c r="CE139" s="23">
        <v>1517.74187313216</v>
      </c>
      <c r="CF139" s="23">
        <v>779296.64589390601</v>
      </c>
      <c r="CG139" s="23">
        <v>89023.347727592598</v>
      </c>
      <c r="CH139" s="23">
        <v>256797.587202517</v>
      </c>
      <c r="CI139" s="23">
        <v>32136.405913036699</v>
      </c>
      <c r="CJ139" s="23">
        <v>237300.139041216</v>
      </c>
      <c r="CK139" s="23">
        <v>74754.892958177094</v>
      </c>
      <c r="CL139" s="23">
        <v>1137416.4695810799</v>
      </c>
      <c r="CM139" s="23">
        <v>4005265.2967913402</v>
      </c>
      <c r="CN139" s="23">
        <v>295854.801117411</v>
      </c>
      <c r="CO139" s="23">
        <v>116731.08603709401</v>
      </c>
      <c r="CP139" s="23">
        <v>169896.50175635799</v>
      </c>
      <c r="CQ139" s="23">
        <v>286960.64728276699</v>
      </c>
      <c r="CR139" s="23">
        <v>12627.966648667099</v>
      </c>
      <c r="CS139" s="23">
        <v>164934.84422438801</v>
      </c>
      <c r="CT139" s="23">
        <v>16184.943647288101</v>
      </c>
      <c r="CU139" s="23">
        <v>235.677833405417</v>
      </c>
      <c r="CV139" s="23">
        <v>84673.639859361298</v>
      </c>
      <c r="CW139" s="23">
        <v>1116380.08413922</v>
      </c>
      <c r="CX139" s="23">
        <v>92285.136836559803</v>
      </c>
      <c r="CY139" s="23">
        <v>240739.61576018101</v>
      </c>
      <c r="CZ139" s="23">
        <v>113911.699311729</v>
      </c>
      <c r="DA139" s="23">
        <v>77446.453817116897</v>
      </c>
      <c r="DB139" s="23">
        <v>114.95035474925599</v>
      </c>
      <c r="DC139" s="23">
        <v>593314.40700122796</v>
      </c>
      <c r="DD139" s="23">
        <v>5441.2548916141404</v>
      </c>
      <c r="DE139" s="23">
        <v>213212.209423753</v>
      </c>
      <c r="DF139" s="23">
        <v>783807.12348858698</v>
      </c>
      <c r="DG139" s="23">
        <v>732544.60732022999</v>
      </c>
      <c r="DH139" s="23">
        <v>65.410227306089496</v>
      </c>
      <c r="DI139" s="23">
        <v>101428.724607368</v>
      </c>
      <c r="DJ139" s="23">
        <v>211639.66510207299</v>
      </c>
      <c r="DK139" s="23">
        <v>27.977956417541002</v>
      </c>
      <c r="DL139" s="23">
        <v>77925.241483962905</v>
      </c>
      <c r="DM139" s="23">
        <v>50751.841537442502</v>
      </c>
      <c r="DN139" s="23">
        <v>103293.75803722101</v>
      </c>
      <c r="DO139" s="23">
        <v>117168.125028368</v>
      </c>
      <c r="DP139" s="23">
        <v>80378.944737577403</v>
      </c>
      <c r="DQ139" s="23">
        <v>4632803.5936817704</v>
      </c>
      <c r="DR139" s="23">
        <f t="shared" si="11"/>
        <v>47306129.336075149</v>
      </c>
      <c r="DS139" s="19">
        <v>6495274.3370750155</v>
      </c>
      <c r="DT139">
        <v>8944023.361281896</v>
      </c>
      <c r="DU139">
        <v>9722056.5295542777</v>
      </c>
      <c r="DV139">
        <v>4173189.5203556097</v>
      </c>
      <c r="DW139">
        <v>17971585.587808367</v>
      </c>
      <c r="DX139" s="23">
        <f t="shared" si="12"/>
        <v>47306129.336075164</v>
      </c>
      <c r="DY139" s="38">
        <f t="shared" si="10"/>
        <v>2078654</v>
      </c>
      <c r="DZ139" s="23">
        <f t="shared" si="13"/>
        <v>22758.058501354804</v>
      </c>
    </row>
    <row r="140" spans="1:130" x14ac:dyDescent="0.25">
      <c r="A140" s="21" t="s">
        <v>248</v>
      </c>
      <c r="B140" s="23">
        <v>4687569.1739115501</v>
      </c>
      <c r="C140" s="23">
        <v>1944721.93533873</v>
      </c>
      <c r="D140" s="23">
        <v>5948437.9220332596</v>
      </c>
      <c r="E140" s="23">
        <v>585.50789827834501</v>
      </c>
      <c r="F140" s="23">
        <v>181962.01798100999</v>
      </c>
      <c r="G140" s="23">
        <v>8548590.8471938595</v>
      </c>
      <c r="H140" s="23">
        <v>74694.220592877798</v>
      </c>
      <c r="I140" s="23">
        <v>27824.652279199901</v>
      </c>
      <c r="J140" s="23">
        <v>34674.188428418398</v>
      </c>
      <c r="K140" s="23">
        <v>26208.7242609967</v>
      </c>
      <c r="L140" s="23">
        <v>281509.55338873598</v>
      </c>
      <c r="M140" s="23">
        <v>43735.519492541403</v>
      </c>
      <c r="N140" s="23">
        <v>23022.152522937598</v>
      </c>
      <c r="O140" s="23">
        <v>48257.858777659203</v>
      </c>
      <c r="P140" s="23">
        <v>21527.560457347601</v>
      </c>
      <c r="Q140" s="23">
        <v>22710.322341821298</v>
      </c>
      <c r="R140" s="23">
        <v>17801.7866856045</v>
      </c>
      <c r="S140" s="23">
        <v>929911.99067082803</v>
      </c>
      <c r="T140" s="23">
        <v>18667447.814686399</v>
      </c>
      <c r="U140" s="23">
        <v>312372.99275175697</v>
      </c>
      <c r="V140" s="23">
        <v>915016.49474954302</v>
      </c>
      <c r="W140" s="23">
        <v>10254.071305299</v>
      </c>
      <c r="X140" s="23">
        <v>24808014.881792899</v>
      </c>
      <c r="Y140" s="23">
        <v>108289.311265825</v>
      </c>
      <c r="Z140" s="23">
        <v>109463.596221314</v>
      </c>
      <c r="AA140" s="23">
        <v>5618100.26484075</v>
      </c>
      <c r="AB140" s="23">
        <v>8734.4241924294802</v>
      </c>
      <c r="AC140" s="23">
        <v>11847.5155767747</v>
      </c>
      <c r="AD140" s="23">
        <v>4532984.5437564896</v>
      </c>
      <c r="AE140" s="23">
        <v>675179.73577624199</v>
      </c>
      <c r="AF140" s="23">
        <v>1521523.41803096</v>
      </c>
      <c r="AG140" s="23">
        <v>32033085.6623949</v>
      </c>
      <c r="AH140" s="23">
        <v>5475147.9134275401</v>
      </c>
      <c r="AI140" s="23">
        <v>3780633.1351451701</v>
      </c>
      <c r="AJ140" s="23">
        <v>9818.9311307520493</v>
      </c>
      <c r="AK140" s="23">
        <v>4792610.5174089102</v>
      </c>
      <c r="AL140" s="23">
        <v>12125000.984754</v>
      </c>
      <c r="AM140" s="23">
        <v>696947.817361122</v>
      </c>
      <c r="AN140" s="23">
        <v>350152.76490664697</v>
      </c>
      <c r="AO140" s="23">
        <v>26118.190047443801</v>
      </c>
      <c r="AP140" s="23">
        <v>1308486.07578173</v>
      </c>
      <c r="AQ140" s="23">
        <v>56912.467387576202</v>
      </c>
      <c r="AR140" s="23">
        <v>6109667.1563039599</v>
      </c>
      <c r="AS140" s="23">
        <v>85541.8213521742</v>
      </c>
      <c r="AT140" s="23">
        <v>863.01774850719301</v>
      </c>
      <c r="AU140" s="23">
        <v>26042928.916072998</v>
      </c>
      <c r="AV140" s="23">
        <v>111905.97380455901</v>
      </c>
      <c r="AW140" s="23">
        <v>76846.109670759295</v>
      </c>
      <c r="AX140" s="23">
        <v>5773.9618334094303</v>
      </c>
      <c r="AY140" s="23">
        <v>10788.831953987899</v>
      </c>
      <c r="AZ140" s="23">
        <v>1863432.3393137299</v>
      </c>
      <c r="BA140" s="23">
        <v>210572.57030988601</v>
      </c>
      <c r="BB140" s="23">
        <v>63535.754520288901</v>
      </c>
      <c r="BC140" s="23">
        <v>15738.282414461401</v>
      </c>
      <c r="BD140" s="23">
        <v>50391.561214283298</v>
      </c>
      <c r="BE140" s="23">
        <v>143673.52637318199</v>
      </c>
      <c r="BF140" s="23">
        <v>942.83230941707905</v>
      </c>
      <c r="BG140" s="23">
        <v>44115.901595506199</v>
      </c>
      <c r="BH140" s="23">
        <v>2774042.1703851898</v>
      </c>
      <c r="BI140" s="23">
        <v>266469.32575422898</v>
      </c>
      <c r="BJ140" s="23">
        <v>96076.753851909103</v>
      </c>
      <c r="BK140" s="23">
        <v>14546437.136100801</v>
      </c>
      <c r="BL140" s="23">
        <v>62444613.182406403</v>
      </c>
      <c r="BM140" s="23">
        <v>15376692.0550416</v>
      </c>
      <c r="BN140" s="23">
        <v>111408.27150038999</v>
      </c>
      <c r="BO140" s="23">
        <v>1629.46055646077</v>
      </c>
      <c r="BP140" s="23">
        <v>199641.571718917</v>
      </c>
      <c r="BQ140" s="23">
        <v>28441.774245442801</v>
      </c>
      <c r="BR140" s="23">
        <v>10921968.2697965</v>
      </c>
      <c r="BS140" s="23">
        <v>333416.511910701</v>
      </c>
      <c r="BT140" s="23">
        <v>32748.685627349601</v>
      </c>
      <c r="BU140" s="23">
        <v>14256525.571769301</v>
      </c>
      <c r="BV140" s="23">
        <v>186.71443546605701</v>
      </c>
      <c r="BW140" s="23">
        <v>149994.007789347</v>
      </c>
      <c r="BX140" s="23">
        <v>644337.83799090202</v>
      </c>
      <c r="BY140" s="23">
        <v>326065.72246262903</v>
      </c>
      <c r="BZ140" s="23">
        <v>435605.06911330199</v>
      </c>
      <c r="CA140" s="23">
        <v>2981.5117362368301</v>
      </c>
      <c r="CB140" s="23">
        <v>554238.164587543</v>
      </c>
      <c r="CC140" s="23">
        <v>6073933.4470152603</v>
      </c>
      <c r="CD140" s="23">
        <v>2793056.9631695598</v>
      </c>
      <c r="CE140" s="23">
        <v>614501.45311068103</v>
      </c>
      <c r="CF140" s="23">
        <v>3562878.9186273902</v>
      </c>
      <c r="CG140" s="23">
        <v>1021967.08509391</v>
      </c>
      <c r="CH140" s="23">
        <v>942227.28760762303</v>
      </c>
      <c r="CI140" s="23">
        <v>480679.41056196002</v>
      </c>
      <c r="CJ140" s="23">
        <v>774616.28314951702</v>
      </c>
      <c r="CK140" s="23">
        <v>651879.84567403002</v>
      </c>
      <c r="CL140" s="23">
        <v>20071785.8752288</v>
      </c>
      <c r="CM140" s="23">
        <v>46097546.492515899</v>
      </c>
      <c r="CN140" s="23">
        <v>4428580.2876704596</v>
      </c>
      <c r="CO140" s="23">
        <v>996835.01408524602</v>
      </c>
      <c r="CP140" s="23">
        <v>172811.64902885401</v>
      </c>
      <c r="CQ140" s="23">
        <v>3340018.6986910901</v>
      </c>
      <c r="CR140" s="23">
        <v>98017.422768905395</v>
      </c>
      <c r="CS140" s="23">
        <v>106356.809764969</v>
      </c>
      <c r="CT140" s="23">
        <v>100593.78540366099</v>
      </c>
      <c r="CU140" s="23">
        <v>489.51443599304997</v>
      </c>
      <c r="CV140" s="23">
        <v>742282.91537505505</v>
      </c>
      <c r="CW140" s="23">
        <v>2598548.6653375002</v>
      </c>
      <c r="CX140" s="23">
        <v>88765.576432755493</v>
      </c>
      <c r="CY140" s="23">
        <v>3066393.3850133899</v>
      </c>
      <c r="CZ140" s="23">
        <v>809575.82928138506</v>
      </c>
      <c r="DA140" s="23">
        <v>985230.78730035899</v>
      </c>
      <c r="DB140" s="23">
        <v>1519.6884523583601</v>
      </c>
      <c r="DC140" s="23">
        <v>9516987.6534718201</v>
      </c>
      <c r="DD140" s="23">
        <v>140878.72091594999</v>
      </c>
      <c r="DE140" s="23">
        <v>524043.37638991501</v>
      </c>
      <c r="DF140" s="23">
        <v>5945733.9840530902</v>
      </c>
      <c r="DG140" s="23">
        <v>3631084.5327356202</v>
      </c>
      <c r="DH140" s="23">
        <v>1875.0978346462</v>
      </c>
      <c r="DI140" s="23">
        <v>144216.51689304801</v>
      </c>
      <c r="DJ140" s="23">
        <v>2264165.6168212099</v>
      </c>
      <c r="DK140" s="23">
        <v>2089.6221897527298</v>
      </c>
      <c r="DL140" s="23">
        <v>148781.16746374601</v>
      </c>
      <c r="DM140" s="23">
        <v>409352.24960761901</v>
      </c>
      <c r="DN140" s="23">
        <v>65701.397625818703</v>
      </c>
      <c r="DO140" s="23">
        <v>71131.0026915411</v>
      </c>
      <c r="DP140" s="23">
        <v>1455843.02741884</v>
      </c>
      <c r="DQ140" s="23">
        <v>39583006.631326802</v>
      </c>
      <c r="DR140" s="23">
        <f t="shared" si="11"/>
        <v>463684111.47275609</v>
      </c>
      <c r="DS140" s="19">
        <v>53940247.731987752</v>
      </c>
      <c r="DT140">
        <v>60620042.149777174</v>
      </c>
      <c r="DU140">
        <v>104946408.57771929</v>
      </c>
      <c r="DV140">
        <v>24479690.432195239</v>
      </c>
      <c r="DW140">
        <v>219697722.58107647</v>
      </c>
      <c r="DX140" s="23">
        <f t="shared" si="12"/>
        <v>463684111.47275591</v>
      </c>
      <c r="DY140" s="38">
        <f t="shared" si="10"/>
        <v>10036391</v>
      </c>
      <c r="DZ140" s="23">
        <f t="shared" si="13"/>
        <v>46200.283694881546</v>
      </c>
    </row>
    <row r="141" spans="1:130" x14ac:dyDescent="0.25">
      <c r="A141" s="21" t="s">
        <v>288</v>
      </c>
      <c r="B141" s="23">
        <v>4648.7937536954096</v>
      </c>
      <c r="C141" s="23">
        <v>77850.3206736024</v>
      </c>
      <c r="D141" s="23">
        <v>19783.997652600199</v>
      </c>
      <c r="E141" s="23">
        <v>45.406829016147597</v>
      </c>
      <c r="F141" s="23">
        <v>25725.022370198101</v>
      </c>
      <c r="G141" s="23">
        <v>360840.65431949898</v>
      </c>
      <c r="H141" s="23">
        <v>2354.8221750438402</v>
      </c>
      <c r="I141" s="23">
        <v>1156.64925447835</v>
      </c>
      <c r="J141" s="23">
        <v>165.581551451851</v>
      </c>
      <c r="K141" s="23">
        <v>2237.0401314984201</v>
      </c>
      <c r="L141" s="23">
        <v>4365.79034773286</v>
      </c>
      <c r="M141" s="23">
        <v>785.77332287212403</v>
      </c>
      <c r="N141" s="23">
        <v>391.36938554766402</v>
      </c>
      <c r="O141" s="23">
        <v>1876.8802674344199</v>
      </c>
      <c r="P141" s="23">
        <v>8215.2019736031507</v>
      </c>
      <c r="Q141" s="23">
        <v>254.18251583877199</v>
      </c>
      <c r="R141" s="23">
        <v>136.51042710562101</v>
      </c>
      <c r="S141" s="23">
        <v>66912.967120091096</v>
      </c>
      <c r="T141" s="23">
        <v>855915.65578767995</v>
      </c>
      <c r="U141" s="23">
        <v>146.336341804238</v>
      </c>
      <c r="V141" s="23">
        <v>155936.32785435501</v>
      </c>
      <c r="W141" s="23">
        <v>4354.0630767204302</v>
      </c>
      <c r="X141" s="23">
        <v>1015174.61652845</v>
      </c>
      <c r="Y141" s="23">
        <v>874.165958767201</v>
      </c>
      <c r="Z141" s="23">
        <v>570221.39539934404</v>
      </c>
      <c r="AA141" s="23">
        <v>86148.115749771707</v>
      </c>
      <c r="AB141" s="23">
        <v>393.46791835727998</v>
      </c>
      <c r="AC141" s="23">
        <v>1315.95509128608</v>
      </c>
      <c r="AD141" s="23">
        <v>395310.48242077098</v>
      </c>
      <c r="AE141" s="23">
        <v>1611.6657267688099</v>
      </c>
      <c r="AF141" s="23">
        <v>920.08995108277099</v>
      </c>
      <c r="AG141" s="23">
        <v>713917.25535143795</v>
      </c>
      <c r="AH141" s="23">
        <v>5263.6812481044699</v>
      </c>
      <c r="AI141" s="23">
        <v>1993487.4904807999</v>
      </c>
      <c r="AJ141" s="23">
        <v>250.36261451716399</v>
      </c>
      <c r="AK141" s="23">
        <v>17065.6563457517</v>
      </c>
      <c r="AL141" s="23">
        <v>340284.635397462</v>
      </c>
      <c r="AM141" s="23">
        <v>9965.0288839059995</v>
      </c>
      <c r="AN141" s="23">
        <v>84780.717500995597</v>
      </c>
      <c r="AO141" s="23">
        <v>22428.277298970701</v>
      </c>
      <c r="AP141" s="23">
        <v>2577.8626318429101</v>
      </c>
      <c r="AQ141" s="23">
        <v>1429.6152416526199</v>
      </c>
      <c r="AR141" s="23">
        <v>60431.768252018897</v>
      </c>
      <c r="AS141" s="23">
        <v>9.7009896946610503</v>
      </c>
      <c r="AT141" s="23">
        <v>160.89710975564699</v>
      </c>
      <c r="AU141" s="23">
        <v>2857726.72996504</v>
      </c>
      <c r="AV141" s="23">
        <v>26995.7021702026</v>
      </c>
      <c r="AW141" s="23">
        <v>555.32999813727599</v>
      </c>
      <c r="AX141" s="23">
        <v>49.642084045765003</v>
      </c>
      <c r="AY141" s="23">
        <v>76.693501998319803</v>
      </c>
      <c r="AZ141" s="23">
        <v>449377.93813001801</v>
      </c>
      <c r="BA141" s="23">
        <v>147537.481943024</v>
      </c>
      <c r="BB141" s="23">
        <v>32689.106726608301</v>
      </c>
      <c r="BC141" s="23">
        <v>6311.83499418255</v>
      </c>
      <c r="BD141" s="23">
        <v>16051.571691433501</v>
      </c>
      <c r="BE141" s="23">
        <v>100751.09065199801</v>
      </c>
      <c r="BF141" s="23">
        <v>947.11044067938894</v>
      </c>
      <c r="BG141" s="23">
        <v>2355.61476615939</v>
      </c>
      <c r="BH141" s="23">
        <v>360082.79267171799</v>
      </c>
      <c r="BI141" s="23">
        <v>38998.2854623647</v>
      </c>
      <c r="BJ141" s="23">
        <v>233.17645638162099</v>
      </c>
      <c r="BK141" s="23">
        <v>1504914.37282725</v>
      </c>
      <c r="BL141" s="23">
        <v>802370.42930353002</v>
      </c>
      <c r="BM141" s="23">
        <v>35271.982231849499</v>
      </c>
      <c r="BN141" s="23">
        <v>156.84125621248199</v>
      </c>
      <c r="BO141" s="23">
        <v>95.001236138735706</v>
      </c>
      <c r="BP141" s="23">
        <v>165464.693231704</v>
      </c>
      <c r="BQ141" s="23">
        <v>5349.6697041677098</v>
      </c>
      <c r="BR141" s="23">
        <v>1327901.8696431799</v>
      </c>
      <c r="BS141" s="23">
        <v>1877.47604717732</v>
      </c>
      <c r="BT141" s="23">
        <v>511.70361229327102</v>
      </c>
      <c r="BU141" s="23">
        <v>1233318.8399728099</v>
      </c>
      <c r="BV141" s="23">
        <v>43.381908674386302</v>
      </c>
      <c r="BW141" s="23">
        <v>17556.5006343065</v>
      </c>
      <c r="BX141" s="23">
        <v>35966.251629868799</v>
      </c>
      <c r="BY141" s="23">
        <v>696.15752152550897</v>
      </c>
      <c r="BZ141" s="23">
        <v>150976.43923918801</v>
      </c>
      <c r="CA141" s="23">
        <v>415.67302536215698</v>
      </c>
      <c r="CB141" s="23">
        <v>1977.67521317722</v>
      </c>
      <c r="CC141" s="23">
        <v>1056663.72715224</v>
      </c>
      <c r="CD141" s="23">
        <v>188621.804377355</v>
      </c>
      <c r="CE141" s="23">
        <v>69778.812228856506</v>
      </c>
      <c r="CF141" s="23">
        <v>14651.751576422899</v>
      </c>
      <c r="CG141" s="23">
        <v>837.30752627551897</v>
      </c>
      <c r="CH141" s="23">
        <v>6369.9924816442299</v>
      </c>
      <c r="CI141" s="23">
        <v>14330.230652396</v>
      </c>
      <c r="CJ141" s="23">
        <v>98591.577592379501</v>
      </c>
      <c r="CK141" s="23">
        <v>13442.6166549593</v>
      </c>
      <c r="CL141" s="23">
        <v>123958.659668754</v>
      </c>
      <c r="CM141" s="23">
        <v>388127.855750193</v>
      </c>
      <c r="CN141" s="23">
        <v>23679.117948771898</v>
      </c>
      <c r="CO141" s="23">
        <v>2015.0099618383799</v>
      </c>
      <c r="CP141" s="23">
        <v>86.671805602301603</v>
      </c>
      <c r="CQ141" s="23">
        <v>875.48510421745402</v>
      </c>
      <c r="CR141" s="23">
        <v>1328.11962210619</v>
      </c>
      <c r="CS141" s="23">
        <v>129.57045403501601</v>
      </c>
      <c r="CT141" s="23">
        <v>191558.26048351199</v>
      </c>
      <c r="CU141" s="23">
        <v>5923.8019628602297</v>
      </c>
      <c r="CV141" s="23">
        <v>871.93740296951103</v>
      </c>
      <c r="CW141" s="23">
        <v>1475711.4029640099</v>
      </c>
      <c r="CX141" s="23">
        <v>2401.4716265216398</v>
      </c>
      <c r="CY141" s="23">
        <v>926.98719599523702</v>
      </c>
      <c r="CZ141" s="23">
        <v>462.82598802364498</v>
      </c>
      <c r="DA141" s="23">
        <v>11835.7716622883</v>
      </c>
      <c r="DB141" s="23">
        <v>2585.2473992383202</v>
      </c>
      <c r="DC141" s="23">
        <v>7451.5805618451304</v>
      </c>
      <c r="DD141" s="23">
        <v>17520.718770345298</v>
      </c>
      <c r="DE141" s="23">
        <v>60335.238235271499</v>
      </c>
      <c r="DF141" s="23">
        <v>474655.76236500498</v>
      </c>
      <c r="DG141" s="23">
        <v>195565.040650426</v>
      </c>
      <c r="DH141" s="23">
        <v>110.94362994929099</v>
      </c>
      <c r="DI141" s="23">
        <v>322314.39478017599</v>
      </c>
      <c r="DJ141" s="23">
        <v>15875.695284233099</v>
      </c>
      <c r="DK141" s="23">
        <v>69.271541089324998</v>
      </c>
      <c r="DL141" s="23">
        <v>77196.845397504003</v>
      </c>
      <c r="DM141" s="23">
        <v>213041.32087542699</v>
      </c>
      <c r="DN141" s="23">
        <v>592.53043584803595</v>
      </c>
      <c r="DO141" s="23">
        <v>607.07092461315494</v>
      </c>
      <c r="DP141" s="23">
        <v>32615.4077625297</v>
      </c>
      <c r="DQ141" s="23">
        <v>5513481.6642140104</v>
      </c>
      <c r="DR141" s="23">
        <f t="shared" si="11"/>
        <v>26870926.813787527</v>
      </c>
      <c r="DS141" s="19">
        <v>7327246.476758047</v>
      </c>
      <c r="DT141">
        <v>3492163.3046369748</v>
      </c>
      <c r="DU141">
        <v>4861441.7420519544</v>
      </c>
      <c r="DV141">
        <v>3143160.1438725479</v>
      </c>
      <c r="DW141">
        <v>8046915.1464679996</v>
      </c>
      <c r="DX141" s="23">
        <f t="shared" si="12"/>
        <v>26870926.813787524</v>
      </c>
      <c r="DY141" s="38">
        <f t="shared" si="10"/>
        <v>17070132</v>
      </c>
      <c r="DZ141" s="23">
        <f t="shared" si="13"/>
        <v>1574.148742012512</v>
      </c>
    </row>
    <row r="142" spans="1:130" x14ac:dyDescent="0.25">
      <c r="A142" s="21" t="s">
        <v>249</v>
      </c>
      <c r="B142" s="23">
        <v>70583.192389061398</v>
      </c>
      <c r="C142" s="23">
        <v>46857.735610027201</v>
      </c>
      <c r="D142" s="23">
        <v>38875.781489915498</v>
      </c>
      <c r="E142" s="23">
        <v>35.180833113577002</v>
      </c>
      <c r="F142" s="23">
        <v>14850.2904903854</v>
      </c>
      <c r="G142" s="23">
        <v>63944.366954299199</v>
      </c>
      <c r="H142" s="23">
        <v>1349.2515333210899</v>
      </c>
      <c r="I142" s="23">
        <v>467.94547464354298</v>
      </c>
      <c r="J142" s="23">
        <v>29.1338980716633</v>
      </c>
      <c r="K142" s="23">
        <v>717.43920507015696</v>
      </c>
      <c r="L142" s="23">
        <v>1731.95707610159</v>
      </c>
      <c r="M142" s="23">
        <v>12797.242270668999</v>
      </c>
      <c r="N142" s="23">
        <v>124.837308647475</v>
      </c>
      <c r="O142" s="23">
        <v>1113.03507867193</v>
      </c>
      <c r="P142" s="23">
        <v>4144.8114622694002</v>
      </c>
      <c r="Q142" s="23">
        <v>1152.5026540056899</v>
      </c>
      <c r="R142" s="23">
        <v>830.98657680614394</v>
      </c>
      <c r="S142" s="23">
        <v>292493.07850566501</v>
      </c>
      <c r="T142" s="23">
        <v>296301.97773013898</v>
      </c>
      <c r="U142" s="23">
        <v>102462.90804780999</v>
      </c>
      <c r="V142" s="23">
        <v>534890.47431873495</v>
      </c>
      <c r="W142" s="23">
        <v>1825.8809930057901</v>
      </c>
      <c r="X142" s="23">
        <v>551706.93000437994</v>
      </c>
      <c r="Y142" s="23">
        <v>5203.3579669009896</v>
      </c>
      <c r="Z142" s="23">
        <v>1172.0993914043299</v>
      </c>
      <c r="AA142" s="23">
        <v>240206.080326725</v>
      </c>
      <c r="AB142" s="23">
        <v>71.523061942163906</v>
      </c>
      <c r="AC142" s="23">
        <v>1270.0386676494199</v>
      </c>
      <c r="AD142" s="23">
        <v>68346.732568613807</v>
      </c>
      <c r="AE142" s="23">
        <v>243.36635245391801</v>
      </c>
      <c r="AF142" s="23">
        <v>367230.68765013898</v>
      </c>
      <c r="AG142" s="23">
        <v>273911.42546911997</v>
      </c>
      <c r="AH142" s="23">
        <v>3215.8615373469302</v>
      </c>
      <c r="AI142" s="23">
        <v>257305.13086129801</v>
      </c>
      <c r="AJ142" s="23">
        <v>55.4013139488479</v>
      </c>
      <c r="AK142" s="23">
        <v>113990.338642292</v>
      </c>
      <c r="AL142" s="23">
        <v>20822.1409772527</v>
      </c>
      <c r="AM142" s="23">
        <v>69153.575490215793</v>
      </c>
      <c r="AN142" s="23">
        <v>109773.36413523099</v>
      </c>
      <c r="AO142" s="23">
        <v>33894.593618914099</v>
      </c>
      <c r="AP142" s="23">
        <v>748.87364528856403</v>
      </c>
      <c r="AQ142" s="23">
        <v>25523.492581679599</v>
      </c>
      <c r="AR142" s="23">
        <v>73929.895017306393</v>
      </c>
      <c r="AS142" s="23">
        <v>7.8024703159720996</v>
      </c>
      <c r="AT142" s="23">
        <v>169.99595225046701</v>
      </c>
      <c r="AU142" s="23">
        <v>847246.56173488195</v>
      </c>
      <c r="AV142" s="23">
        <v>160550.10412302401</v>
      </c>
      <c r="AW142" s="23">
        <v>275.36870667201202</v>
      </c>
      <c r="AX142" s="23">
        <v>565589.13752910902</v>
      </c>
      <c r="AY142" s="23">
        <v>395354.58090599201</v>
      </c>
      <c r="AZ142" s="23">
        <v>58736.327385550198</v>
      </c>
      <c r="BA142" s="23">
        <v>3.5132226065216199</v>
      </c>
      <c r="BB142" s="23">
        <v>164770.40141154799</v>
      </c>
      <c r="BC142" s="23">
        <v>8507.0104953419795</v>
      </c>
      <c r="BD142" s="23">
        <v>23138.7033297282</v>
      </c>
      <c r="BE142" s="23">
        <v>36845.133665137299</v>
      </c>
      <c r="BF142" s="23">
        <v>1.6842678106561999</v>
      </c>
      <c r="BG142" s="23">
        <v>14797.8434720727</v>
      </c>
      <c r="BH142" s="23">
        <v>106056.663224042</v>
      </c>
      <c r="BI142" s="23">
        <v>1592.3065791306501</v>
      </c>
      <c r="BJ142" s="23">
        <v>4933.10106649925</v>
      </c>
      <c r="BK142" s="23">
        <v>295926.45021909202</v>
      </c>
      <c r="BL142" s="23">
        <v>220954.90728338301</v>
      </c>
      <c r="BM142" s="23">
        <v>95826.990350458102</v>
      </c>
      <c r="BN142" s="23">
        <v>250.493862619867</v>
      </c>
      <c r="BO142" s="23">
        <v>60.381763253764902</v>
      </c>
      <c r="BP142" s="23">
        <v>116604.592505782</v>
      </c>
      <c r="BQ142" s="23">
        <v>7817.49383797071</v>
      </c>
      <c r="BR142" s="23">
        <v>705028.52367737505</v>
      </c>
      <c r="BS142" s="23">
        <v>19006.424425218302</v>
      </c>
      <c r="BT142" s="23">
        <v>160.497321129818</v>
      </c>
      <c r="BU142" s="23">
        <v>344245.02722768398</v>
      </c>
      <c r="BV142" s="23">
        <v>17.421050763911499</v>
      </c>
      <c r="BW142" s="23">
        <v>5690.8184642661599</v>
      </c>
      <c r="BX142" s="23">
        <v>28466.135181391699</v>
      </c>
      <c r="BY142" s="23">
        <v>4511.8520973147897</v>
      </c>
      <c r="BZ142" s="23">
        <v>265083.67038909398</v>
      </c>
      <c r="CA142" s="23">
        <v>119.539577954488</v>
      </c>
      <c r="CB142" s="23">
        <v>12239.6163816477</v>
      </c>
      <c r="CC142" s="23">
        <v>328238.996461389</v>
      </c>
      <c r="CD142" s="23">
        <v>323503.71495303902</v>
      </c>
      <c r="CE142" s="23">
        <v>7.0360760000799196</v>
      </c>
      <c r="CF142" s="23">
        <v>128856.65390000099</v>
      </c>
      <c r="CG142" s="23">
        <v>21998.229775386801</v>
      </c>
      <c r="CH142" s="23">
        <v>3245.10852612586</v>
      </c>
      <c r="CI142" s="23">
        <v>812.32856568298803</v>
      </c>
      <c r="CJ142" s="23">
        <v>12725.6589754539</v>
      </c>
      <c r="CK142" s="23">
        <v>35348.880666089099</v>
      </c>
      <c r="CL142" s="23">
        <v>24929.228273542602</v>
      </c>
      <c r="CM142" s="23">
        <v>754750.30116062204</v>
      </c>
      <c r="CN142" s="23">
        <v>85328.489845249103</v>
      </c>
      <c r="CO142" s="23">
        <v>32541.333623871898</v>
      </c>
      <c r="CP142" s="23">
        <v>396.55707773359399</v>
      </c>
      <c r="CQ142" s="23">
        <v>637.64833479952699</v>
      </c>
      <c r="CR142" s="23">
        <v>93482.186378910701</v>
      </c>
      <c r="CS142" s="23">
        <v>13381.8501181883</v>
      </c>
      <c r="CT142" s="23">
        <v>2604.6829158348401</v>
      </c>
      <c r="CU142" s="23">
        <v>165751.41491366</v>
      </c>
      <c r="CV142" s="23">
        <v>2166820.2110162899</v>
      </c>
      <c r="CW142" s="23">
        <v>182026.01367208999</v>
      </c>
      <c r="CX142" s="23">
        <v>170.75059721288099</v>
      </c>
      <c r="CY142" s="23">
        <v>102415.174551982</v>
      </c>
      <c r="CZ142" s="23">
        <v>18019.503340885502</v>
      </c>
      <c r="DA142" s="23">
        <v>125696.951424317</v>
      </c>
      <c r="DB142" s="23">
        <v>95307.406533311907</v>
      </c>
      <c r="DC142" s="23">
        <v>16185.957466916299</v>
      </c>
      <c r="DD142" s="23">
        <v>122510.818334578</v>
      </c>
      <c r="DE142" s="23">
        <v>3309.6070086796099</v>
      </c>
      <c r="DF142" s="23">
        <v>42458.518828172098</v>
      </c>
      <c r="DG142" s="23">
        <v>482653.159790106</v>
      </c>
      <c r="DH142" s="23">
        <v>93.610559120920001</v>
      </c>
      <c r="DI142" s="23">
        <v>107016.64346876</v>
      </c>
      <c r="DJ142" s="23">
        <v>27923.230075986499</v>
      </c>
      <c r="DK142" s="23">
        <v>59.917137570653502</v>
      </c>
      <c r="DL142" s="23">
        <v>32571.016245618099</v>
      </c>
      <c r="DM142" s="23">
        <v>428920.33469377703</v>
      </c>
      <c r="DN142" s="23">
        <v>1746.86505706604</v>
      </c>
      <c r="DO142" s="23">
        <v>8060.6228593062897</v>
      </c>
      <c r="DP142" s="23">
        <v>15767.1547230878</v>
      </c>
      <c r="DQ142" s="23">
        <v>33087.493558066803</v>
      </c>
      <c r="DR142" s="23">
        <f t="shared" si="11"/>
        <v>14257303.25582313</v>
      </c>
      <c r="DS142" s="19">
        <v>688534.81675600458</v>
      </c>
      <c r="DT142">
        <v>2653208.3255792861</v>
      </c>
      <c r="DU142">
        <v>2132068.4488124964</v>
      </c>
      <c r="DV142">
        <v>6257382.8741722731</v>
      </c>
      <c r="DW142">
        <v>2526108.7905030707</v>
      </c>
      <c r="DX142" s="23">
        <f t="shared" si="12"/>
        <v>14257303.255823132</v>
      </c>
      <c r="DY142" s="38">
        <f t="shared" si="10"/>
        <v>15946882</v>
      </c>
      <c r="DZ142" s="23">
        <f t="shared" si="13"/>
        <v>894.04958635946082</v>
      </c>
    </row>
    <row r="143" spans="1:130" x14ac:dyDescent="0.25">
      <c r="A143" s="21" t="s">
        <v>250</v>
      </c>
      <c r="B143" s="23">
        <v>8524.8159611806004</v>
      </c>
      <c r="C143" s="23">
        <v>6764.6546482549802</v>
      </c>
      <c r="D143" s="23">
        <v>27750.525637582999</v>
      </c>
      <c r="E143" s="23">
        <v>46.502226237740601</v>
      </c>
      <c r="F143" s="23">
        <v>1364.1063754623301</v>
      </c>
      <c r="G143" s="23">
        <v>39295.845811464802</v>
      </c>
      <c r="H143" s="23">
        <v>722.47327361322095</v>
      </c>
      <c r="I143" s="23">
        <v>484.21067120500999</v>
      </c>
      <c r="J143" s="23">
        <v>20.245375809057801</v>
      </c>
      <c r="K143" s="23">
        <v>230.408722020798</v>
      </c>
      <c r="L143" s="23">
        <v>758.25860095957898</v>
      </c>
      <c r="M143" s="23">
        <v>494.95392769395301</v>
      </c>
      <c r="N143" s="23">
        <v>43.412849178298998</v>
      </c>
      <c r="O143" s="23">
        <v>125.805867623073</v>
      </c>
      <c r="P143" s="23">
        <v>147.64554074790999</v>
      </c>
      <c r="Q143" s="23">
        <v>825.44220235992805</v>
      </c>
      <c r="R143" s="23">
        <v>181.66560346340799</v>
      </c>
      <c r="S143" s="23">
        <v>5939.15565082384</v>
      </c>
      <c r="T143" s="23">
        <v>134072.190677142</v>
      </c>
      <c r="U143" s="23">
        <v>269475.558729526</v>
      </c>
      <c r="V143" s="23">
        <v>40535.003523654501</v>
      </c>
      <c r="W143" s="23">
        <v>11.402476669128699</v>
      </c>
      <c r="X143" s="23">
        <v>66638.087364232502</v>
      </c>
      <c r="Y143" s="23">
        <v>2161.8683317109599</v>
      </c>
      <c r="Z143" s="23">
        <v>72.810047697400094</v>
      </c>
      <c r="AA143" s="23">
        <v>31992.889683697202</v>
      </c>
      <c r="AB143" s="23">
        <v>127.910459142018</v>
      </c>
      <c r="AC143" s="23">
        <v>7.3637154809823304</v>
      </c>
      <c r="AD143" s="23">
        <v>11365.5832147411</v>
      </c>
      <c r="AE143" s="23">
        <v>1118.96679369764</v>
      </c>
      <c r="AF143" s="23">
        <v>127024.84470939801</v>
      </c>
      <c r="AG143" s="23">
        <v>277183.25891952898</v>
      </c>
      <c r="AH143" s="23">
        <v>47497.696494146301</v>
      </c>
      <c r="AI143" s="23">
        <v>67491.724866494405</v>
      </c>
      <c r="AJ143" s="23">
        <v>88.613016606242994</v>
      </c>
      <c r="AK143" s="23">
        <v>3621.9975186747301</v>
      </c>
      <c r="AL143" s="23">
        <v>22914.8808161179</v>
      </c>
      <c r="AM143" s="23">
        <v>32548.301115594699</v>
      </c>
      <c r="AN143" s="23">
        <v>45261.534446757702</v>
      </c>
      <c r="AO143" s="23">
        <v>1021.87411554352</v>
      </c>
      <c r="AP143" s="23">
        <v>5238.1847401239102</v>
      </c>
      <c r="AQ143" s="23">
        <v>26330.934185157101</v>
      </c>
      <c r="AR143" s="23">
        <v>4428.7651282828401</v>
      </c>
      <c r="AS143" s="23">
        <v>8.2431647866745301</v>
      </c>
      <c r="AT143" s="23">
        <v>140.59250749407499</v>
      </c>
      <c r="AU143" s="23">
        <v>509159.75831880898</v>
      </c>
      <c r="AV143" s="23">
        <v>17501.938996531899</v>
      </c>
      <c r="AW143" s="23">
        <v>2145.2650010964799</v>
      </c>
      <c r="AX143" s="23">
        <v>96136.341896334794</v>
      </c>
      <c r="AY143" s="23">
        <v>104458.62119275999</v>
      </c>
      <c r="AZ143" s="23">
        <v>7369.61633856342</v>
      </c>
      <c r="BA143" s="23">
        <v>5.1837776768515003</v>
      </c>
      <c r="BB143" s="23">
        <v>20284.405557904702</v>
      </c>
      <c r="BC143" s="23">
        <v>16235.1842558443</v>
      </c>
      <c r="BD143" s="23">
        <v>25152.420491974201</v>
      </c>
      <c r="BE143" s="23">
        <v>33375.5517515135</v>
      </c>
      <c r="BF143" s="23">
        <v>3.2444018355562001</v>
      </c>
      <c r="BG143" s="23">
        <v>2263.5937524614801</v>
      </c>
      <c r="BH143" s="23">
        <v>47562.724637855099</v>
      </c>
      <c r="BI143" s="23">
        <v>6376.3513785368696</v>
      </c>
      <c r="BJ143" s="23">
        <v>550.28779982368599</v>
      </c>
      <c r="BK143" s="23">
        <v>624794.90867860697</v>
      </c>
      <c r="BL143" s="23">
        <v>305188.316850979</v>
      </c>
      <c r="BM143" s="23">
        <v>10444.3358011616</v>
      </c>
      <c r="BN143" s="23">
        <v>39.139282330482601</v>
      </c>
      <c r="BO143" s="23">
        <v>79.3244943040621</v>
      </c>
      <c r="BP143" s="23">
        <v>82234.928382586906</v>
      </c>
      <c r="BQ143" s="23">
        <v>48.806847618267</v>
      </c>
      <c r="BR143" s="23">
        <v>713610.95175494906</v>
      </c>
      <c r="BS143" s="23">
        <v>1960.29437447446</v>
      </c>
      <c r="BT143" s="23">
        <v>40.954141178081997</v>
      </c>
      <c r="BU143" s="23">
        <v>221444.34423020799</v>
      </c>
      <c r="BV143" s="23">
        <v>13.906776141082799</v>
      </c>
      <c r="BW143" s="23">
        <v>2605.0544654358901</v>
      </c>
      <c r="BX143" s="23">
        <v>7894.65881655044</v>
      </c>
      <c r="BY143" s="23">
        <v>4509.1885538812503</v>
      </c>
      <c r="BZ143" s="23">
        <v>13564.281034891799</v>
      </c>
      <c r="CA143" s="23">
        <v>94.024638795102106</v>
      </c>
      <c r="CB143" s="23">
        <v>1790.3377577783799</v>
      </c>
      <c r="CC143" s="23">
        <v>267794.500484469</v>
      </c>
      <c r="CD143" s="23">
        <v>87314.200206015405</v>
      </c>
      <c r="CE143" s="23">
        <v>7.9334647980708199</v>
      </c>
      <c r="CF143" s="23">
        <v>86913.334139985105</v>
      </c>
      <c r="CG143" s="23">
        <v>21178.9767946787</v>
      </c>
      <c r="CH143" s="23">
        <v>7828.4279586473203</v>
      </c>
      <c r="CI143" s="23">
        <v>2507.0022111273902</v>
      </c>
      <c r="CJ143" s="23">
        <v>22193.136508819302</v>
      </c>
      <c r="CK143" s="23">
        <v>56700.573892136301</v>
      </c>
      <c r="CL143" s="23">
        <v>1636.1647194900499</v>
      </c>
      <c r="CM143" s="23">
        <v>790838.665878359</v>
      </c>
      <c r="CN143" s="23">
        <v>240612.88267802401</v>
      </c>
      <c r="CO143" s="23">
        <v>7924.9712377591004</v>
      </c>
      <c r="CP143" s="23">
        <v>390.53229521060399</v>
      </c>
      <c r="CQ143" s="23">
        <v>515.83013226417597</v>
      </c>
      <c r="CR143" s="23">
        <v>4413.1095694771202</v>
      </c>
      <c r="CS143" s="23">
        <v>51553.931719778899</v>
      </c>
      <c r="CT143" s="23">
        <v>9276.8221000962003</v>
      </c>
      <c r="CU143" s="23">
        <v>194.49685051310601</v>
      </c>
      <c r="CV143" s="23">
        <v>65.2535768647992</v>
      </c>
      <c r="CW143" s="23">
        <v>300912.56475154799</v>
      </c>
      <c r="CX143" s="23">
        <v>66.966419140598603</v>
      </c>
      <c r="CY143" s="23">
        <v>89573.347652723896</v>
      </c>
      <c r="CZ143" s="23">
        <v>2609.9992000755001</v>
      </c>
      <c r="DA143" s="23">
        <v>35151.581142839001</v>
      </c>
      <c r="DB143" s="23">
        <v>75060.892162532007</v>
      </c>
      <c r="DC143" s="23">
        <v>49079.195746367703</v>
      </c>
      <c r="DD143" s="23">
        <v>1008.44191785684</v>
      </c>
      <c r="DE143" s="23">
        <v>12638.0103513783</v>
      </c>
      <c r="DF143" s="23">
        <v>291606.18636022299</v>
      </c>
      <c r="DG143" s="23">
        <v>134685.036815345</v>
      </c>
      <c r="DH143" s="23">
        <v>104.936435275603</v>
      </c>
      <c r="DI143" s="23">
        <v>14461.7869633967</v>
      </c>
      <c r="DJ143" s="23">
        <v>1259.89908844412</v>
      </c>
      <c r="DK143" s="23">
        <v>24.8846269215741</v>
      </c>
      <c r="DL143" s="23">
        <v>5899.3413218230498</v>
      </c>
      <c r="DM143" s="23">
        <v>168.920215897042</v>
      </c>
      <c r="DN143" s="23">
        <v>5320.4816600273798</v>
      </c>
      <c r="DO143" s="23">
        <v>52353.305751203101</v>
      </c>
      <c r="DP143" s="23">
        <v>12911.917342209699</v>
      </c>
      <c r="DQ143" s="23">
        <v>74697.772872590998</v>
      </c>
      <c r="DR143" s="23">
        <f t="shared" si="11"/>
        <v>7010495.6713555083</v>
      </c>
      <c r="DS143" s="19">
        <v>559786.30372819549</v>
      </c>
      <c r="DT143">
        <v>1408507.7275792034</v>
      </c>
      <c r="DU143">
        <v>1421966.2974142341</v>
      </c>
      <c r="DV143">
        <v>798545.89758679084</v>
      </c>
      <c r="DW143">
        <v>2821689.4450470814</v>
      </c>
      <c r="DX143" s="23">
        <f t="shared" si="12"/>
        <v>7010495.6713555055</v>
      </c>
      <c r="DY143" s="38">
        <f t="shared" si="10"/>
        <v>8082359</v>
      </c>
      <c r="DZ143" s="23">
        <f t="shared" si="13"/>
        <v>867.38236588544328</v>
      </c>
    </row>
    <row r="144" spans="1:130" x14ac:dyDescent="0.25">
      <c r="A144" s="21" t="s">
        <v>251</v>
      </c>
      <c r="B144" s="23">
        <v>3048566.1249013199</v>
      </c>
      <c r="C144" s="23">
        <v>3709695.6581421802</v>
      </c>
      <c r="D144" s="23">
        <v>13910552.014994901</v>
      </c>
      <c r="E144" s="23">
        <v>1432.72460416789</v>
      </c>
      <c r="F144" s="23">
        <v>100653.84575549301</v>
      </c>
      <c r="G144" s="23">
        <v>2456224.4073655801</v>
      </c>
      <c r="H144" s="23">
        <v>21707.8869329685</v>
      </c>
      <c r="I144" s="23">
        <v>22528.474827934901</v>
      </c>
      <c r="J144" s="23">
        <v>16585.730402902002</v>
      </c>
      <c r="K144" s="23">
        <v>47263.2908170351</v>
      </c>
      <c r="L144" s="23">
        <v>117595.07957216899</v>
      </c>
      <c r="M144" s="23">
        <v>13004.9469675488</v>
      </c>
      <c r="N144" s="23">
        <v>9511.0948449654807</v>
      </c>
      <c r="O144" s="23">
        <v>39956.288739972697</v>
      </c>
      <c r="P144" s="23">
        <v>32404.619091430301</v>
      </c>
      <c r="Q144" s="23">
        <v>9625.4824081001807</v>
      </c>
      <c r="R144" s="23">
        <v>9144.6292092704498</v>
      </c>
      <c r="S144" s="23">
        <v>637361.99840547901</v>
      </c>
      <c r="T144" s="23">
        <v>21224850.484849799</v>
      </c>
      <c r="U144" s="23">
        <v>507246.899336804</v>
      </c>
      <c r="V144" s="23">
        <v>582177.37617446098</v>
      </c>
      <c r="W144" s="23">
        <v>5283.8465862418598</v>
      </c>
      <c r="X144" s="23">
        <v>22565845.9268228</v>
      </c>
      <c r="Y144" s="23">
        <v>365209.99483279098</v>
      </c>
      <c r="Z144" s="23">
        <v>582019.47398806899</v>
      </c>
      <c r="AA144" s="23">
        <v>29429081.339892998</v>
      </c>
      <c r="AB144" s="23">
        <v>1210.16440247694</v>
      </c>
      <c r="AC144" s="23">
        <v>462692.56541013898</v>
      </c>
      <c r="AD144" s="23">
        <v>2100006.4067321499</v>
      </c>
      <c r="AE144" s="23">
        <v>1733086.04317323</v>
      </c>
      <c r="AF144" s="23">
        <v>1887601.78101733</v>
      </c>
      <c r="AG144" s="23">
        <v>34514393.225935496</v>
      </c>
      <c r="AH144" s="23">
        <v>4475237.2495697401</v>
      </c>
      <c r="AI144" s="23">
        <v>6561869.0241812896</v>
      </c>
      <c r="AJ144" s="23">
        <v>77.828719143832402</v>
      </c>
      <c r="AK144" s="23">
        <v>4736610.9568731403</v>
      </c>
      <c r="AL144" s="23">
        <v>23332105.171629101</v>
      </c>
      <c r="AM144" s="23">
        <v>2536212.2951979102</v>
      </c>
      <c r="AN144" s="23">
        <v>2453933.3924894198</v>
      </c>
      <c r="AO144" s="23">
        <v>311109.55283076101</v>
      </c>
      <c r="AP144" s="23">
        <v>229179.324318503</v>
      </c>
      <c r="AQ144" s="23">
        <v>2258594.7631551302</v>
      </c>
      <c r="AR144" s="23">
        <v>9317855.23967072</v>
      </c>
      <c r="AS144" s="23">
        <v>4713.0525424992502</v>
      </c>
      <c r="AT144" s="23">
        <v>583.88594978550805</v>
      </c>
      <c r="AU144" s="23">
        <v>45309118.927872002</v>
      </c>
      <c r="AV144" s="23">
        <v>49062.923933745398</v>
      </c>
      <c r="AW144" s="23">
        <v>28589.334462764102</v>
      </c>
      <c r="AX144" s="23">
        <v>582190.58233334299</v>
      </c>
      <c r="AY144" s="23">
        <v>316402.52389213297</v>
      </c>
      <c r="AZ144" s="23">
        <v>3250772.6252320898</v>
      </c>
      <c r="BA144" s="23">
        <v>182413.79076556701</v>
      </c>
      <c r="BB144" s="23">
        <v>238139.055182707</v>
      </c>
      <c r="BC144" s="23">
        <v>187910.14177824199</v>
      </c>
      <c r="BD144" s="23">
        <v>13921232.042527201</v>
      </c>
      <c r="BE144" s="23">
        <v>952222.17258684803</v>
      </c>
      <c r="BF144" s="23">
        <v>3886.5702721920702</v>
      </c>
      <c r="BG144" s="23">
        <v>12770.7526479231</v>
      </c>
      <c r="BH144" s="23">
        <v>3460611.2558321902</v>
      </c>
      <c r="BI144" s="23">
        <v>165762.72158547299</v>
      </c>
      <c r="BJ144" s="23">
        <v>12783.622524512701</v>
      </c>
      <c r="BK144" s="23">
        <v>33189925.798513301</v>
      </c>
      <c r="BL144" s="23">
        <v>17276076.091394302</v>
      </c>
      <c r="BM144" s="23">
        <v>2274882.2983833398</v>
      </c>
      <c r="BN144" s="23">
        <v>173.38585673315899</v>
      </c>
      <c r="BO144" s="23">
        <v>1131.74771926889</v>
      </c>
      <c r="BP144" s="23">
        <v>2893853.6650572</v>
      </c>
      <c r="BQ144" s="23">
        <v>19948.2347169276</v>
      </c>
      <c r="BR144" s="23">
        <v>9168609.3667947203</v>
      </c>
      <c r="BS144" s="23">
        <v>558367.395527157</v>
      </c>
      <c r="BT144" s="23">
        <v>8317.9923410204392</v>
      </c>
      <c r="BU144" s="23">
        <v>18019849.9222022</v>
      </c>
      <c r="BV144" s="23">
        <v>1093.07648136425</v>
      </c>
      <c r="BW144" s="23">
        <v>35517.791687016099</v>
      </c>
      <c r="BX144" s="23">
        <v>48670.316624315303</v>
      </c>
      <c r="BY144" s="23">
        <v>377994.48367075098</v>
      </c>
      <c r="BZ144" s="23">
        <v>1496606.9724699601</v>
      </c>
      <c r="CA144" s="23">
        <v>1782.9479465971001</v>
      </c>
      <c r="CB144" s="23">
        <v>1318629.68896425</v>
      </c>
      <c r="CC144" s="23">
        <v>7967685.7862900598</v>
      </c>
      <c r="CD144" s="23">
        <v>10317900.316242799</v>
      </c>
      <c r="CE144" s="23">
        <v>81435.463239407298</v>
      </c>
      <c r="CF144" s="23">
        <v>2944248.9230001899</v>
      </c>
      <c r="CG144" s="23">
        <v>1132834.7577788299</v>
      </c>
      <c r="CH144" s="23">
        <v>4613568.7944162404</v>
      </c>
      <c r="CI144" s="23">
        <v>1158600.13849534</v>
      </c>
      <c r="CJ144" s="23">
        <v>1783019.62867493</v>
      </c>
      <c r="CK144" s="23">
        <v>1236451.3602141801</v>
      </c>
      <c r="CL144" s="23">
        <v>5129865.8259732397</v>
      </c>
      <c r="CM144" s="23">
        <v>19883413.0502197</v>
      </c>
      <c r="CN144" s="23">
        <v>2630489.7163515701</v>
      </c>
      <c r="CO144" s="23">
        <v>382110.97489639302</v>
      </c>
      <c r="CP144" s="23">
        <v>10338.879895443901</v>
      </c>
      <c r="CQ144" s="23">
        <v>1209550.7639906299</v>
      </c>
      <c r="CR144" s="23">
        <v>19293.9774996509</v>
      </c>
      <c r="CS144" s="23">
        <v>929609.47795243096</v>
      </c>
      <c r="CT144" s="23">
        <v>1755086.9970412301</v>
      </c>
      <c r="CU144" s="23">
        <v>1652.9510229019299</v>
      </c>
      <c r="CV144" s="23">
        <v>418499.63266495097</v>
      </c>
      <c r="CW144" s="23">
        <v>5183655.2905999403</v>
      </c>
      <c r="CX144" s="23">
        <v>647321.15151392296</v>
      </c>
      <c r="CY144" s="23">
        <v>2036267.02353485</v>
      </c>
      <c r="CZ144" s="23">
        <v>786739.055687165</v>
      </c>
      <c r="DA144" s="23">
        <v>511543.29772310198</v>
      </c>
      <c r="DB144" s="23">
        <v>1590277.12148223</v>
      </c>
      <c r="DC144" s="23">
        <v>1571946.23064599</v>
      </c>
      <c r="DD144" s="23">
        <v>49725.681330100299</v>
      </c>
      <c r="DE144" s="23">
        <v>1582615.94823675</v>
      </c>
      <c r="DF144" s="23">
        <v>8708762.9727999195</v>
      </c>
      <c r="DG144" s="23">
        <v>17596404.3249714</v>
      </c>
      <c r="DH144" s="23">
        <v>435.32768772681601</v>
      </c>
      <c r="DI144" s="23">
        <v>1112599.4170046099</v>
      </c>
      <c r="DJ144" s="23">
        <v>5698062.0570747098</v>
      </c>
      <c r="DK144" s="23">
        <v>199.26824256475999</v>
      </c>
      <c r="DL144" s="23">
        <v>879175.66895560804</v>
      </c>
      <c r="DM144" s="23">
        <v>84838.932020602006</v>
      </c>
      <c r="DN144" s="23">
        <v>24724.4583569104</v>
      </c>
      <c r="DO144" s="23">
        <v>763992.77164720499</v>
      </c>
      <c r="DP144" s="23">
        <v>1859393.8718321701</v>
      </c>
      <c r="DQ144" s="23">
        <v>39587546.301483199</v>
      </c>
      <c r="DR144" s="23">
        <f t="shared" si="11"/>
        <v>505629785.3727358</v>
      </c>
      <c r="DS144" s="19">
        <v>62126050.817233004</v>
      </c>
      <c r="DT144">
        <v>101115733.09658982</v>
      </c>
      <c r="DU144">
        <v>84365398.381053016</v>
      </c>
      <c r="DV144">
        <v>65005443.996225439</v>
      </c>
      <c r="DW144">
        <v>193017159.08163416</v>
      </c>
      <c r="DX144" s="23">
        <f t="shared" si="12"/>
        <v>505629785.37273544</v>
      </c>
      <c r="DY144" s="38">
        <f t="shared" si="10"/>
        <v>69625580.999999985</v>
      </c>
      <c r="DZ144" s="23">
        <f t="shared" si="13"/>
        <v>7262.1266222932563</v>
      </c>
    </row>
    <row r="145" spans="1:130" x14ac:dyDescent="0.25">
      <c r="A145" s="21" t="s">
        <v>252</v>
      </c>
      <c r="B145" s="23">
        <v>21856.1350872984</v>
      </c>
      <c r="C145" s="23">
        <v>61121.944385848597</v>
      </c>
      <c r="D145" s="23">
        <v>35611.916549434703</v>
      </c>
      <c r="E145" s="23">
        <v>9953.3185599217704</v>
      </c>
      <c r="F145" s="23">
        <v>32345.398809243499</v>
      </c>
      <c r="G145" s="23">
        <v>66579.470390915303</v>
      </c>
      <c r="H145" s="23">
        <v>390.33283387978099</v>
      </c>
      <c r="I145" s="23">
        <v>8416.5952032620698</v>
      </c>
      <c r="J145" s="23">
        <v>92510.236894031405</v>
      </c>
      <c r="K145" s="23">
        <v>1008.86105785884</v>
      </c>
      <c r="L145" s="23">
        <v>17269.5613574319</v>
      </c>
      <c r="M145" s="23">
        <v>718.57375925841995</v>
      </c>
      <c r="N145" s="23">
        <v>1588.3985926887799</v>
      </c>
      <c r="O145" s="23">
        <v>106101.43903009599</v>
      </c>
      <c r="P145" s="23">
        <v>1638.22052966821</v>
      </c>
      <c r="Q145" s="23">
        <v>799.69860274807604</v>
      </c>
      <c r="R145" s="23">
        <v>19200.8782952488</v>
      </c>
      <c r="S145" s="23">
        <v>117156.117555524</v>
      </c>
      <c r="T145" s="23">
        <v>693714.78070340306</v>
      </c>
      <c r="U145" s="23">
        <v>32153.603974353398</v>
      </c>
      <c r="V145" s="23">
        <v>168071.30009563899</v>
      </c>
      <c r="W145" s="23">
        <v>131.23004377529301</v>
      </c>
      <c r="X145" s="23">
        <v>780280.94219950598</v>
      </c>
      <c r="Y145" s="23">
        <v>19274.667139074802</v>
      </c>
      <c r="Z145" s="23">
        <v>3253.30077328374</v>
      </c>
      <c r="AA145" s="23">
        <v>145583.308005642</v>
      </c>
      <c r="AB145" s="23">
        <v>5282.7606237849204</v>
      </c>
      <c r="AC145" s="23">
        <v>263168.95923146099</v>
      </c>
      <c r="AD145" s="23">
        <v>325296.57870519301</v>
      </c>
      <c r="AE145" s="23">
        <v>3453.3296397403301</v>
      </c>
      <c r="AF145" s="23">
        <v>54330.024378028298</v>
      </c>
      <c r="AG145" s="23">
        <v>289559.57013997098</v>
      </c>
      <c r="AH145" s="23">
        <v>89472.775766382896</v>
      </c>
      <c r="AI145" s="23">
        <v>150032.55369497</v>
      </c>
      <c r="AJ145" s="23">
        <v>181.22039245701399</v>
      </c>
      <c r="AK145" s="23">
        <v>37349.624593544497</v>
      </c>
      <c r="AL145" s="23">
        <v>141061.21978670999</v>
      </c>
      <c r="AM145" s="23">
        <v>537.56842458267204</v>
      </c>
      <c r="AN145" s="23">
        <v>4042.7827832992898</v>
      </c>
      <c r="AO145" s="23">
        <v>16864.274320189801</v>
      </c>
      <c r="AP145" s="23">
        <v>269847.842150048</v>
      </c>
      <c r="AQ145" s="23">
        <v>5458.6286011894799</v>
      </c>
      <c r="AR145" s="23">
        <v>35078.340173992998</v>
      </c>
      <c r="AS145" s="23">
        <v>9.3429943542787992</v>
      </c>
      <c r="AT145" s="23">
        <v>3405.0308035848898</v>
      </c>
      <c r="AU145" s="23">
        <v>476663.16807250801</v>
      </c>
      <c r="AV145" s="23">
        <v>38520.995924227398</v>
      </c>
      <c r="AW145" s="23">
        <v>273879.75771694997</v>
      </c>
      <c r="AX145" s="23">
        <v>9.4958776290856992</v>
      </c>
      <c r="AY145" s="23">
        <v>100.859325897266</v>
      </c>
      <c r="AZ145" s="23">
        <v>18036.181567551801</v>
      </c>
      <c r="BA145" s="23">
        <v>12789.401904889</v>
      </c>
      <c r="BB145" s="23">
        <v>106423.91513901899</v>
      </c>
      <c r="BC145" s="23">
        <v>4465.5904200096302</v>
      </c>
      <c r="BD145" s="23">
        <v>30337.368981863601</v>
      </c>
      <c r="BE145" s="23">
        <v>238.86823063402801</v>
      </c>
      <c r="BF145" s="23">
        <v>980.20393702189494</v>
      </c>
      <c r="BG145" s="23">
        <v>219.45644300350901</v>
      </c>
      <c r="BH145" s="23">
        <v>344216.50390498497</v>
      </c>
      <c r="BI145" s="23">
        <v>319554.08159095002</v>
      </c>
      <c r="BJ145" s="23">
        <v>137955.511093076</v>
      </c>
      <c r="BK145" s="23">
        <v>206532.15872998099</v>
      </c>
      <c r="BL145" s="23">
        <v>301736.21573398099</v>
      </c>
      <c r="BM145" s="23">
        <v>115241.73282305201</v>
      </c>
      <c r="BN145" s="23">
        <v>213.21489960466999</v>
      </c>
      <c r="BO145" s="23">
        <v>168.316057831671</v>
      </c>
      <c r="BP145" s="23">
        <v>2771.96001049595</v>
      </c>
      <c r="BQ145" s="23">
        <v>2146.30407552828</v>
      </c>
      <c r="BR145" s="23">
        <v>310226.94332763698</v>
      </c>
      <c r="BS145" s="23">
        <v>21730.0061153467</v>
      </c>
      <c r="BT145" s="23">
        <v>25146.158204590301</v>
      </c>
      <c r="BU145" s="23">
        <v>135761.23485271301</v>
      </c>
      <c r="BV145" s="23">
        <v>32198.761573095599</v>
      </c>
      <c r="BW145" s="23">
        <v>17428.639341310201</v>
      </c>
      <c r="BX145" s="23">
        <v>3075.5552227022899</v>
      </c>
      <c r="BY145" s="23">
        <v>431.980008448913</v>
      </c>
      <c r="BZ145" s="23">
        <v>88180.7022158623</v>
      </c>
      <c r="CA145" s="23">
        <v>15696.757667146599</v>
      </c>
      <c r="CB145" s="23">
        <v>58416.902442722203</v>
      </c>
      <c r="CC145" s="23">
        <v>75896.852828865507</v>
      </c>
      <c r="CD145" s="23">
        <v>35523.761665730497</v>
      </c>
      <c r="CE145" s="23">
        <v>70603.3176194228</v>
      </c>
      <c r="CF145" s="23">
        <v>48872.567043781302</v>
      </c>
      <c r="CG145" s="23">
        <v>35868.203227429702</v>
      </c>
      <c r="CH145" s="23">
        <v>2940.69614199944</v>
      </c>
      <c r="CI145" s="23">
        <v>262.99994716237802</v>
      </c>
      <c r="CJ145" s="23">
        <v>40828.836121177599</v>
      </c>
      <c r="CK145" s="23">
        <v>34202.354094113798</v>
      </c>
      <c r="CL145" s="23">
        <v>4282.7829389916496</v>
      </c>
      <c r="CM145" s="23">
        <v>86473.672808440606</v>
      </c>
      <c r="CN145" s="23">
        <v>53376.577946568301</v>
      </c>
      <c r="CO145" s="23">
        <v>23472.086395026101</v>
      </c>
      <c r="CP145" s="23">
        <v>144.02929965817</v>
      </c>
      <c r="CQ145" s="23">
        <v>14414.7281572866</v>
      </c>
      <c r="CR145" s="23">
        <v>11432.1167956748</v>
      </c>
      <c r="CS145" s="23">
        <v>227929.30728044701</v>
      </c>
      <c r="CT145" s="23">
        <v>48941.944878809198</v>
      </c>
      <c r="CU145" s="23">
        <v>11557.8281695448</v>
      </c>
      <c r="CV145" s="23">
        <v>399796.12407570198</v>
      </c>
      <c r="CW145" s="23">
        <v>356618.26355084201</v>
      </c>
      <c r="CX145" s="23">
        <v>31.765766641391799</v>
      </c>
      <c r="CY145" s="23">
        <v>6075.2962315435198</v>
      </c>
      <c r="CZ145" s="23">
        <v>28072.424834229099</v>
      </c>
      <c r="DA145" s="23">
        <v>40172.158731787997</v>
      </c>
      <c r="DB145" s="23">
        <v>5011.2752608619103</v>
      </c>
      <c r="DC145" s="23">
        <v>8051.0457297788798</v>
      </c>
      <c r="DD145" s="23">
        <v>99430.426633431605</v>
      </c>
      <c r="DE145" s="23">
        <v>29065.837774227501</v>
      </c>
      <c r="DF145" s="23">
        <v>305183.34815269802</v>
      </c>
      <c r="DG145" s="23">
        <v>222368.76417829</v>
      </c>
      <c r="DH145" s="23">
        <v>14917.392251285901</v>
      </c>
      <c r="DI145" s="23">
        <v>210184.20392658099</v>
      </c>
      <c r="DJ145" s="23">
        <v>12062.3224404578</v>
      </c>
      <c r="DK145" s="23">
        <v>40.112818570683402</v>
      </c>
      <c r="DL145" s="23">
        <v>16172.715328055499</v>
      </c>
      <c r="DM145" s="23">
        <v>905.16686792447399</v>
      </c>
      <c r="DN145" s="23">
        <v>598.07533643823695</v>
      </c>
      <c r="DO145" s="23">
        <v>3677.9514775056</v>
      </c>
      <c r="DP145" s="23">
        <v>25685.739571991999</v>
      </c>
      <c r="DQ145" s="23">
        <v>144310.275204832</v>
      </c>
      <c r="DR145" s="23">
        <f t="shared" si="11"/>
        <v>9988112.9105685968</v>
      </c>
      <c r="DS145" s="19">
        <v>688667.58681550599</v>
      </c>
      <c r="DT145">
        <v>1537613.267772434</v>
      </c>
      <c r="DU145">
        <v>2318300.8334085369</v>
      </c>
      <c r="DV145">
        <v>3299043.4036579123</v>
      </c>
      <c r="DW145">
        <v>2144487.818914202</v>
      </c>
      <c r="DX145" s="23">
        <f t="shared" si="12"/>
        <v>9988112.9105685912</v>
      </c>
      <c r="DY145" s="38">
        <f t="shared" si="10"/>
        <v>9321023.0000000019</v>
      </c>
      <c r="DZ145" s="23">
        <f t="shared" si="13"/>
        <v>1071.5683150410196</v>
      </c>
    </row>
    <row r="146" spans="1:130" x14ac:dyDescent="0.25">
      <c r="A146" s="21" t="s">
        <v>253</v>
      </c>
      <c r="B146" s="23">
        <v>4444.8958958833</v>
      </c>
      <c r="C146" s="23">
        <v>94884.787368387202</v>
      </c>
      <c r="D146" s="23">
        <v>310927.36112639098</v>
      </c>
      <c r="E146" s="23">
        <v>5.11820239315783</v>
      </c>
      <c r="F146" s="23">
        <v>74776.308844897503</v>
      </c>
      <c r="G146" s="23">
        <v>74640.289479639207</v>
      </c>
      <c r="H146" s="23">
        <v>9326.9524549048801</v>
      </c>
      <c r="I146" s="23">
        <v>1369.7943321366299</v>
      </c>
      <c r="J146" s="23">
        <v>6865.82533885269</v>
      </c>
      <c r="K146" s="23">
        <v>320.71450766465199</v>
      </c>
      <c r="L146" s="23">
        <v>4560.4946649964204</v>
      </c>
      <c r="M146" s="23">
        <v>1592.3852752749999</v>
      </c>
      <c r="N146" s="23">
        <v>402.24057808094102</v>
      </c>
      <c r="O146" s="23">
        <v>10051.118296155701</v>
      </c>
      <c r="P146" s="23">
        <v>2369.0941287659998</v>
      </c>
      <c r="Q146" s="23">
        <v>283.74661865731201</v>
      </c>
      <c r="R146" s="23">
        <v>1095.7209828035</v>
      </c>
      <c r="S146" s="23">
        <v>443262.735334453</v>
      </c>
      <c r="T146" s="23">
        <v>1752131.05166809</v>
      </c>
      <c r="U146" s="23">
        <v>823.27572838079402</v>
      </c>
      <c r="V146" s="23">
        <v>249695.28307910301</v>
      </c>
      <c r="W146" s="23">
        <v>75.665334988464906</v>
      </c>
      <c r="X146" s="23">
        <v>2808256.6280950098</v>
      </c>
      <c r="Y146" s="23">
        <v>325.25871839665899</v>
      </c>
      <c r="Z146" s="23">
        <v>116.59520466309</v>
      </c>
      <c r="AA146" s="23">
        <v>155504.105720141</v>
      </c>
      <c r="AB146" s="23">
        <v>14.671743078585299</v>
      </c>
      <c r="AC146" s="23">
        <v>17.7319023775216</v>
      </c>
      <c r="AD146" s="23">
        <v>669135.05031883495</v>
      </c>
      <c r="AE146" s="23">
        <v>38.081713191553</v>
      </c>
      <c r="AF146" s="23">
        <v>151.852762666422</v>
      </c>
      <c r="AG146" s="23">
        <v>1322483.3102766401</v>
      </c>
      <c r="AH146" s="23">
        <v>54.648494701178102</v>
      </c>
      <c r="AI146" s="23">
        <v>145679.298734596</v>
      </c>
      <c r="AJ146" s="23">
        <v>18.336744397577199</v>
      </c>
      <c r="AK146" s="23">
        <v>27747.442866327299</v>
      </c>
      <c r="AL146" s="23">
        <v>280845.03720858297</v>
      </c>
      <c r="AM146" s="23">
        <v>35221.631822699899</v>
      </c>
      <c r="AN146" s="23">
        <v>5880.0647436956497</v>
      </c>
      <c r="AO146" s="23">
        <v>18702.734244179799</v>
      </c>
      <c r="AP146" s="23">
        <v>1236.39830630555</v>
      </c>
      <c r="AQ146" s="23">
        <v>49.9410951026844</v>
      </c>
      <c r="AR146" s="23">
        <v>15498.2738789545</v>
      </c>
      <c r="AS146" s="23">
        <v>12.6479787812721</v>
      </c>
      <c r="AT146" s="23">
        <v>12.366594346423801</v>
      </c>
      <c r="AU146" s="23">
        <v>1552750.63046647</v>
      </c>
      <c r="AV146" s="23">
        <v>1771.31532152919</v>
      </c>
      <c r="AW146" s="23">
        <v>759.44797124579497</v>
      </c>
      <c r="AX146" s="23">
        <v>81.866811184186901</v>
      </c>
      <c r="AY146" s="23">
        <v>9.5061448076388508</v>
      </c>
      <c r="AZ146" s="23">
        <v>125023.67032151</v>
      </c>
      <c r="BA146" s="23">
        <v>231364.87991371899</v>
      </c>
      <c r="BB146" s="23">
        <v>3638.2404338262299</v>
      </c>
      <c r="BC146" s="23">
        <v>684.15618727163303</v>
      </c>
      <c r="BD146" s="23">
        <v>53290.757669188701</v>
      </c>
      <c r="BE146" s="23">
        <v>87.012637234293095</v>
      </c>
      <c r="BF146" s="23">
        <v>70.891390697961995</v>
      </c>
      <c r="BG146" s="23">
        <v>1025.67792040276</v>
      </c>
      <c r="BH146" s="23">
        <v>544892.87372589903</v>
      </c>
      <c r="BI146" s="23">
        <v>6267.4445014624998</v>
      </c>
      <c r="BJ146" s="23">
        <v>28.249641037499099</v>
      </c>
      <c r="BK146" s="23">
        <v>24863.415444555201</v>
      </c>
      <c r="BL146" s="23">
        <v>1270601.0412109001</v>
      </c>
      <c r="BM146" s="23">
        <v>8697.0735589498399</v>
      </c>
      <c r="BN146" s="23">
        <v>7.1172528801004598</v>
      </c>
      <c r="BO146" s="23">
        <v>6.5046998198325996</v>
      </c>
      <c r="BP146" s="23">
        <v>10607.8330263346</v>
      </c>
      <c r="BQ146" s="23">
        <v>57.013464025750999</v>
      </c>
      <c r="BR146" s="23">
        <v>864914.03885271295</v>
      </c>
      <c r="BS146" s="23">
        <v>953.52603143782699</v>
      </c>
      <c r="BT146" s="23">
        <v>867.01911669924596</v>
      </c>
      <c r="BU146" s="23">
        <v>13797489.1894971</v>
      </c>
      <c r="BV146" s="23">
        <v>6.5260969425796196</v>
      </c>
      <c r="BW146" s="23">
        <v>15.0326165551171</v>
      </c>
      <c r="BX146" s="23">
        <v>1712.93172068021</v>
      </c>
      <c r="BY146" s="23">
        <v>894.18452405125299</v>
      </c>
      <c r="BZ146" s="23">
        <v>456718.00680198101</v>
      </c>
      <c r="CA146" s="23">
        <v>96.025747079117195</v>
      </c>
      <c r="CB146" s="23">
        <v>2677.6422045239001</v>
      </c>
      <c r="CC146" s="23">
        <v>608804.44303873798</v>
      </c>
      <c r="CD146" s="23">
        <v>2256471.8711528699</v>
      </c>
      <c r="CE146" s="23">
        <v>7.9580091229820997</v>
      </c>
      <c r="CF146" s="23">
        <v>16878.520097592602</v>
      </c>
      <c r="CG146" s="23">
        <v>1991.3125419155699</v>
      </c>
      <c r="CH146" s="23">
        <v>1622.1689002098501</v>
      </c>
      <c r="CI146" s="23">
        <v>183.210673224099</v>
      </c>
      <c r="CJ146" s="23">
        <v>75524.021617135397</v>
      </c>
      <c r="CK146" s="23">
        <v>7009.9082860980898</v>
      </c>
      <c r="CL146" s="23">
        <v>9360.1053536787003</v>
      </c>
      <c r="CM146" s="23">
        <v>171840.11295611001</v>
      </c>
      <c r="CN146" s="23">
        <v>7974.4736688553403</v>
      </c>
      <c r="CO146" s="23">
        <v>1175.0352568772901</v>
      </c>
      <c r="CP146" s="23">
        <v>659.26886914006104</v>
      </c>
      <c r="CQ146" s="23">
        <v>570.98952366702099</v>
      </c>
      <c r="CR146" s="23">
        <v>76.708077458432996</v>
      </c>
      <c r="CS146" s="23">
        <v>5460.8692371981397</v>
      </c>
      <c r="CT146" s="23">
        <v>813.39428931286204</v>
      </c>
      <c r="CU146" s="23">
        <v>41.984065779479202</v>
      </c>
      <c r="CV146" s="23">
        <v>581.006829866423</v>
      </c>
      <c r="CW146" s="23">
        <v>18342.4824823733</v>
      </c>
      <c r="CX146" s="23">
        <v>68.475869931647196</v>
      </c>
      <c r="CY146" s="23">
        <v>561.52412486131402</v>
      </c>
      <c r="CZ146" s="23">
        <v>21689.709156237699</v>
      </c>
      <c r="DA146" s="23">
        <v>7904.3963306945197</v>
      </c>
      <c r="DB146" s="23">
        <v>254.16414093236699</v>
      </c>
      <c r="DC146" s="23">
        <v>962.12793484310396</v>
      </c>
      <c r="DD146" s="23">
        <v>200.57349471953199</v>
      </c>
      <c r="DE146" s="23">
        <v>21627.209707597998</v>
      </c>
      <c r="DF146" s="23">
        <v>1809.1863599595999</v>
      </c>
      <c r="DG146" s="23">
        <v>3796.18195606669</v>
      </c>
      <c r="DH146" s="23">
        <v>5.9046349990286302</v>
      </c>
      <c r="DI146" s="23">
        <v>30192.680376266198</v>
      </c>
      <c r="DJ146" s="23">
        <v>686.57598898499305</v>
      </c>
      <c r="DK146" s="23">
        <v>7.3716242649231098</v>
      </c>
      <c r="DL146" s="23">
        <v>71809.842193204793</v>
      </c>
      <c r="DM146" s="23">
        <v>283.26774938403298</v>
      </c>
      <c r="DN146" s="23">
        <v>5.5222431119284501</v>
      </c>
      <c r="DO146" s="23">
        <v>6.8776463072310099</v>
      </c>
      <c r="DP146" s="23">
        <v>10140.752223457601</v>
      </c>
      <c r="DQ146" s="23">
        <v>110832.16465006401</v>
      </c>
      <c r="DR146" s="23">
        <f t="shared" si="11"/>
        <v>30962072.064666409</v>
      </c>
      <c r="DS146" s="19">
        <v>2481671.7773113451</v>
      </c>
      <c r="DT146">
        <v>15019204.007557839</v>
      </c>
      <c r="DU146">
        <v>4889792.4884280832</v>
      </c>
      <c r="DV146">
        <v>3368812.4731794964</v>
      </c>
      <c r="DW146">
        <v>5202591.3181896349</v>
      </c>
      <c r="DX146" s="23">
        <f t="shared" si="12"/>
        <v>30962072.064666398</v>
      </c>
      <c r="DY146" s="38">
        <f t="shared" si="10"/>
        <v>5942094</v>
      </c>
      <c r="DZ146" s="23">
        <f t="shared" si="13"/>
        <v>5210.6331647844008</v>
      </c>
    </row>
    <row r="147" spans="1:130" x14ac:dyDescent="0.25">
      <c r="A147" s="21" t="s">
        <v>254</v>
      </c>
      <c r="B147" s="23">
        <v>656688.553447054</v>
      </c>
      <c r="C147" s="23">
        <v>278334.72661364998</v>
      </c>
      <c r="D147" s="23">
        <v>233289.56836286801</v>
      </c>
      <c r="E147" s="23">
        <v>269.25500485473799</v>
      </c>
      <c r="F147" s="23">
        <v>13677.7746821074</v>
      </c>
      <c r="G147" s="23">
        <v>191512.923057073</v>
      </c>
      <c r="H147" s="23">
        <v>11093.9301140072</v>
      </c>
      <c r="I147" s="23">
        <v>9606.9642809267007</v>
      </c>
      <c r="J147" s="23">
        <v>2457.0005500389202</v>
      </c>
      <c r="K147" s="23">
        <v>385.44428833136902</v>
      </c>
      <c r="L147" s="23">
        <v>21870.3143838832</v>
      </c>
      <c r="M147" s="23">
        <v>4483.3479958538401</v>
      </c>
      <c r="N147" s="23">
        <v>17761.344743701</v>
      </c>
      <c r="O147" s="23">
        <v>30721.6446491717</v>
      </c>
      <c r="P147" s="23">
        <v>423.01850408360599</v>
      </c>
      <c r="Q147" s="23">
        <v>579.93354779152901</v>
      </c>
      <c r="R147" s="23">
        <v>3618.17771647678</v>
      </c>
      <c r="S147" s="23">
        <v>135568.81138598901</v>
      </c>
      <c r="T147" s="23">
        <v>2220769.0003450899</v>
      </c>
      <c r="U147" s="23">
        <v>54726.906202679304</v>
      </c>
      <c r="V147" s="23">
        <v>425866.49493527302</v>
      </c>
      <c r="W147" s="23">
        <v>39335.879371057097</v>
      </c>
      <c r="X147" s="23">
        <v>2960373.8335786401</v>
      </c>
      <c r="Y147" s="23">
        <v>47637.311593209699</v>
      </c>
      <c r="Z147" s="23">
        <v>116117.43522822599</v>
      </c>
      <c r="AA147" s="23">
        <v>934374.79770775698</v>
      </c>
      <c r="AB147" s="23">
        <v>533.86830783237201</v>
      </c>
      <c r="AC147" s="23">
        <v>104225.530763752</v>
      </c>
      <c r="AD147" s="23">
        <v>416849.46876958403</v>
      </c>
      <c r="AE147" s="23">
        <v>86212.323403762901</v>
      </c>
      <c r="AF147" s="23">
        <v>218999.66109428901</v>
      </c>
      <c r="AG147" s="23">
        <v>128752.056879392</v>
      </c>
      <c r="AH147" s="23">
        <v>113920.237260337</v>
      </c>
      <c r="AI147" s="23">
        <v>197416.887108567</v>
      </c>
      <c r="AJ147" s="23">
        <v>208.88515896839601</v>
      </c>
      <c r="AK147" s="23">
        <v>598783.40263885004</v>
      </c>
      <c r="AL147" s="23">
        <v>1079530.2853902001</v>
      </c>
      <c r="AM147" s="23">
        <v>42057.3117655104</v>
      </c>
      <c r="AN147" s="23">
        <v>161138.89533788699</v>
      </c>
      <c r="AO147" s="23">
        <v>6348.0470685437103</v>
      </c>
      <c r="AP147" s="23">
        <v>10773.2573744077</v>
      </c>
      <c r="AQ147" s="23">
        <v>338.28106511468701</v>
      </c>
      <c r="AR147" s="23">
        <v>333417.69642701198</v>
      </c>
      <c r="AS147" s="23">
        <v>4754.6968503464695</v>
      </c>
      <c r="AT147" s="23">
        <v>146.38243264642799</v>
      </c>
      <c r="AU147" s="23">
        <v>7443724.1777115902</v>
      </c>
      <c r="AV147" s="23">
        <v>21802.382241076801</v>
      </c>
      <c r="AW147" s="23">
        <v>13684.378704233401</v>
      </c>
      <c r="AX147" s="23">
        <v>484.14273170277397</v>
      </c>
      <c r="AY147" s="23">
        <v>16945.915832956998</v>
      </c>
      <c r="AZ147" s="23">
        <v>813277.85449423501</v>
      </c>
      <c r="BA147" s="23">
        <v>45615.408768233901</v>
      </c>
      <c r="BB147" s="23">
        <v>91606.128411390004</v>
      </c>
      <c r="BC147" s="23">
        <v>8497.2306194218909</v>
      </c>
      <c r="BD147" s="23">
        <v>6837.5810959978498</v>
      </c>
      <c r="BE147" s="23">
        <v>229408.97387844801</v>
      </c>
      <c r="BF147" s="23">
        <v>1191.7817904332301</v>
      </c>
      <c r="BG147" s="23">
        <v>33721.348094356399</v>
      </c>
      <c r="BH147" s="23">
        <v>960170.56120949006</v>
      </c>
      <c r="BI147" s="23">
        <v>268576.65528826299</v>
      </c>
      <c r="BJ147" s="23">
        <v>83241.967746452807</v>
      </c>
      <c r="BK147" s="23">
        <v>2628255.4677526401</v>
      </c>
      <c r="BL147" s="23">
        <v>97592.120159924205</v>
      </c>
      <c r="BM147" s="23">
        <v>213726.53382226601</v>
      </c>
      <c r="BN147" s="23">
        <v>344.09964472287402</v>
      </c>
      <c r="BO147" s="23">
        <v>1179.6756506658</v>
      </c>
      <c r="BP147" s="23">
        <v>270159.334274069</v>
      </c>
      <c r="BQ147" s="23">
        <v>171854.425960016</v>
      </c>
      <c r="BR147" s="23">
        <v>1241142.6220585301</v>
      </c>
      <c r="BS147" s="23">
        <v>152054.65847065</v>
      </c>
      <c r="BT147" s="23">
        <v>531.39389976853795</v>
      </c>
      <c r="BU147" s="23">
        <v>1066386.39729237</v>
      </c>
      <c r="BV147" s="23">
        <v>161.13218945962601</v>
      </c>
      <c r="BW147" s="23">
        <v>21870.8194547079</v>
      </c>
      <c r="BX147" s="23">
        <v>220057.044568532</v>
      </c>
      <c r="BY147" s="23">
        <v>23010.582768058899</v>
      </c>
      <c r="BZ147" s="23">
        <v>230852.604259716</v>
      </c>
      <c r="CA147" s="23">
        <v>1042.8818373535601</v>
      </c>
      <c r="CB147" s="23">
        <v>57160.987834495398</v>
      </c>
      <c r="CC147" s="23">
        <v>266786.14086458797</v>
      </c>
      <c r="CD147" s="23">
        <v>218192.80966827</v>
      </c>
      <c r="CE147" s="23">
        <v>51553.8809303331</v>
      </c>
      <c r="CF147" s="23">
        <v>743383.63214161305</v>
      </c>
      <c r="CG147" s="23">
        <v>132037.81210798101</v>
      </c>
      <c r="CH147" s="23">
        <v>1664.9600251807101</v>
      </c>
      <c r="CI147" s="23">
        <v>136005.48943272399</v>
      </c>
      <c r="CJ147" s="23">
        <v>213282.64175804201</v>
      </c>
      <c r="CK147" s="23">
        <v>110199.257609358</v>
      </c>
      <c r="CL147" s="23">
        <v>1114819.73012878</v>
      </c>
      <c r="CM147" s="23">
        <v>3605251.63624048</v>
      </c>
      <c r="CN147" s="23">
        <v>264238.56878835201</v>
      </c>
      <c r="CO147" s="23">
        <v>173413.74658132499</v>
      </c>
      <c r="CP147" s="23">
        <v>2546.6143762464999</v>
      </c>
      <c r="CQ147" s="23">
        <v>235841.12060071499</v>
      </c>
      <c r="CR147" s="23">
        <v>12325.2847871413</v>
      </c>
      <c r="CS147" s="23">
        <v>13311.7831117146</v>
      </c>
      <c r="CT147" s="23">
        <v>16371.045378692401</v>
      </c>
      <c r="CU147" s="23">
        <v>852.21744607277606</v>
      </c>
      <c r="CV147" s="23">
        <v>107.900552758294</v>
      </c>
      <c r="CW147" s="23">
        <v>961042.10062253498</v>
      </c>
      <c r="CX147" s="23">
        <v>140693.77568174899</v>
      </c>
      <c r="CY147" s="23">
        <v>319926.21361943998</v>
      </c>
      <c r="CZ147" s="23">
        <v>93075.691071775102</v>
      </c>
      <c r="DA147" s="23">
        <v>127881.0243354</v>
      </c>
      <c r="DB147" s="23">
        <v>69.303386921551294</v>
      </c>
      <c r="DC147" s="23">
        <v>182065.77922803501</v>
      </c>
      <c r="DD147" s="23">
        <v>6633.6911047855001</v>
      </c>
      <c r="DE147" s="23">
        <v>26846.816237973599</v>
      </c>
      <c r="DF147" s="23">
        <v>660773.38342555996</v>
      </c>
      <c r="DG147" s="23">
        <v>1861402.4511524001</v>
      </c>
      <c r="DH147" s="23">
        <v>224.049501510265</v>
      </c>
      <c r="DI147" s="23">
        <v>597782.38492295297</v>
      </c>
      <c r="DJ147" s="23">
        <v>184543.35027742101</v>
      </c>
      <c r="DK147" s="23">
        <v>285.10222948729</v>
      </c>
      <c r="DL147" s="23">
        <v>92189.6579957184</v>
      </c>
      <c r="DM147" s="23">
        <v>303056.281758375</v>
      </c>
      <c r="DN147" s="23">
        <v>4817.9761048987502</v>
      </c>
      <c r="DO147" s="23">
        <v>695.06315348625003</v>
      </c>
      <c r="DP147" s="23">
        <v>202031.97973915501</v>
      </c>
      <c r="DQ147" s="23">
        <v>3573581.3739982499</v>
      </c>
      <c r="DR147" s="23">
        <f t="shared" si="11"/>
        <v>45003924.559981197</v>
      </c>
      <c r="DS147" s="19">
        <v>5638472.2260531932</v>
      </c>
      <c r="DT147">
        <v>7811353.7831269242</v>
      </c>
      <c r="DU147">
        <v>9816166.4819212649</v>
      </c>
      <c r="DV147">
        <v>5794986.0745230168</v>
      </c>
      <c r="DW147">
        <v>15942945.994356826</v>
      </c>
      <c r="DX147" s="23">
        <f t="shared" si="12"/>
        <v>45003924.559981227</v>
      </c>
      <c r="DY147" s="38">
        <f t="shared" si="10"/>
        <v>11694721.000000002</v>
      </c>
      <c r="DZ147" s="23">
        <f t="shared" si="13"/>
        <v>3848.225584858435</v>
      </c>
    </row>
    <row r="148" spans="1:130" x14ac:dyDescent="0.25">
      <c r="A148" s="21" t="s">
        <v>255</v>
      </c>
      <c r="B148" s="23">
        <v>8817436.90722044</v>
      </c>
      <c r="C148" s="23">
        <v>1495911.4758162999</v>
      </c>
      <c r="D148" s="23">
        <v>3383799.8155666701</v>
      </c>
      <c r="E148" s="23">
        <v>1833.7541440846901</v>
      </c>
      <c r="F148" s="23">
        <v>105198.05155054299</v>
      </c>
      <c r="G148" s="23">
        <v>7105773.8816960799</v>
      </c>
      <c r="H148" s="23">
        <v>50465.047841671003</v>
      </c>
      <c r="I148" s="23">
        <v>39834.179340596398</v>
      </c>
      <c r="J148" s="23">
        <v>49943.7264088499</v>
      </c>
      <c r="K148" s="23">
        <v>43315.232360497299</v>
      </c>
      <c r="L148" s="23">
        <v>63917.759423417898</v>
      </c>
      <c r="M148" s="23">
        <v>29794.450477638198</v>
      </c>
      <c r="N148" s="23">
        <v>34014.845608846299</v>
      </c>
      <c r="O148" s="23">
        <v>352686.78245345701</v>
      </c>
      <c r="P148" s="23">
        <v>23385.986136592299</v>
      </c>
      <c r="Q148" s="23">
        <v>461091.97668106499</v>
      </c>
      <c r="R148" s="23">
        <v>40582.091312732096</v>
      </c>
      <c r="S148" s="23">
        <v>3476283.4482543501</v>
      </c>
      <c r="T148" s="23">
        <v>40496587.112266801</v>
      </c>
      <c r="U148" s="23">
        <v>167866.904085079</v>
      </c>
      <c r="V148" s="23">
        <v>7826087.4579089601</v>
      </c>
      <c r="W148" s="23">
        <v>1099939.9304341399</v>
      </c>
      <c r="X148" s="23">
        <v>55074789.588097602</v>
      </c>
      <c r="Y148" s="23">
        <v>62396.375415214403</v>
      </c>
      <c r="Z148" s="23">
        <v>109146.552336099</v>
      </c>
      <c r="AA148" s="23">
        <v>7805896.2823393196</v>
      </c>
      <c r="AB148" s="23">
        <v>3593.9619017404002</v>
      </c>
      <c r="AC148" s="23">
        <v>87509.744907002707</v>
      </c>
      <c r="AD148" s="23">
        <v>16831913.981927399</v>
      </c>
      <c r="AE148" s="23">
        <v>7605344.4810260404</v>
      </c>
      <c r="AF148" s="23">
        <v>2639181.3545054402</v>
      </c>
      <c r="AG148" s="23">
        <v>36775737.730784997</v>
      </c>
      <c r="AH148" s="23">
        <v>3460496.38688291</v>
      </c>
      <c r="AI148" s="23">
        <v>7351888.1467404496</v>
      </c>
      <c r="AJ148" s="23">
        <v>43049.892350199698</v>
      </c>
      <c r="AK148" s="23">
        <v>7480357.0832289997</v>
      </c>
      <c r="AL148" s="23">
        <v>12556765.8334604</v>
      </c>
      <c r="AM148" s="23">
        <v>441718.63830499398</v>
      </c>
      <c r="AN148" s="23">
        <v>994337.21575629502</v>
      </c>
      <c r="AO148" s="23">
        <v>277869.26780468901</v>
      </c>
      <c r="AP148" s="23">
        <v>152545.848985936</v>
      </c>
      <c r="AQ148" s="23">
        <v>71263.901943287899</v>
      </c>
      <c r="AR148" s="23">
        <v>15637941.103540801</v>
      </c>
      <c r="AS148" s="23">
        <v>44199.616196847899</v>
      </c>
      <c r="AT148" s="23">
        <v>2416.0270292237401</v>
      </c>
      <c r="AU148" s="23">
        <v>46805965.033070199</v>
      </c>
      <c r="AV148" s="23">
        <v>863639.17472574895</v>
      </c>
      <c r="AW148" s="23">
        <v>206777.01587983701</v>
      </c>
      <c r="AX148" s="23">
        <v>41848.843757563103</v>
      </c>
      <c r="AY148" s="23">
        <v>210114.82788030899</v>
      </c>
      <c r="AZ148" s="23">
        <v>9022006.5322088599</v>
      </c>
      <c r="BA148" s="23">
        <v>2650976.5741717</v>
      </c>
      <c r="BB148" s="23">
        <v>931572.64633297804</v>
      </c>
      <c r="BC148" s="23">
        <v>508467.23253856401</v>
      </c>
      <c r="BD148" s="23">
        <v>911037.37158666505</v>
      </c>
      <c r="BE148" s="23">
        <v>2733348.15478857</v>
      </c>
      <c r="BF148" s="23">
        <v>231037.08715198701</v>
      </c>
      <c r="BG148" s="23">
        <v>226915.94022002301</v>
      </c>
      <c r="BH148" s="23">
        <v>10641622.055322001</v>
      </c>
      <c r="BI148" s="23">
        <v>577477.34154793702</v>
      </c>
      <c r="BJ148" s="23">
        <v>402345.50425974699</v>
      </c>
      <c r="BK148" s="23">
        <v>26832161.014392398</v>
      </c>
      <c r="BL148" s="23">
        <v>31832807.638356201</v>
      </c>
      <c r="BM148" s="23">
        <v>3453430.6707856101</v>
      </c>
      <c r="BN148" s="23">
        <v>3367.81984744789</v>
      </c>
      <c r="BO148" s="23">
        <v>10927.1867471925</v>
      </c>
      <c r="BP148" s="23">
        <v>4806401.4367479999</v>
      </c>
      <c r="BQ148" s="23">
        <v>715643.71885051602</v>
      </c>
      <c r="BR148" s="23">
        <v>15247665.1449227</v>
      </c>
      <c r="BS148" s="23">
        <v>84484.149960236799</v>
      </c>
      <c r="BT148" s="23">
        <v>3089.2139117233701</v>
      </c>
      <c r="BU148" s="23">
        <v>13369948.459352501</v>
      </c>
      <c r="BV148" s="23">
        <v>2474.5701939821802</v>
      </c>
      <c r="BW148" s="23">
        <v>320292.375888846</v>
      </c>
      <c r="BX148" s="23">
        <v>598183.84154531895</v>
      </c>
      <c r="BY148" s="23">
        <v>1258287.4133119399</v>
      </c>
      <c r="BZ148" s="23">
        <v>4425801.0633334396</v>
      </c>
      <c r="CA148" s="23">
        <v>3509.2821189052602</v>
      </c>
      <c r="CB148" s="23">
        <v>354347.42272337002</v>
      </c>
      <c r="CC148" s="23">
        <v>10926732.746936999</v>
      </c>
      <c r="CD148" s="23">
        <v>6188261.2993938196</v>
      </c>
      <c r="CE148" s="23">
        <v>195453.91349584499</v>
      </c>
      <c r="CF148" s="23">
        <v>4495090.3836200498</v>
      </c>
      <c r="CG148" s="23">
        <v>1919550.40550167</v>
      </c>
      <c r="CH148" s="23">
        <v>108008.71295038699</v>
      </c>
      <c r="CI148" s="23">
        <v>826395.96391773596</v>
      </c>
      <c r="CJ148" s="23">
        <v>2908669.16877884</v>
      </c>
      <c r="CK148" s="23">
        <v>1314800.9657735501</v>
      </c>
      <c r="CL148" s="23">
        <v>4443293.8493448198</v>
      </c>
      <c r="CM148" s="23">
        <v>57590271.442377001</v>
      </c>
      <c r="CN148" s="23">
        <v>2184370.0951746702</v>
      </c>
      <c r="CO148" s="23">
        <v>703499.38312754896</v>
      </c>
      <c r="CP148" s="23">
        <v>530313.88883307797</v>
      </c>
      <c r="CQ148" s="23">
        <v>2064407.43758503</v>
      </c>
      <c r="CR148" s="23">
        <v>21446.2515230713</v>
      </c>
      <c r="CS148" s="23">
        <v>127262.084975084</v>
      </c>
      <c r="CT148" s="23">
        <v>2115226.4782833899</v>
      </c>
      <c r="CU148" s="23">
        <v>3230714.7698127199</v>
      </c>
      <c r="CV148" s="23">
        <v>3453325.6586146899</v>
      </c>
      <c r="CW148" s="23">
        <v>2979467.8764237799</v>
      </c>
      <c r="CX148" s="23">
        <v>227240.937050051</v>
      </c>
      <c r="CY148" s="23">
        <v>8350922.3242590697</v>
      </c>
      <c r="CZ148" s="23">
        <v>1240956.8391690401</v>
      </c>
      <c r="DA148" s="23">
        <v>332320.91109196597</v>
      </c>
      <c r="DB148" s="23">
        <v>17837.684101850598</v>
      </c>
      <c r="DC148" s="23">
        <v>2677763.7831104002</v>
      </c>
      <c r="DD148" s="23">
        <v>2840312.95881241</v>
      </c>
      <c r="DE148" s="23">
        <v>48857.148225649304</v>
      </c>
      <c r="DF148" s="23">
        <v>8480597.2977318596</v>
      </c>
      <c r="DG148" s="23">
        <v>20267475.9667609</v>
      </c>
      <c r="DH148" s="23">
        <v>2272.7149557468601</v>
      </c>
      <c r="DI148" s="23">
        <v>5479922.8242066298</v>
      </c>
      <c r="DJ148" s="23">
        <v>21317769.642541401</v>
      </c>
      <c r="DK148" s="23">
        <v>16782.396603011501</v>
      </c>
      <c r="DL148" s="23">
        <v>5411212.7883336302</v>
      </c>
      <c r="DM148" s="23">
        <v>3282186.3711410002</v>
      </c>
      <c r="DN148" s="23">
        <v>754109.907121978</v>
      </c>
      <c r="DO148" s="23">
        <v>1598968.30462352</v>
      </c>
      <c r="DP148" s="23">
        <v>1381527.50514874</v>
      </c>
      <c r="DQ148" s="23">
        <v>63925596.309410602</v>
      </c>
      <c r="DR148" s="23">
        <f t="shared" si="11"/>
        <v>686945280.9817307</v>
      </c>
      <c r="DS148" s="19">
        <v>85200020.636384442</v>
      </c>
      <c r="DT148">
        <v>103957999.82584363</v>
      </c>
      <c r="DU148">
        <v>194698282.40113616</v>
      </c>
      <c r="DV148">
        <v>97579934.343363568</v>
      </c>
      <c r="DW148">
        <v>205509043.77500314</v>
      </c>
      <c r="DX148" s="23">
        <f t="shared" si="12"/>
        <v>686945280.98173094</v>
      </c>
      <c r="DY148" s="38">
        <f t="shared" si="10"/>
        <v>83429607</v>
      </c>
      <c r="DZ148" s="23">
        <f t="shared" si="13"/>
        <v>8233.8309586155774</v>
      </c>
    </row>
    <row r="149" spans="1:130" x14ac:dyDescent="0.25">
      <c r="A149" s="21" t="s">
        <v>256</v>
      </c>
      <c r="B149" s="23">
        <v>1670098.78669304</v>
      </c>
      <c r="C149" s="23">
        <v>45261.415140628902</v>
      </c>
      <c r="D149" s="23">
        <v>794989.67372000404</v>
      </c>
      <c r="E149" s="23">
        <v>1290.34366177421</v>
      </c>
      <c r="F149" s="23">
        <v>49428.197399343997</v>
      </c>
      <c r="G149" s="23">
        <v>225795.05761403599</v>
      </c>
      <c r="H149" s="23">
        <v>25045.1433698654</v>
      </c>
      <c r="I149" s="23">
        <v>112174.404570233</v>
      </c>
      <c r="J149" s="23">
        <v>16817.2240987677</v>
      </c>
      <c r="K149" s="23">
        <v>8379.9013869610699</v>
      </c>
      <c r="L149" s="23">
        <v>240571.092505223</v>
      </c>
      <c r="M149" s="23">
        <v>3775.7787396948202</v>
      </c>
      <c r="N149" s="23">
        <v>409.04940852233102</v>
      </c>
      <c r="O149" s="23">
        <v>4371.3618137878702</v>
      </c>
      <c r="P149" s="23">
        <v>440.33921173796699</v>
      </c>
      <c r="Q149" s="23">
        <v>3558.0573766798998</v>
      </c>
      <c r="R149" s="23">
        <v>691.37649702811598</v>
      </c>
      <c r="S149" s="23">
        <v>218135.97378021901</v>
      </c>
      <c r="T149" s="23">
        <v>7898705.8271287298</v>
      </c>
      <c r="U149" s="23">
        <v>253388.001913919</v>
      </c>
      <c r="V149" s="23">
        <v>214465.540932937</v>
      </c>
      <c r="W149" s="23">
        <v>24311.577877831201</v>
      </c>
      <c r="X149" s="23">
        <v>8804151.0068392493</v>
      </c>
      <c r="Y149" s="23">
        <v>16521.207699787799</v>
      </c>
      <c r="Z149" s="23">
        <v>2913.0354297374902</v>
      </c>
      <c r="AA149" s="23">
        <v>910686.61258799699</v>
      </c>
      <c r="AB149" s="23">
        <v>24281.894679495199</v>
      </c>
      <c r="AC149" s="23">
        <v>19257.2401179642</v>
      </c>
      <c r="AD149" s="23">
        <v>390667.39712923201</v>
      </c>
      <c r="AE149" s="23">
        <v>3885.8762469153198</v>
      </c>
      <c r="AF149" s="23">
        <v>233719.324331198</v>
      </c>
      <c r="AG149" s="23">
        <v>2532870.5528375399</v>
      </c>
      <c r="AH149" s="23">
        <v>104481.218003114</v>
      </c>
      <c r="AI149" s="23">
        <v>705870.92042866198</v>
      </c>
      <c r="AJ149" s="23">
        <v>6950.6218179547404</v>
      </c>
      <c r="AK149" s="23">
        <v>453578.45322671701</v>
      </c>
      <c r="AL149" s="23">
        <v>288915.66441016301</v>
      </c>
      <c r="AM149" s="23">
        <v>110046.151637174</v>
      </c>
      <c r="AN149" s="23">
        <v>347847.958394885</v>
      </c>
      <c r="AO149" s="23">
        <v>435.47002177083402</v>
      </c>
      <c r="AP149" s="23">
        <v>1738906.1097134999</v>
      </c>
      <c r="AQ149" s="23">
        <v>63264.7522141386</v>
      </c>
      <c r="AR149" s="23">
        <v>1239094.70345706</v>
      </c>
      <c r="AS149" s="23">
        <v>57987.0499714326</v>
      </c>
      <c r="AT149" s="23">
        <v>4446.0901386958803</v>
      </c>
      <c r="AU149" s="23">
        <v>2577646.86825111</v>
      </c>
      <c r="AV149" s="23">
        <v>218610.34193745401</v>
      </c>
      <c r="AW149" s="23">
        <v>5805168.1841419702</v>
      </c>
      <c r="AX149" s="23">
        <v>97999.432498349604</v>
      </c>
      <c r="AY149" s="23">
        <v>134918.068743004</v>
      </c>
      <c r="AZ149" s="23">
        <v>970517.386172559</v>
      </c>
      <c r="BA149" s="23">
        <v>734.15849246776202</v>
      </c>
      <c r="BB149" s="23">
        <v>1882671.95992772</v>
      </c>
      <c r="BC149" s="23">
        <v>639538.82719790598</v>
      </c>
      <c r="BD149" s="23">
        <v>174633.67196873701</v>
      </c>
      <c r="BE149" s="23">
        <v>233823.799136446</v>
      </c>
      <c r="BF149" s="23">
        <v>3044.56622937764</v>
      </c>
      <c r="BG149" s="23">
        <v>2648.8475160125899</v>
      </c>
      <c r="BH149" s="23">
        <v>1732577.4847813</v>
      </c>
      <c r="BI149" s="23">
        <v>112304.291976329</v>
      </c>
      <c r="BJ149" s="23">
        <v>159073.970994017</v>
      </c>
      <c r="BK149" s="23">
        <v>58803.337994087698</v>
      </c>
      <c r="BL149" s="23">
        <v>1503320.5076150501</v>
      </c>
      <c r="BM149" s="23">
        <v>464671.26423998497</v>
      </c>
      <c r="BN149" s="23">
        <v>11050.155978327301</v>
      </c>
      <c r="BO149" s="23">
        <v>4308.6720385111503</v>
      </c>
      <c r="BP149" s="23">
        <v>122312.031909463</v>
      </c>
      <c r="BQ149" s="23">
        <v>19944.314994381399</v>
      </c>
      <c r="BR149" s="23">
        <v>865799.24187542498</v>
      </c>
      <c r="BS149" s="23">
        <v>16229.4350893014</v>
      </c>
      <c r="BT149" s="23">
        <v>139970.80621669901</v>
      </c>
      <c r="BU149" s="23">
        <v>765094.02613624604</v>
      </c>
      <c r="BV149" s="23">
        <v>2530.57034179722</v>
      </c>
      <c r="BW149" s="23">
        <v>34147.048760459198</v>
      </c>
      <c r="BX149" s="23">
        <v>52094.281825365702</v>
      </c>
      <c r="BY149" s="23">
        <v>41584.769960499303</v>
      </c>
      <c r="BZ149" s="23">
        <v>80280.209164207205</v>
      </c>
      <c r="CA149" s="23">
        <v>5208.5903039840596</v>
      </c>
      <c r="CB149" s="23">
        <v>68353.231303953202</v>
      </c>
      <c r="CC149" s="23">
        <v>1913511.16696491</v>
      </c>
      <c r="CD149" s="23">
        <v>492050.55690358602</v>
      </c>
      <c r="CE149" s="23">
        <v>8848.6281944792008</v>
      </c>
      <c r="CF149" s="23">
        <v>139869.661929341</v>
      </c>
      <c r="CG149" s="23">
        <v>317845.91727698297</v>
      </c>
      <c r="CH149" s="23">
        <v>17927.293451923</v>
      </c>
      <c r="CI149" s="23">
        <v>563933.96046021394</v>
      </c>
      <c r="CJ149" s="23">
        <v>74011.946084285097</v>
      </c>
      <c r="CK149" s="23">
        <v>103607.792689775</v>
      </c>
      <c r="CL149" s="23">
        <v>36057.171750085603</v>
      </c>
      <c r="CM149" s="23">
        <v>1110786.0376488599</v>
      </c>
      <c r="CN149" s="23">
        <v>3553520.43746304</v>
      </c>
      <c r="CO149" s="23">
        <v>55379.253660054099</v>
      </c>
      <c r="CP149" s="23">
        <v>1125345.1994048799</v>
      </c>
      <c r="CQ149" s="23">
        <v>10183.4228029519</v>
      </c>
      <c r="CR149" s="23">
        <v>513517.64819551399</v>
      </c>
      <c r="CS149" s="23">
        <v>93422.186242881595</v>
      </c>
      <c r="CT149" s="23">
        <v>1238403.4141873</v>
      </c>
      <c r="CU149" s="23">
        <v>11435.367439645401</v>
      </c>
      <c r="CV149" s="23">
        <v>53187.5368666293</v>
      </c>
      <c r="CW149" s="23">
        <v>433999.18227899901</v>
      </c>
      <c r="CX149" s="23">
        <v>10614.6961964534</v>
      </c>
      <c r="CY149" s="23">
        <v>633197.00166265399</v>
      </c>
      <c r="CZ149" s="23">
        <v>50963.574190150001</v>
      </c>
      <c r="DA149" s="23">
        <v>63404.145916631198</v>
      </c>
      <c r="DB149" s="23">
        <v>570.96725460552295</v>
      </c>
      <c r="DC149" s="23">
        <v>42504.8595471995</v>
      </c>
      <c r="DD149" s="23">
        <v>18034.944626517401</v>
      </c>
      <c r="DE149" s="23">
        <v>34695.445106305597</v>
      </c>
      <c r="DF149" s="23">
        <v>336140.70101730002</v>
      </c>
      <c r="DG149" s="23">
        <v>1095358.96597498</v>
      </c>
      <c r="DH149" s="23">
        <v>731.98522162234497</v>
      </c>
      <c r="DI149" s="23">
        <v>45612.811237931499</v>
      </c>
      <c r="DJ149" s="23">
        <v>59749.4535462614</v>
      </c>
      <c r="DK149" s="23">
        <v>4146.1634030485102</v>
      </c>
      <c r="DL149" s="23">
        <v>491843.64313890802</v>
      </c>
      <c r="DM149" s="23">
        <v>918.70982599808804</v>
      </c>
      <c r="DN149" s="23">
        <v>12329.2668842397</v>
      </c>
      <c r="DO149" s="23">
        <v>17304.660630738301</v>
      </c>
      <c r="DP149" s="23">
        <v>98289.648010049394</v>
      </c>
      <c r="DQ149" s="23">
        <v>3018305.7988856598</v>
      </c>
      <c r="DR149" s="23">
        <f t="shared" si="11"/>
        <v>66776059.016061455</v>
      </c>
      <c r="DS149" s="19">
        <v>4641846.0058689583</v>
      </c>
      <c r="DT149">
        <v>7143193.4555094261</v>
      </c>
      <c r="DU149">
        <v>22105169.06088569</v>
      </c>
      <c r="DV149">
        <v>16935355.253894396</v>
      </c>
      <c r="DW149">
        <v>15950495.239902971</v>
      </c>
      <c r="DX149" s="23">
        <f t="shared" si="12"/>
        <v>66776059.016061448</v>
      </c>
      <c r="DY149" s="38">
        <f t="shared" si="10"/>
        <v>58005460.999999993</v>
      </c>
      <c r="DZ149" s="23">
        <f t="shared" si="13"/>
        <v>1151.2029706317041</v>
      </c>
    </row>
    <row r="150" spans="1:130" x14ac:dyDescent="0.25">
      <c r="A150" s="21" t="s">
        <v>257</v>
      </c>
      <c r="B150" s="23">
        <v>21745.3326817458</v>
      </c>
      <c r="C150" s="23">
        <v>10476.167607139099</v>
      </c>
      <c r="D150" s="23">
        <v>1736888.19486822</v>
      </c>
      <c r="E150" s="23">
        <v>9.8234779908905896</v>
      </c>
      <c r="F150" s="23">
        <v>49991.938450608599</v>
      </c>
      <c r="G150" s="23">
        <v>203602.48263696101</v>
      </c>
      <c r="H150" s="23">
        <v>2685.4330079674</v>
      </c>
      <c r="I150" s="23">
        <v>1752.65739688396</v>
      </c>
      <c r="J150" s="23">
        <v>104.88414453059799</v>
      </c>
      <c r="K150" s="23">
        <v>621.13544538347196</v>
      </c>
      <c r="L150" s="23">
        <v>2937.4149400873798</v>
      </c>
      <c r="M150" s="23">
        <v>757.26277490375298</v>
      </c>
      <c r="N150" s="23">
        <v>607.62101671848802</v>
      </c>
      <c r="O150" s="23">
        <v>1744.63679623443</v>
      </c>
      <c r="P150" s="23">
        <v>860.17060003746894</v>
      </c>
      <c r="Q150" s="23">
        <v>10446.366268055899</v>
      </c>
      <c r="R150" s="23">
        <v>1020.13053742286</v>
      </c>
      <c r="S150" s="23">
        <v>212001.89210335299</v>
      </c>
      <c r="T150" s="23">
        <v>1003084.47457851</v>
      </c>
      <c r="U150" s="23">
        <v>43789.824710029301</v>
      </c>
      <c r="V150" s="23">
        <v>70574.805927410198</v>
      </c>
      <c r="W150" s="23">
        <v>13966.2411283784</v>
      </c>
      <c r="X150" s="23">
        <v>1844230.20933081</v>
      </c>
      <c r="Y150" s="23">
        <v>61889.727314237003</v>
      </c>
      <c r="Z150" s="23">
        <v>8656.6864848952991</v>
      </c>
      <c r="AA150" s="23">
        <v>456011.549320216</v>
      </c>
      <c r="AB150" s="23">
        <v>41.954446974116401</v>
      </c>
      <c r="AC150" s="23">
        <v>238323.73712746101</v>
      </c>
      <c r="AD150" s="23">
        <v>537570.24026020698</v>
      </c>
      <c r="AE150" s="23">
        <v>114.554661485718</v>
      </c>
      <c r="AF150" s="23">
        <v>344897.47305304802</v>
      </c>
      <c r="AG150" s="23">
        <v>2903302.1934798001</v>
      </c>
      <c r="AH150" s="23">
        <v>213163.321775599</v>
      </c>
      <c r="AI150" s="23">
        <v>807468.59904628096</v>
      </c>
      <c r="AJ150" s="23">
        <v>74.589290145477193</v>
      </c>
      <c r="AK150" s="23">
        <v>289307.74731707398</v>
      </c>
      <c r="AL150" s="23">
        <v>43811.413298885098</v>
      </c>
      <c r="AM150" s="23">
        <v>182063.16485249301</v>
      </c>
      <c r="AN150" s="23">
        <v>538882.40328891296</v>
      </c>
      <c r="AO150" s="23">
        <v>37905.670931379202</v>
      </c>
      <c r="AP150" s="23">
        <v>1445246.0850024</v>
      </c>
      <c r="AQ150" s="23">
        <v>302.327500480369</v>
      </c>
      <c r="AR150" s="23">
        <v>111613.823578745</v>
      </c>
      <c r="AS150" s="23">
        <v>9.2948526821870292</v>
      </c>
      <c r="AT150" s="23">
        <v>145.080574620693</v>
      </c>
      <c r="AU150" s="23">
        <v>1882448.3833325701</v>
      </c>
      <c r="AV150" s="23">
        <v>47668.034969099099</v>
      </c>
      <c r="AW150" s="23">
        <v>559755.978141531</v>
      </c>
      <c r="AX150" s="23">
        <v>234.20546701071399</v>
      </c>
      <c r="AY150" s="23">
        <v>50354.636580539896</v>
      </c>
      <c r="AZ150" s="23">
        <v>422962.77102252498</v>
      </c>
      <c r="BA150" s="23">
        <v>5.2697051324882898</v>
      </c>
      <c r="BB150" s="23">
        <v>104801.130165187</v>
      </c>
      <c r="BC150" s="23">
        <v>100534.10942817001</v>
      </c>
      <c r="BD150" s="23">
        <v>77880.961750000395</v>
      </c>
      <c r="BE150" s="23">
        <v>220499.800884845</v>
      </c>
      <c r="BF150" s="23">
        <v>1256.0418973235001</v>
      </c>
      <c r="BG150" s="23">
        <v>3294.3803134490699</v>
      </c>
      <c r="BH150" s="23">
        <v>303245.96149410302</v>
      </c>
      <c r="BI150" s="23">
        <v>62172.217774305602</v>
      </c>
      <c r="BJ150" s="23">
        <v>663962.47060551599</v>
      </c>
      <c r="BK150" s="23">
        <v>687632.42213957699</v>
      </c>
      <c r="BL150" s="23">
        <v>1427727.52229499</v>
      </c>
      <c r="BM150" s="23">
        <v>200393.644463415</v>
      </c>
      <c r="BN150" s="23">
        <v>96.542460634869897</v>
      </c>
      <c r="BO150" s="23">
        <v>49.024391912251197</v>
      </c>
      <c r="BP150" s="23">
        <v>158235.83674730599</v>
      </c>
      <c r="BQ150" s="23">
        <v>11545.093458566</v>
      </c>
      <c r="BR150" s="23">
        <v>1944774.01841851</v>
      </c>
      <c r="BS150" s="23">
        <v>26663.328047909199</v>
      </c>
      <c r="BT150" s="23">
        <v>1590.4192910280599</v>
      </c>
      <c r="BU150" s="23">
        <v>2309647.6402288498</v>
      </c>
      <c r="BV150" s="23">
        <v>10.120244548310399</v>
      </c>
      <c r="BW150" s="23">
        <v>92724.662602401499</v>
      </c>
      <c r="BX150" s="23">
        <v>115683.348403318</v>
      </c>
      <c r="BY150" s="23">
        <v>52748.897822060797</v>
      </c>
      <c r="BZ150" s="23">
        <v>68698.228602420902</v>
      </c>
      <c r="CA150" s="23">
        <v>69.282441199803799</v>
      </c>
      <c r="CB150" s="23">
        <v>257954.919009593</v>
      </c>
      <c r="CC150" s="23">
        <v>972468.76654103899</v>
      </c>
      <c r="CD150" s="23">
        <v>433914.68784814997</v>
      </c>
      <c r="CE150" s="23">
        <v>6.8803459062849104</v>
      </c>
      <c r="CF150" s="23">
        <v>821526.77062399394</v>
      </c>
      <c r="CG150" s="23">
        <v>121219.153284252</v>
      </c>
      <c r="CH150" s="23">
        <v>101753.700610139</v>
      </c>
      <c r="CI150" s="23">
        <v>9244.7392466220699</v>
      </c>
      <c r="CJ150" s="23">
        <v>40491.214407969601</v>
      </c>
      <c r="CK150" s="23">
        <v>269073.48812495201</v>
      </c>
      <c r="CL150" s="23">
        <v>10711.1151050838</v>
      </c>
      <c r="CM150" s="23">
        <v>1414017.84811188</v>
      </c>
      <c r="CN150" s="23">
        <v>147733.88879988599</v>
      </c>
      <c r="CO150" s="23">
        <v>321094.91244995798</v>
      </c>
      <c r="CP150" s="23">
        <v>2251.59030463723</v>
      </c>
      <c r="CQ150" s="23">
        <v>799.42617328817596</v>
      </c>
      <c r="CR150" s="23">
        <v>2261175.1640441101</v>
      </c>
      <c r="CS150" s="23">
        <v>251667.82803700501</v>
      </c>
      <c r="CT150" s="23">
        <v>73433.495546446095</v>
      </c>
      <c r="CU150" s="23">
        <v>5599.7529406359099</v>
      </c>
      <c r="CV150" s="23">
        <v>18918.2784853712</v>
      </c>
      <c r="CW150" s="23">
        <v>1018616.41161755</v>
      </c>
      <c r="CX150" s="23">
        <v>11733.2858579522</v>
      </c>
      <c r="CY150" s="23">
        <v>469305.886623103</v>
      </c>
      <c r="CZ150" s="23">
        <v>146133.30409988901</v>
      </c>
      <c r="DA150" s="23">
        <v>306111.47885194898</v>
      </c>
      <c r="DB150" s="23">
        <v>533.88988403538394</v>
      </c>
      <c r="DC150" s="23">
        <v>1592.49200678431</v>
      </c>
      <c r="DD150" s="23">
        <v>136979.520970026</v>
      </c>
      <c r="DE150" s="23">
        <v>150838.329569514</v>
      </c>
      <c r="DF150" s="23">
        <v>1172088.2460588</v>
      </c>
      <c r="DG150" s="23">
        <v>926905.81929334102</v>
      </c>
      <c r="DH150" s="23">
        <v>152.88357577470299</v>
      </c>
      <c r="DI150" s="23">
        <v>60648.085302290303</v>
      </c>
      <c r="DJ150" s="23">
        <v>12738.2919004289</v>
      </c>
      <c r="DK150" s="23">
        <v>17.0828451579332</v>
      </c>
      <c r="DL150" s="23">
        <v>52782.776977667003</v>
      </c>
      <c r="DM150" s="23">
        <v>16124.670765446501</v>
      </c>
      <c r="DN150" s="23">
        <v>10502.865258735201</v>
      </c>
      <c r="DO150" s="23">
        <v>445284.059283073</v>
      </c>
      <c r="DP150" s="23">
        <v>13080.8658194481</v>
      </c>
      <c r="DQ150" s="23">
        <v>486672.30870973697</v>
      </c>
      <c r="DR150" s="23">
        <f t="shared" si="11"/>
        <v>38027967.298788972</v>
      </c>
      <c r="DS150" s="19">
        <v>2419791.7689248733</v>
      </c>
      <c r="DT150">
        <v>7744278.3176894113</v>
      </c>
      <c r="DU150">
        <v>7826734.4575313414</v>
      </c>
      <c r="DV150">
        <v>8957305.4728920814</v>
      </c>
      <c r="DW150">
        <v>11079857.281751269</v>
      </c>
      <c r="DX150" s="23">
        <f t="shared" si="12"/>
        <v>38027967.298788972</v>
      </c>
      <c r="DY150" s="38">
        <f t="shared" si="10"/>
        <v>44269587</v>
      </c>
      <c r="DZ150" s="23">
        <f t="shared" si="13"/>
        <v>859.0088563236194</v>
      </c>
    </row>
    <row r="151" spans="1:130" x14ac:dyDescent="0.25">
      <c r="A151" s="21" t="s">
        <v>258</v>
      </c>
      <c r="B151" s="23">
        <v>2958664.31622326</v>
      </c>
      <c r="C151" s="23">
        <v>249268.16660984801</v>
      </c>
      <c r="D151" s="23">
        <v>4529092.8399116099</v>
      </c>
      <c r="E151" s="23">
        <v>1530.51687058424</v>
      </c>
      <c r="F151" s="23">
        <v>863986.32755887799</v>
      </c>
      <c r="G151" s="23">
        <v>1715973.9998654199</v>
      </c>
      <c r="H151" s="23">
        <v>33142.130393161002</v>
      </c>
      <c r="I151" s="23">
        <v>16795.753818790799</v>
      </c>
      <c r="J151" s="23">
        <v>4764.1248130392796</v>
      </c>
      <c r="K151" s="23">
        <v>2788.6651352000399</v>
      </c>
      <c r="L151" s="23">
        <v>48210.386627678403</v>
      </c>
      <c r="M151" s="23">
        <v>2297.9137830926302</v>
      </c>
      <c r="N151" s="23">
        <v>32258.657560325701</v>
      </c>
      <c r="O151" s="23">
        <v>8722.7717561824193</v>
      </c>
      <c r="P151" s="23">
        <v>3550.6352833884998</v>
      </c>
      <c r="Q151" s="23">
        <v>53426.601201206598</v>
      </c>
      <c r="R151" s="23">
        <v>1215.8372269823899</v>
      </c>
      <c r="S151" s="23">
        <v>1232463.16330805</v>
      </c>
      <c r="T151" s="23">
        <v>3844988.56350481</v>
      </c>
      <c r="U151" s="23">
        <v>5259.7684259432999</v>
      </c>
      <c r="V151" s="23">
        <v>1722694.7453195399</v>
      </c>
      <c r="W151" s="23">
        <v>1193.4421220688901</v>
      </c>
      <c r="X151" s="23">
        <v>5210671.3287402</v>
      </c>
      <c r="Y151" s="23">
        <v>5711.5368311503698</v>
      </c>
      <c r="Z151" s="23">
        <v>5536.3844911768401</v>
      </c>
      <c r="AA151" s="23">
        <v>1806960.1806941</v>
      </c>
      <c r="AB151" s="23">
        <v>1025.67706628871</v>
      </c>
      <c r="AC151" s="23">
        <v>5532.6922351488702</v>
      </c>
      <c r="AD151" s="23">
        <v>5325570.31852654</v>
      </c>
      <c r="AE151" s="23">
        <v>1756931.17906811</v>
      </c>
      <c r="AF151" s="23">
        <v>322794.53044432402</v>
      </c>
      <c r="AG151" s="23">
        <v>11019364.1620724</v>
      </c>
      <c r="AH151" s="23">
        <v>696464.39772765501</v>
      </c>
      <c r="AI151" s="23">
        <v>1641402.91136811</v>
      </c>
      <c r="AJ151" s="23">
        <v>358.18441135290499</v>
      </c>
      <c r="AK151" s="23">
        <v>1714461.9997557399</v>
      </c>
      <c r="AL151" s="23">
        <v>325481.05777611397</v>
      </c>
      <c r="AM151" s="23">
        <v>737385.57848747098</v>
      </c>
      <c r="AN151" s="23">
        <v>863138.11864455696</v>
      </c>
      <c r="AO151" s="23">
        <v>81324.5575259537</v>
      </c>
      <c r="AP151" s="23">
        <v>5032.6520365939195</v>
      </c>
      <c r="AQ151" s="23">
        <v>512.22793784103305</v>
      </c>
      <c r="AR151" s="23">
        <v>750366.74292374298</v>
      </c>
      <c r="AS151" s="23">
        <v>50833.835377826901</v>
      </c>
      <c r="AT151" s="23">
        <v>18674.798833774399</v>
      </c>
      <c r="AU151" s="23">
        <v>9986942.5442904793</v>
      </c>
      <c r="AV151" s="23">
        <v>812569.87098801404</v>
      </c>
      <c r="AW151" s="23">
        <v>3395459.1149852802</v>
      </c>
      <c r="AX151" s="23">
        <v>851.56643900600898</v>
      </c>
      <c r="AY151" s="23">
        <v>2675.7615952420501</v>
      </c>
      <c r="AZ151" s="23">
        <v>2264670.4242505198</v>
      </c>
      <c r="BA151" s="23">
        <v>330219.67645950202</v>
      </c>
      <c r="BB151" s="23">
        <v>475236.74974792002</v>
      </c>
      <c r="BC151" s="23">
        <v>150174.20423775201</v>
      </c>
      <c r="BD151" s="23">
        <v>117196.254112565</v>
      </c>
      <c r="BE151" s="23">
        <v>57218.961941896399</v>
      </c>
      <c r="BF151" s="23">
        <v>47744.9973123745</v>
      </c>
      <c r="BG151" s="23">
        <v>181158.958514395</v>
      </c>
      <c r="BH151" s="23">
        <v>5384853.6176016796</v>
      </c>
      <c r="BI151" s="23">
        <v>289678.87972589798</v>
      </c>
      <c r="BJ151" s="23">
        <v>662637.28071339102</v>
      </c>
      <c r="BK151" s="23">
        <v>5113918.5279911896</v>
      </c>
      <c r="BL151" s="23">
        <v>5737018.8348309202</v>
      </c>
      <c r="BM151" s="23">
        <v>3288954.87742633</v>
      </c>
      <c r="BN151" s="23">
        <v>442.86555496016899</v>
      </c>
      <c r="BO151" s="23">
        <v>8487.7030813473993</v>
      </c>
      <c r="BP151" s="23">
        <v>1296358.3141519499</v>
      </c>
      <c r="BQ151" s="23">
        <v>9440.1852000735707</v>
      </c>
      <c r="BR151" s="23">
        <v>4990895.1410837602</v>
      </c>
      <c r="BS151" s="23">
        <v>42626.554177791499</v>
      </c>
      <c r="BT151" s="23">
        <v>18828.086119425501</v>
      </c>
      <c r="BU151" s="23">
        <v>7504017.2703258097</v>
      </c>
      <c r="BV151" s="23">
        <v>7609.4315388392897</v>
      </c>
      <c r="BW151" s="23">
        <v>407.25363209895397</v>
      </c>
      <c r="BX151" s="23">
        <v>1931.6360328144401</v>
      </c>
      <c r="BY151" s="23">
        <v>95978.474796575494</v>
      </c>
      <c r="BZ151" s="23">
        <v>768135.02495658805</v>
      </c>
      <c r="CA151" s="23">
        <v>30798.533448133501</v>
      </c>
      <c r="CB151" s="23">
        <v>11190.2380589025</v>
      </c>
      <c r="CC151" s="23">
        <v>3088285.14755526</v>
      </c>
      <c r="CD151" s="23">
        <v>749831.19516866596</v>
      </c>
      <c r="CE151" s="23">
        <v>357066.882519999</v>
      </c>
      <c r="CF151" s="23">
        <v>1403642.8266402599</v>
      </c>
      <c r="CG151" s="23">
        <v>55884.514244547798</v>
      </c>
      <c r="CH151" s="23">
        <v>2280886.0174972201</v>
      </c>
      <c r="CI151" s="23">
        <v>8927.0698118701093</v>
      </c>
      <c r="CJ151" s="23">
        <v>2157666.9036646001</v>
      </c>
      <c r="CK151" s="23">
        <v>125196.247077013</v>
      </c>
      <c r="CL151" s="23">
        <v>2753302.4149492099</v>
      </c>
      <c r="CM151" s="23">
        <v>6937584.7606801502</v>
      </c>
      <c r="CN151" s="23">
        <v>1201239.1563973899</v>
      </c>
      <c r="CO151" s="23">
        <v>11808.699034810599</v>
      </c>
      <c r="CP151" s="23">
        <v>13757.577943553901</v>
      </c>
      <c r="CQ151" s="23">
        <v>498806.45189913799</v>
      </c>
      <c r="CR151" s="23">
        <v>8952.9144191407104</v>
      </c>
      <c r="CS151" s="23">
        <v>4029637.3212520001</v>
      </c>
      <c r="CT151" s="23">
        <v>516313.34726595</v>
      </c>
      <c r="CU151" s="23">
        <v>815.73817850302896</v>
      </c>
      <c r="CV151" s="23">
        <v>15322.965191063</v>
      </c>
      <c r="CW151" s="23">
        <v>2197237.2954202802</v>
      </c>
      <c r="CX151" s="23">
        <v>28236.992459696601</v>
      </c>
      <c r="CY151" s="23">
        <v>1293582.6062056101</v>
      </c>
      <c r="CZ151" s="23">
        <v>36539.234194704703</v>
      </c>
      <c r="DA151" s="23">
        <v>12843.408699552499</v>
      </c>
      <c r="DB151" s="23">
        <v>809.50951345509804</v>
      </c>
      <c r="DC151" s="23">
        <v>1324978.6465104499</v>
      </c>
      <c r="DD151" s="23">
        <v>5397.40007082588</v>
      </c>
      <c r="DE151" s="23">
        <v>2153064.6527754199</v>
      </c>
      <c r="DF151" s="23">
        <v>727710.01110129105</v>
      </c>
      <c r="DG151" s="23">
        <v>3002356.24951577</v>
      </c>
      <c r="DH151" s="23">
        <v>446.93107276908</v>
      </c>
      <c r="DI151" s="23">
        <v>2782900.6802661298</v>
      </c>
      <c r="DJ151" s="23">
        <v>7901425.1473037498</v>
      </c>
      <c r="DK151" s="23">
        <v>1186.78677992127</v>
      </c>
      <c r="DL151" s="23">
        <v>365521.18060981802</v>
      </c>
      <c r="DM151" s="23">
        <v>61516.081137991598</v>
      </c>
      <c r="DN151" s="23">
        <v>9663.7409364319901</v>
      </c>
      <c r="DO151" s="23">
        <v>195497.79642142699</v>
      </c>
      <c r="DP151" s="23">
        <v>148768.93820452</v>
      </c>
      <c r="DQ151" s="23">
        <v>2140245.4404583899</v>
      </c>
      <c r="DR151" s="23">
        <f t="shared" si="11"/>
        <v>153369009.07666728</v>
      </c>
      <c r="DS151" s="19">
        <v>7486038.0382819315</v>
      </c>
      <c r="DT151">
        <v>23702951.311951313</v>
      </c>
      <c r="DU151">
        <v>28751080.73291197</v>
      </c>
      <c r="DV151">
        <v>43157060.090683728</v>
      </c>
      <c r="DW151">
        <v>50271878.902838252</v>
      </c>
      <c r="DX151" s="23">
        <f t="shared" si="12"/>
        <v>153369009.07666719</v>
      </c>
      <c r="DY151" s="38">
        <f t="shared" si="10"/>
        <v>43993643</v>
      </c>
      <c r="DZ151" s="23">
        <f t="shared" si="13"/>
        <v>3486.1629685149555</v>
      </c>
    </row>
    <row r="152" spans="1:130" x14ac:dyDescent="0.25">
      <c r="A152" s="21" t="s">
        <v>259</v>
      </c>
      <c r="B152" s="23">
        <v>103929.62927381</v>
      </c>
      <c r="C152" s="23">
        <v>232731.28951375399</v>
      </c>
      <c r="D152" s="23">
        <v>1068616.15670366</v>
      </c>
      <c r="E152" s="23">
        <v>12882.7527278656</v>
      </c>
      <c r="F152" s="23">
        <v>29796.631431591599</v>
      </c>
      <c r="G152" s="23">
        <v>219624.92963652499</v>
      </c>
      <c r="H152" s="23">
        <v>7768.9119328207598</v>
      </c>
      <c r="I152" s="23">
        <v>4094.5098239282602</v>
      </c>
      <c r="J152" s="23">
        <v>66.058748195918696</v>
      </c>
      <c r="K152" s="23">
        <v>6438.2783556866998</v>
      </c>
      <c r="L152" s="23">
        <v>27181.788141744801</v>
      </c>
      <c r="M152" s="23">
        <v>879.85860418237098</v>
      </c>
      <c r="N152" s="23">
        <v>467.06831177916501</v>
      </c>
      <c r="O152" s="23">
        <v>6857.5786188864104</v>
      </c>
      <c r="P152" s="23">
        <v>569.55654675018195</v>
      </c>
      <c r="Q152" s="23">
        <v>376.687015272971</v>
      </c>
      <c r="R152" s="23">
        <v>589.07071807051796</v>
      </c>
      <c r="S152" s="23">
        <v>659538.84042095195</v>
      </c>
      <c r="T152" s="23">
        <v>3633931.2393040601</v>
      </c>
      <c r="U152" s="23">
        <v>922.15337510706797</v>
      </c>
      <c r="V152" s="23">
        <v>162770.95530482</v>
      </c>
      <c r="W152" s="23">
        <v>9468.4485058234204</v>
      </c>
      <c r="X152" s="23">
        <v>1686457.0481692699</v>
      </c>
      <c r="Y152" s="23">
        <v>865.32240607734502</v>
      </c>
      <c r="Z152" s="23">
        <v>114.217936224998</v>
      </c>
      <c r="AA152" s="23">
        <v>1100351.3264878199</v>
      </c>
      <c r="AB152" s="23">
        <v>12514.608016820799</v>
      </c>
      <c r="AC152" s="23">
        <v>303.88463146274802</v>
      </c>
      <c r="AD152" s="23">
        <v>703084.85354182799</v>
      </c>
      <c r="AE152" s="23">
        <v>26011.7847832798</v>
      </c>
      <c r="AF152" s="23">
        <v>18478.9566951952</v>
      </c>
      <c r="AG152" s="23">
        <v>3502470.5595704699</v>
      </c>
      <c r="AH152" s="23">
        <v>20173.959142697098</v>
      </c>
      <c r="AI152" s="23">
        <v>236680.51144904899</v>
      </c>
      <c r="AJ152" s="23">
        <v>2264.4603570059999</v>
      </c>
      <c r="AK152" s="23">
        <v>272090.31990336301</v>
      </c>
      <c r="AL152" s="23">
        <v>4367934.8361895001</v>
      </c>
      <c r="AM152" s="23">
        <v>57004.8455913543</v>
      </c>
      <c r="AN152" s="23">
        <v>4276.9354446874304</v>
      </c>
      <c r="AO152" s="23">
        <v>59288.964809088699</v>
      </c>
      <c r="AP152" s="23">
        <v>27018.378127080501</v>
      </c>
      <c r="AQ152" s="23">
        <v>857.82657105818805</v>
      </c>
      <c r="AR152" s="23">
        <v>178143.95672935399</v>
      </c>
      <c r="AS152" s="23">
        <v>96.946873082509001</v>
      </c>
      <c r="AT152" s="23">
        <v>42106.894799514201</v>
      </c>
      <c r="AU152" s="23">
        <v>5570305.3253987003</v>
      </c>
      <c r="AV152" s="23">
        <v>9410.5538838610501</v>
      </c>
      <c r="AW152" s="23">
        <v>1528.0483659690799</v>
      </c>
      <c r="AX152" s="23">
        <v>10232.3021262572</v>
      </c>
      <c r="AY152" s="23">
        <v>477.992224606364</v>
      </c>
      <c r="AZ152" s="23">
        <v>185525.74673267099</v>
      </c>
      <c r="BA152" s="23">
        <v>52780.489022922797</v>
      </c>
      <c r="BB152" s="23">
        <v>382.00309101739799</v>
      </c>
      <c r="BC152" s="23">
        <v>21586.461958791999</v>
      </c>
      <c r="BD152" s="23">
        <v>23132.201918239101</v>
      </c>
      <c r="BE152" s="23">
        <v>62166.632617495299</v>
      </c>
      <c r="BF152" s="23">
        <v>273.81451215709001</v>
      </c>
      <c r="BG152" s="23">
        <v>7748.00925129608</v>
      </c>
      <c r="BH152" s="23">
        <v>521489.60468777298</v>
      </c>
      <c r="BI152" s="23">
        <v>1157.1058490882899</v>
      </c>
      <c r="BJ152" s="23">
        <v>64.246937595191099</v>
      </c>
      <c r="BK152" s="23">
        <v>5170085.1436844999</v>
      </c>
      <c r="BL152" s="23">
        <v>7016470.7858735202</v>
      </c>
      <c r="BM152" s="23">
        <v>56116.690242148601</v>
      </c>
      <c r="BN152" s="23">
        <v>611.06659810241501</v>
      </c>
      <c r="BO152" s="23">
        <v>4237.48099815357</v>
      </c>
      <c r="BP152" s="23">
        <v>75602.782074524905</v>
      </c>
      <c r="BQ152" s="23">
        <v>26942.949027984199</v>
      </c>
      <c r="BR152" s="23">
        <v>610608.88209449197</v>
      </c>
      <c r="BS152" s="23">
        <v>284.99460771251898</v>
      </c>
      <c r="BT152" s="23">
        <v>21836.425599681701</v>
      </c>
      <c r="BU152" s="23">
        <v>637663.48626966099</v>
      </c>
      <c r="BV152" s="23">
        <v>2522.8122233590302</v>
      </c>
      <c r="BW152" s="23">
        <v>1465.3286236189899</v>
      </c>
      <c r="BX152" s="23">
        <v>3463.9925358577898</v>
      </c>
      <c r="BY152" s="23">
        <v>5498.1467916867196</v>
      </c>
      <c r="BZ152" s="23">
        <v>165275.03069216199</v>
      </c>
      <c r="CA152" s="23">
        <v>1362.44742932449</v>
      </c>
      <c r="CB152" s="23">
        <v>803.38248946088095</v>
      </c>
      <c r="CC152" s="23">
        <v>664474.37863548798</v>
      </c>
      <c r="CD152" s="23">
        <v>137236.023579217</v>
      </c>
      <c r="CE152" s="23">
        <v>1642.98721433181</v>
      </c>
      <c r="CF152" s="23">
        <v>97501.652767974694</v>
      </c>
      <c r="CG152" s="23">
        <v>11952.2702995664</v>
      </c>
      <c r="CH152" s="23">
        <v>124090.894074857</v>
      </c>
      <c r="CI152" s="23">
        <v>19098.601892053201</v>
      </c>
      <c r="CJ152" s="23">
        <v>143926.738627593</v>
      </c>
      <c r="CK152" s="23">
        <v>1543.98743085723</v>
      </c>
      <c r="CL152" s="23">
        <v>206706.54762975601</v>
      </c>
      <c r="CM152" s="23">
        <v>127279.844714498</v>
      </c>
      <c r="CN152" s="23">
        <v>59488.367715077497</v>
      </c>
      <c r="CO152" s="23">
        <v>5792.6688085363303</v>
      </c>
      <c r="CP152" s="23">
        <v>98083.792587181393</v>
      </c>
      <c r="CQ152" s="23">
        <v>213174.58297373899</v>
      </c>
      <c r="CR152" s="23">
        <v>2387.7292282374101</v>
      </c>
      <c r="CS152" s="23">
        <v>4404.1994247389503</v>
      </c>
      <c r="CT152" s="23">
        <v>923.53114153756496</v>
      </c>
      <c r="CU152" s="23">
        <v>255.19008938452001</v>
      </c>
      <c r="CV152" s="23">
        <v>5790.89612629977</v>
      </c>
      <c r="CW152" s="23">
        <v>1359277.26243266</v>
      </c>
      <c r="CX152" s="23">
        <v>3432.9767014784802</v>
      </c>
      <c r="CY152" s="23">
        <v>75178.039551180802</v>
      </c>
      <c r="CZ152" s="23">
        <v>11395.492454413899</v>
      </c>
      <c r="DA152" s="23">
        <v>11304.4952569581</v>
      </c>
      <c r="DB152" s="23">
        <v>354.49565117586201</v>
      </c>
      <c r="DC152" s="23">
        <v>83559.619338499295</v>
      </c>
      <c r="DD152" s="23">
        <v>765.60158297165697</v>
      </c>
      <c r="DE152" s="23">
        <v>379250.855929073</v>
      </c>
      <c r="DF152" s="23">
        <v>2450046.9979422898</v>
      </c>
      <c r="DG152" s="23">
        <v>139789.18285994499</v>
      </c>
      <c r="DH152" s="23">
        <v>4720.55543032488</v>
      </c>
      <c r="DI152" s="23">
        <v>92599.065669555799</v>
      </c>
      <c r="DJ152" s="23">
        <v>20908.818312789601</v>
      </c>
      <c r="DK152" s="23">
        <v>2092.8363212908298</v>
      </c>
      <c r="DL152" s="23">
        <v>80993.272389427701</v>
      </c>
      <c r="DM152" s="23">
        <v>76653.078755026203</v>
      </c>
      <c r="DN152" s="23">
        <v>369.43865192754203</v>
      </c>
      <c r="DO152" s="23">
        <v>260.03138235806</v>
      </c>
      <c r="DP152" s="23">
        <v>397529.76464597101</v>
      </c>
      <c r="DQ152" s="23">
        <v>6621590.8069225196</v>
      </c>
      <c r="DR152" s="23">
        <f t="shared" si="11"/>
        <v>52515033.730817728</v>
      </c>
      <c r="DS152" s="19">
        <v>8640830.9921874031</v>
      </c>
      <c r="DT152">
        <v>3488471.838051226</v>
      </c>
      <c r="DU152">
        <v>5889912.7593749519</v>
      </c>
      <c r="DV152">
        <v>4698498.5901595792</v>
      </c>
      <c r="DW152">
        <v>29797319.551044568</v>
      </c>
      <c r="DX152" s="23">
        <f t="shared" si="12"/>
        <v>52515033.730817728</v>
      </c>
      <c r="DY152" s="38">
        <f t="shared" si="10"/>
        <v>3461731</v>
      </c>
      <c r="DZ152" s="23">
        <f t="shared" si="13"/>
        <v>15170.165946117053</v>
      </c>
    </row>
    <row r="153" spans="1:130" x14ac:dyDescent="0.25">
      <c r="A153" s="21" t="s">
        <v>260</v>
      </c>
      <c r="B153" s="23">
        <v>154200577.69725299</v>
      </c>
      <c r="C153" s="23">
        <v>127029875.618233</v>
      </c>
      <c r="D153" s="23">
        <v>139611661.82237899</v>
      </c>
      <c r="E153" s="23">
        <v>1307323.9199638399</v>
      </c>
      <c r="F153" s="23">
        <v>4010613.0856972402</v>
      </c>
      <c r="G153" s="23">
        <v>275629955.80080998</v>
      </c>
      <c r="H153" s="23">
        <v>1865131.5374499001</v>
      </c>
      <c r="I153" s="23">
        <v>1384514.2637020601</v>
      </c>
      <c r="J153" s="23">
        <v>2397636.53335028</v>
      </c>
      <c r="K153" s="23">
        <v>1836908.85273325</v>
      </c>
      <c r="L153" s="23">
        <v>1900363.9120134399</v>
      </c>
      <c r="M153" s="23">
        <v>1148300.16610215</v>
      </c>
      <c r="N153" s="23">
        <v>1069016.5234280999</v>
      </c>
      <c r="O153" s="23">
        <v>1650487.91238126</v>
      </c>
      <c r="P153" s="23">
        <v>2395176.2311195</v>
      </c>
      <c r="Q153" s="23">
        <v>1710287.6357875101</v>
      </c>
      <c r="R153" s="23">
        <v>681412.10859451198</v>
      </c>
      <c r="S153" s="23">
        <v>60626843.366085202</v>
      </c>
      <c r="T153" s="23">
        <v>841965951.25842798</v>
      </c>
      <c r="U153" s="23">
        <v>1426896.4409417701</v>
      </c>
      <c r="V153" s="23">
        <v>17110494.635533199</v>
      </c>
      <c r="W153" s="23">
        <v>178044.355107262</v>
      </c>
      <c r="X153" s="23">
        <v>568135628.90235305</v>
      </c>
      <c r="Y153" s="23">
        <v>1536762.1289395499</v>
      </c>
      <c r="Z153" s="23">
        <v>1440643.9078287301</v>
      </c>
      <c r="AA153" s="23">
        <v>378629543.61925501</v>
      </c>
      <c r="AB153" s="23">
        <v>672.82460788699802</v>
      </c>
      <c r="AC153" s="23">
        <v>380107.385117153</v>
      </c>
      <c r="AD153" s="23">
        <v>140209421.61942801</v>
      </c>
      <c r="AE153" s="23">
        <v>5375955.5426389696</v>
      </c>
      <c r="AF153" s="23">
        <v>107411092.28184301</v>
      </c>
      <c r="AG153" s="23">
        <v>1343935725.1485701</v>
      </c>
      <c r="AH153" s="23">
        <v>141721608.05682999</v>
      </c>
      <c r="AI153" s="23">
        <v>86364328.117566496</v>
      </c>
      <c r="AJ153" s="23">
        <v>8015.1988444562003</v>
      </c>
      <c r="AK153" s="23">
        <v>74456460.306186706</v>
      </c>
      <c r="AL153" s="23">
        <v>1256981393.9305401</v>
      </c>
      <c r="AM153" s="23">
        <v>13374385.333692299</v>
      </c>
      <c r="AN153" s="23">
        <v>2782656.0688078599</v>
      </c>
      <c r="AO153" s="23">
        <v>5173439.9217514899</v>
      </c>
      <c r="AP153" s="23">
        <v>338466.52513145102</v>
      </c>
      <c r="AQ153" s="23">
        <v>20015097.7030509</v>
      </c>
      <c r="AR153" s="23">
        <v>256062724.03131199</v>
      </c>
      <c r="AS153" s="23">
        <v>19440.644478987801</v>
      </c>
      <c r="AT153" s="23">
        <v>922791.12997612206</v>
      </c>
      <c r="AU153" s="23">
        <v>2581648868.2760801</v>
      </c>
      <c r="AV153" s="23">
        <v>1026267.79683178</v>
      </c>
      <c r="AW153" s="23">
        <v>112516.293665285</v>
      </c>
      <c r="AX153" s="23">
        <v>259465.083017495</v>
      </c>
      <c r="AY153" s="23">
        <v>75852.5541967678</v>
      </c>
      <c r="AZ153" s="23">
        <v>42991152.650612801</v>
      </c>
      <c r="BA153" s="23">
        <v>10048199.9473287</v>
      </c>
      <c r="BB153" s="23">
        <v>116640.549140131</v>
      </c>
      <c r="BC153" s="23">
        <v>1819320.89018825</v>
      </c>
      <c r="BD153" s="23">
        <v>1382101.3527457099</v>
      </c>
      <c r="BE153" s="23">
        <v>2578850.52570769</v>
      </c>
      <c r="BF153" s="23">
        <v>182534.27427908799</v>
      </c>
      <c r="BG153" s="23">
        <v>610950.01042299799</v>
      </c>
      <c r="BH153" s="23">
        <v>51279169.566610903</v>
      </c>
      <c r="BI153" s="23">
        <v>181518.093769723</v>
      </c>
      <c r="BJ153" s="23">
        <v>556672.84158788004</v>
      </c>
      <c r="BK153" s="23">
        <v>869495941.22579801</v>
      </c>
      <c r="BL153" s="23">
        <v>2300178347.27882</v>
      </c>
      <c r="BM153" s="23">
        <v>441086094.92360002</v>
      </c>
      <c r="BN153" s="23">
        <v>7654.9104380129202</v>
      </c>
      <c r="BO153" s="23">
        <v>35807.282538287902</v>
      </c>
      <c r="BP153" s="23">
        <v>50490223.492804602</v>
      </c>
      <c r="BQ153" s="23">
        <v>29163562.178766299</v>
      </c>
      <c r="BR153" s="23">
        <v>252768998.87051299</v>
      </c>
      <c r="BS153" s="23">
        <v>10433185.7134765</v>
      </c>
      <c r="BT153" s="23">
        <v>108268061.76013701</v>
      </c>
      <c r="BU153" s="23">
        <v>612489777.68070805</v>
      </c>
      <c r="BV153" s="23">
        <v>954.25471611031503</v>
      </c>
      <c r="BW153" s="23">
        <v>3066238.24561091</v>
      </c>
      <c r="BX153" s="23">
        <v>6279718.1961318497</v>
      </c>
      <c r="BY153" s="23">
        <v>4071263.8427846199</v>
      </c>
      <c r="BZ153" s="23">
        <v>6822098.17072218</v>
      </c>
      <c r="CA153" s="23">
        <v>1124545.8580120199</v>
      </c>
      <c r="CB153" s="23">
        <v>15275058.019745</v>
      </c>
      <c r="CC153" s="23">
        <v>454838399.75396502</v>
      </c>
      <c r="CD153" s="23">
        <v>155371408.08004099</v>
      </c>
      <c r="CE153" s="23">
        <v>19033.5565201754</v>
      </c>
      <c r="CF153" s="23">
        <v>345802471.02616501</v>
      </c>
      <c r="CG153" s="23">
        <v>32577262.006020799</v>
      </c>
      <c r="CH153" s="23">
        <v>38533754.772992603</v>
      </c>
      <c r="CI153" s="23">
        <v>14014466.5062626</v>
      </c>
      <c r="CJ153" s="23">
        <v>51258838.591292202</v>
      </c>
      <c r="CK153" s="23">
        <v>6777832.8683898896</v>
      </c>
      <c r="CL153" s="23">
        <v>511247740.17203802</v>
      </c>
      <c r="CM153" s="23">
        <v>3096204358.94063</v>
      </c>
      <c r="CN153" s="23">
        <v>393886736.216326</v>
      </c>
      <c r="CO153" s="23">
        <v>40055346.089787103</v>
      </c>
      <c r="CP153" s="23">
        <v>1756746.9399123599</v>
      </c>
      <c r="CQ153" s="23">
        <v>65453517.9144703</v>
      </c>
      <c r="CR153" s="23">
        <v>271133.28327304602</v>
      </c>
      <c r="CS153" s="23">
        <v>3626727.9234176101</v>
      </c>
      <c r="CT153" s="23">
        <v>605718.56372643798</v>
      </c>
      <c r="CU153" s="23">
        <v>110907.75870997801</v>
      </c>
      <c r="CV153" s="23">
        <v>466619.13507702301</v>
      </c>
      <c r="CW153" s="23">
        <v>269935620.95600802</v>
      </c>
      <c r="CX153" s="23">
        <v>12904144.0098889</v>
      </c>
      <c r="CY153" s="23">
        <v>163153014.661971</v>
      </c>
      <c r="CZ153" s="23">
        <v>24121196.795003001</v>
      </c>
      <c r="DA153" s="23">
        <v>19085925.8971054</v>
      </c>
      <c r="DB153" s="23">
        <v>3652750.1140417899</v>
      </c>
      <c r="DC153" s="23">
        <v>38915136.177402899</v>
      </c>
      <c r="DD153" s="23">
        <v>1069892.8872091901</v>
      </c>
      <c r="DE153" s="23">
        <v>103701081.031096</v>
      </c>
      <c r="DF153" s="23">
        <v>374253637.197474</v>
      </c>
      <c r="DG153" s="23">
        <v>117847224.06618699</v>
      </c>
      <c r="DH153" s="23">
        <v>8160.2272166529001</v>
      </c>
      <c r="DI153" s="23">
        <v>40094206.543480799</v>
      </c>
      <c r="DJ153" s="23">
        <v>4281744.3432371803</v>
      </c>
      <c r="DK153" s="23">
        <v>864995.81568930601</v>
      </c>
      <c r="DL153" s="23">
        <v>23059164.557250701</v>
      </c>
      <c r="DM153" s="23">
        <v>6527612.4945729002</v>
      </c>
      <c r="DN153" s="23">
        <v>30958808.1964234</v>
      </c>
      <c r="DO153" s="23">
        <v>4388518.5619779304</v>
      </c>
      <c r="DP153" s="23">
        <v>48446856.864992701</v>
      </c>
      <c r="DQ153" s="23">
        <v>2171200389.2355299</v>
      </c>
      <c r="DR153" s="23">
        <f t="shared" si="11"/>
        <v>22123690547.350128</v>
      </c>
      <c r="DS153" s="19">
        <v>2952162860.0227733</v>
      </c>
      <c r="DT153">
        <v>2456104075.0165787</v>
      </c>
      <c r="DU153">
        <v>4770211130.4876099</v>
      </c>
      <c r="DV153">
        <v>801103124.91181195</v>
      </c>
      <c r="DW153">
        <v>11144109356.911348</v>
      </c>
      <c r="DX153" s="23">
        <f t="shared" si="12"/>
        <v>22123690547.350121</v>
      </c>
      <c r="DY153" s="38">
        <f t="shared" si="10"/>
        <v>329064916.99999994</v>
      </c>
      <c r="DZ153" s="23">
        <f t="shared" si="13"/>
        <v>67231.994066842817</v>
      </c>
    </row>
    <row r="154" spans="1:130" x14ac:dyDescent="0.25">
      <c r="A154" s="21" t="s">
        <v>261</v>
      </c>
      <c r="B154" s="23">
        <v>311635.68000246299</v>
      </c>
      <c r="C154" s="23">
        <v>186102.505268151</v>
      </c>
      <c r="D154" s="23">
        <v>247173.01664439699</v>
      </c>
      <c r="E154" s="23">
        <v>44.2177576880025</v>
      </c>
      <c r="F154" s="23">
        <v>36862.702425074101</v>
      </c>
      <c r="G154" s="23">
        <v>555032.29437361599</v>
      </c>
      <c r="H154" s="23">
        <v>114739.915759004</v>
      </c>
      <c r="I154" s="23">
        <v>2857.0761683109799</v>
      </c>
      <c r="J154" s="23">
        <v>293.68756572397001</v>
      </c>
      <c r="K154" s="23">
        <v>10735.254415576501</v>
      </c>
      <c r="L154" s="23">
        <v>54623.167802042401</v>
      </c>
      <c r="M154" s="23">
        <v>2150.1376328727902</v>
      </c>
      <c r="N154" s="23">
        <v>3958.6742828036599</v>
      </c>
      <c r="O154" s="23">
        <v>308556.32853288401</v>
      </c>
      <c r="P154" s="23">
        <v>14416.724304937699</v>
      </c>
      <c r="Q154" s="23">
        <v>511.65301146358001</v>
      </c>
      <c r="R154" s="23">
        <v>471.09242488879602</v>
      </c>
      <c r="S154" s="23">
        <v>541374.37608252896</v>
      </c>
      <c r="T154" s="23">
        <v>3172340.7236712598</v>
      </c>
      <c r="U154" s="23">
        <v>95319.477573750701</v>
      </c>
      <c r="V154" s="23">
        <v>526132.48143218597</v>
      </c>
      <c r="W154" s="23">
        <v>109.785087487441</v>
      </c>
      <c r="X154" s="23">
        <v>4464952.14697765</v>
      </c>
      <c r="Y154" s="23">
        <v>2368.4575698682402</v>
      </c>
      <c r="Z154" s="23">
        <v>72977.686995128606</v>
      </c>
      <c r="AA154" s="23">
        <v>1047003.68089202</v>
      </c>
      <c r="AB154" s="23">
        <v>801.54643190079901</v>
      </c>
      <c r="AC154" s="23">
        <v>10588512.8322358</v>
      </c>
      <c r="AD154" s="23">
        <v>1015520.68702442</v>
      </c>
      <c r="AE154" s="23">
        <v>3712.1919579509399</v>
      </c>
      <c r="AF154" s="23">
        <v>47100.027551817097</v>
      </c>
      <c r="AG154" s="23">
        <v>4595420.1412364803</v>
      </c>
      <c r="AH154" s="23">
        <v>12877.2174837938</v>
      </c>
      <c r="AI154" s="23">
        <v>1473860.1591668201</v>
      </c>
      <c r="AJ154" s="23">
        <v>219.22593563790099</v>
      </c>
      <c r="AK154" s="23">
        <v>1509825.2441789401</v>
      </c>
      <c r="AL154" s="23">
        <v>950678.04759482504</v>
      </c>
      <c r="AM154" s="23">
        <v>12886.8863355544</v>
      </c>
      <c r="AN154" s="23">
        <v>165177.43781893401</v>
      </c>
      <c r="AO154" s="23">
        <v>8652.3386954033995</v>
      </c>
      <c r="AP154" s="23">
        <v>260781.627926104</v>
      </c>
      <c r="AQ154" s="23">
        <v>4015.9180826395</v>
      </c>
      <c r="AR154" s="23">
        <v>330645.62017574598</v>
      </c>
      <c r="AS154" s="23">
        <v>12.4781538906626</v>
      </c>
      <c r="AT154" s="23">
        <v>149.56519300870099</v>
      </c>
      <c r="AU154" s="23">
        <v>4213022.5157961696</v>
      </c>
      <c r="AV154" s="23">
        <v>15657.444033129999</v>
      </c>
      <c r="AW154" s="23">
        <v>5494.6418576989599</v>
      </c>
      <c r="AX154" s="23">
        <v>10.715772506664401</v>
      </c>
      <c r="AY154" s="23">
        <v>898.07982420250198</v>
      </c>
      <c r="AZ154" s="23">
        <v>229645.85565652701</v>
      </c>
      <c r="BA154" s="23">
        <v>268111.059794239</v>
      </c>
      <c r="BB154" s="23">
        <v>4548.4453759641701</v>
      </c>
      <c r="BC154" s="23">
        <v>13601.975082655499</v>
      </c>
      <c r="BD154" s="23">
        <v>16420.853936195701</v>
      </c>
      <c r="BE154" s="23">
        <v>4404.4190191076596</v>
      </c>
      <c r="BF154" s="23">
        <v>169.023742592329</v>
      </c>
      <c r="BG154" s="23">
        <v>12288.179891338001</v>
      </c>
      <c r="BH154" s="23">
        <v>898552.30804923398</v>
      </c>
      <c r="BI154" s="23">
        <v>335812.06743878202</v>
      </c>
      <c r="BJ154" s="23">
        <v>360.221863088823</v>
      </c>
      <c r="BK154" s="23">
        <v>387049.00701950601</v>
      </c>
      <c r="BL154" s="23">
        <v>2322965.1661047498</v>
      </c>
      <c r="BM154" s="23">
        <v>10222.236874702099</v>
      </c>
      <c r="BN154" s="23">
        <v>183.93216216762801</v>
      </c>
      <c r="BO154" s="23">
        <v>11261.6467627849</v>
      </c>
      <c r="BP154" s="23">
        <v>589445.33696106495</v>
      </c>
      <c r="BQ154" s="23">
        <v>2124.6926382401698</v>
      </c>
      <c r="BR154" s="23">
        <v>4496000.0560920201</v>
      </c>
      <c r="BS154" s="23">
        <v>6272.7781815956696</v>
      </c>
      <c r="BT154" s="23">
        <v>497.74850379694999</v>
      </c>
      <c r="BU154" s="23">
        <v>7676093.7451697299</v>
      </c>
      <c r="BV154" s="23">
        <v>51.832926929429199</v>
      </c>
      <c r="BW154" s="23">
        <v>1516.2160299321199</v>
      </c>
      <c r="BX154" s="23">
        <v>6216.8642177238798</v>
      </c>
      <c r="BY154" s="23">
        <v>73895.184659741004</v>
      </c>
      <c r="BZ154" s="23">
        <v>180471.767116551</v>
      </c>
      <c r="CA154" s="23">
        <v>783.33692653898595</v>
      </c>
      <c r="CB154" s="23">
        <v>22713.964565153099</v>
      </c>
      <c r="CC154" s="23">
        <v>21277.615286594199</v>
      </c>
      <c r="CD154" s="23">
        <v>700043.41841504199</v>
      </c>
      <c r="CE154" s="23">
        <v>70.860774958039798</v>
      </c>
      <c r="CF154" s="23">
        <v>163243.24582512301</v>
      </c>
      <c r="CG154" s="23">
        <v>101877.084610145</v>
      </c>
      <c r="CH154" s="23">
        <v>7374.2715067159197</v>
      </c>
      <c r="CI154" s="23">
        <v>16144.256731661901</v>
      </c>
      <c r="CJ154" s="23">
        <v>28795.2941303109</v>
      </c>
      <c r="CK154" s="23">
        <v>12515.941571867899</v>
      </c>
      <c r="CL154" s="23">
        <v>651024.26200454298</v>
      </c>
      <c r="CM154" s="23">
        <v>597001.51714413299</v>
      </c>
      <c r="CN154" s="23">
        <v>70018.599800526907</v>
      </c>
      <c r="CO154" s="23">
        <v>46745.138282332402</v>
      </c>
      <c r="CP154" s="23">
        <v>2954.24838784246</v>
      </c>
      <c r="CQ154" s="23">
        <v>13235.1804767002</v>
      </c>
      <c r="CR154" s="23">
        <v>11234.7749183737</v>
      </c>
      <c r="CS154" s="23">
        <v>58081.4478730302</v>
      </c>
      <c r="CT154" s="23">
        <v>12151.430264136899</v>
      </c>
      <c r="CU154" s="23">
        <v>266.02139333741002</v>
      </c>
      <c r="CV154" s="23">
        <v>2865.9441883887598</v>
      </c>
      <c r="CW154" s="23">
        <v>1528905.3510625099</v>
      </c>
      <c r="CX154" s="23">
        <v>48989.244108472703</v>
      </c>
      <c r="CY154" s="23">
        <v>5949.9134213403104</v>
      </c>
      <c r="CZ154" s="23">
        <v>37359.493838482798</v>
      </c>
      <c r="DA154" s="23">
        <v>13828.6325542706</v>
      </c>
      <c r="DB154" s="23">
        <v>658.80974703199297</v>
      </c>
      <c r="DC154" s="23">
        <v>134578.665234513</v>
      </c>
      <c r="DD154" s="23">
        <v>656.77814609617803</v>
      </c>
      <c r="DE154" s="23">
        <v>50661.179413280399</v>
      </c>
      <c r="DF154" s="23">
        <v>467570.71309316898</v>
      </c>
      <c r="DG154" s="23">
        <v>339709.74161766202</v>
      </c>
      <c r="DH154" s="23">
        <v>122.580309081815</v>
      </c>
      <c r="DI154" s="23">
        <v>86117.259380305695</v>
      </c>
      <c r="DJ154" s="23">
        <v>4685.1282410250997</v>
      </c>
      <c r="DK154" s="23">
        <v>85.101951797400304</v>
      </c>
      <c r="DL154" s="23">
        <v>110784.597867089</v>
      </c>
      <c r="DM154" s="23">
        <v>2501.27292798901</v>
      </c>
      <c r="DN154" s="23">
        <v>7048.9825006241799</v>
      </c>
      <c r="DO154" s="23">
        <v>398.11691577725702</v>
      </c>
      <c r="DP154" s="23">
        <v>82974.550552733795</v>
      </c>
      <c r="DQ154" s="23">
        <v>6738436.8779521501</v>
      </c>
      <c r="DR154" s="23">
        <f t="shared" si="11"/>
        <v>66739299.002300985</v>
      </c>
      <c r="DS154" s="19">
        <v>9172744.1073708516</v>
      </c>
      <c r="DT154">
        <v>17465287.316311091</v>
      </c>
      <c r="DU154">
        <v>10178031.915666575</v>
      </c>
      <c r="DV154">
        <v>15475634.198881961</v>
      </c>
      <c r="DW154">
        <v>14447601.46407048</v>
      </c>
      <c r="DX154" s="23">
        <f t="shared" si="12"/>
        <v>66739299.002300963</v>
      </c>
      <c r="DY154" s="38">
        <f t="shared" si="10"/>
        <v>32981714</v>
      </c>
      <c r="DZ154" s="23">
        <f t="shared" si="13"/>
        <v>2023.5242777952949</v>
      </c>
    </row>
    <row r="155" spans="1:130" x14ac:dyDescent="0.25">
      <c r="A155" s="21" t="s">
        <v>262</v>
      </c>
      <c r="B155" s="23">
        <v>577365.82802478201</v>
      </c>
      <c r="C155" s="23">
        <v>823182.107462076</v>
      </c>
      <c r="D155" s="23">
        <v>1198318.92686915</v>
      </c>
      <c r="E155" s="23">
        <v>11928.4596464721</v>
      </c>
      <c r="F155" s="23">
        <v>145772.93684248999</v>
      </c>
      <c r="G155" s="23">
        <v>648654.41206790099</v>
      </c>
      <c r="H155" s="23">
        <v>4763.8101124975701</v>
      </c>
      <c r="I155" s="23">
        <v>8834.5929567345793</v>
      </c>
      <c r="J155" s="23">
        <v>10572.124725604301</v>
      </c>
      <c r="K155" s="23">
        <v>522241.71854162798</v>
      </c>
      <c r="L155" s="23">
        <v>31304.039949163802</v>
      </c>
      <c r="M155" s="23">
        <v>1531.9236627841201</v>
      </c>
      <c r="N155" s="23">
        <v>1351.25497183318</v>
      </c>
      <c r="O155" s="23">
        <v>16655.079893503898</v>
      </c>
      <c r="P155" s="23">
        <v>425930.91203835001</v>
      </c>
      <c r="Q155" s="23">
        <v>101.42974317162501</v>
      </c>
      <c r="R155" s="23">
        <v>741.11132903549799</v>
      </c>
      <c r="S155" s="23">
        <v>1053443.3760809901</v>
      </c>
      <c r="T155" s="23">
        <v>8110579.9637575801</v>
      </c>
      <c r="U155" s="23">
        <v>1108.0388478856801</v>
      </c>
      <c r="V155" s="23">
        <v>421667.08769187401</v>
      </c>
      <c r="W155" s="23">
        <v>7908.7687390375204</v>
      </c>
      <c r="X155" s="23">
        <v>3834867.5076878299</v>
      </c>
      <c r="Y155" s="23">
        <v>583.28362666666703</v>
      </c>
      <c r="Z155" s="23">
        <v>29157.6252967607</v>
      </c>
      <c r="AA155" s="23">
        <v>1700475.9194835599</v>
      </c>
      <c r="AB155" s="23">
        <v>21654.3660252585</v>
      </c>
      <c r="AC155" s="23">
        <v>23147.633708417401</v>
      </c>
      <c r="AD155" s="23">
        <v>3729533.01665329</v>
      </c>
      <c r="AE155" s="23">
        <v>8214.1518489148293</v>
      </c>
      <c r="AF155" s="23">
        <v>128963.874808515</v>
      </c>
      <c r="AG155" s="23">
        <v>4033038.08435163</v>
      </c>
      <c r="AH155" s="23">
        <v>24537.1800983455</v>
      </c>
      <c r="AI155" s="23">
        <v>861257.30147700699</v>
      </c>
      <c r="AJ155" s="23">
        <v>9282.3812246485504</v>
      </c>
      <c r="AK155" s="23">
        <v>249904.04248730501</v>
      </c>
      <c r="AL155" s="23">
        <v>3729571.6641476098</v>
      </c>
      <c r="AM155" s="23">
        <v>274839.64390534302</v>
      </c>
      <c r="AN155" s="23">
        <v>13727.9997777874</v>
      </c>
      <c r="AO155" s="23">
        <v>380574.78541772201</v>
      </c>
      <c r="AP155" s="23">
        <v>16755.9907823213</v>
      </c>
      <c r="AQ155" s="23">
        <v>183821.247775859</v>
      </c>
      <c r="AR155" s="23">
        <v>475539.48779799498</v>
      </c>
      <c r="AS155" s="23">
        <v>55064.031676031402</v>
      </c>
      <c r="AT155" s="23">
        <v>7471.59540109715</v>
      </c>
      <c r="AU155" s="23">
        <v>3509347.8567518201</v>
      </c>
      <c r="AV155" s="23">
        <v>86106.461418930601</v>
      </c>
      <c r="AW155" s="23">
        <v>29155.116683410899</v>
      </c>
      <c r="AX155" s="23">
        <v>47750.379962116996</v>
      </c>
      <c r="AY155" s="23">
        <v>35665.202284719802</v>
      </c>
      <c r="AZ155" s="23">
        <v>1320226.30122276</v>
      </c>
      <c r="BA155" s="23">
        <v>48670.729843453897</v>
      </c>
      <c r="BB155" s="23">
        <v>81510.550350768099</v>
      </c>
      <c r="BC155" s="23">
        <v>344089.30525788298</v>
      </c>
      <c r="BD155" s="23">
        <v>628105.055724793</v>
      </c>
      <c r="BE155" s="23">
        <v>1101945.97402928</v>
      </c>
      <c r="BF155" s="23">
        <v>215.72158668827001</v>
      </c>
      <c r="BG155" s="23">
        <v>15508.4756178308</v>
      </c>
      <c r="BH155" s="23">
        <v>772889.41215092398</v>
      </c>
      <c r="BI155" s="23">
        <v>22135.690491297199</v>
      </c>
      <c r="BJ155" s="23">
        <v>4354.0220127697603</v>
      </c>
      <c r="BK155" s="23">
        <v>20927414.529418498</v>
      </c>
      <c r="BL155" s="23">
        <v>2942270.8764217002</v>
      </c>
      <c r="BM155" s="23">
        <v>283826.72743295098</v>
      </c>
      <c r="BN155" s="23">
        <v>40712.286449372798</v>
      </c>
      <c r="BO155" s="23">
        <v>26237.0585248727</v>
      </c>
      <c r="BP155" s="23">
        <v>997583.16235054005</v>
      </c>
      <c r="BQ155" s="23">
        <v>202584.72238475701</v>
      </c>
      <c r="BR155" s="23">
        <v>4365429.3546528202</v>
      </c>
      <c r="BS155" s="23">
        <v>10177.6073106564</v>
      </c>
      <c r="BT155" s="23">
        <v>37919.2859796751</v>
      </c>
      <c r="BU155" s="23">
        <v>5851753.9790495699</v>
      </c>
      <c r="BV155" s="23">
        <v>15466.1843968827</v>
      </c>
      <c r="BW155" s="23">
        <v>2089.51797788468</v>
      </c>
      <c r="BX155" s="23">
        <v>11562.589350623901</v>
      </c>
      <c r="BY155" s="23">
        <v>24088.821764015898</v>
      </c>
      <c r="BZ155" s="23">
        <v>175310.00010908401</v>
      </c>
      <c r="CA155" s="23">
        <v>47147.346942857199</v>
      </c>
      <c r="CB155" s="23">
        <v>2271.7125057722601</v>
      </c>
      <c r="CC155" s="23">
        <v>2247942.0924451398</v>
      </c>
      <c r="CD155" s="23">
        <v>1307792.7430716299</v>
      </c>
      <c r="CE155" s="23">
        <v>4205.0289982539498</v>
      </c>
      <c r="CF155" s="23">
        <v>1360117.11604479</v>
      </c>
      <c r="CG155" s="23">
        <v>6695.0511482504699</v>
      </c>
      <c r="CH155" s="23">
        <v>233075.86468633101</v>
      </c>
      <c r="CI155" s="23">
        <v>105544.16063650799</v>
      </c>
      <c r="CJ155" s="23">
        <v>887096.16964233201</v>
      </c>
      <c r="CK155" s="23">
        <v>80349.696692598605</v>
      </c>
      <c r="CL155" s="23">
        <v>522512.22525601101</v>
      </c>
      <c r="CM155" s="23">
        <v>98501.292285169999</v>
      </c>
      <c r="CN155" s="23">
        <v>749600.24868176098</v>
      </c>
      <c r="CO155" s="23">
        <v>207604.86039127799</v>
      </c>
      <c r="CP155" s="23">
        <v>14268.334871242099</v>
      </c>
      <c r="CQ155" s="23">
        <v>45195.162178351602</v>
      </c>
      <c r="CR155" s="23">
        <v>27013.912653261999</v>
      </c>
      <c r="CS155" s="23">
        <v>24586.458406891099</v>
      </c>
      <c r="CT155" s="23">
        <v>11734.6125806809</v>
      </c>
      <c r="CU155" s="23">
        <v>270.106859803536</v>
      </c>
      <c r="CV155" s="23">
        <v>72458.851722311607</v>
      </c>
      <c r="CW155" s="23">
        <v>1124162.589132</v>
      </c>
      <c r="CX155" s="23">
        <v>112778.49712841801</v>
      </c>
      <c r="CY155" s="23">
        <v>237460.89399183699</v>
      </c>
      <c r="CZ155" s="23">
        <v>55546.2540018867</v>
      </c>
      <c r="DA155" s="23">
        <v>38283.329331731802</v>
      </c>
      <c r="DB155" s="23">
        <v>461085.49184247002</v>
      </c>
      <c r="DC155" s="23">
        <v>392799.52296387602</v>
      </c>
      <c r="DD155" s="23">
        <v>24699.340821658599</v>
      </c>
      <c r="DE155" s="23">
        <v>163660.55969002901</v>
      </c>
      <c r="DF155" s="23">
        <v>4776830.3271550098</v>
      </c>
      <c r="DG155" s="23">
        <v>3192624.5940161902</v>
      </c>
      <c r="DH155" s="23">
        <v>11557.877870676701</v>
      </c>
      <c r="DI155" s="23">
        <v>289403.60832343798</v>
      </c>
      <c r="DJ155" s="23">
        <v>68921.303814842293</v>
      </c>
      <c r="DK155" s="23">
        <v>685.26913682736495</v>
      </c>
      <c r="DL155" s="23">
        <v>919865.76323176397</v>
      </c>
      <c r="DM155" s="23">
        <v>38838.530099371601</v>
      </c>
      <c r="DN155" s="23">
        <v>1608.7872997259001</v>
      </c>
      <c r="DO155" s="23">
        <v>126658.14965331</v>
      </c>
      <c r="DP155" s="23">
        <v>906481.884723795</v>
      </c>
      <c r="DQ155" s="23">
        <v>23092154.211181801</v>
      </c>
      <c r="DR155" s="23">
        <f t="shared" si="11"/>
        <v>121870133.51248972</v>
      </c>
      <c r="DS155" s="19">
        <v>26634152.736015949</v>
      </c>
      <c r="DT155">
        <v>19487001.637686495</v>
      </c>
      <c r="DU155">
        <v>13166453.357415097</v>
      </c>
      <c r="DV155">
        <v>15165081.853727872</v>
      </c>
      <c r="DW155">
        <v>47417443.927644283</v>
      </c>
      <c r="DX155" s="23">
        <f t="shared" si="12"/>
        <v>121870133.51248969</v>
      </c>
      <c r="DY155" s="38">
        <f t="shared" si="10"/>
        <v>28515829</v>
      </c>
      <c r="DZ155" s="23">
        <f t="shared" si="13"/>
        <v>4273.7713679125263</v>
      </c>
    </row>
    <row r="156" spans="1:130" x14ac:dyDescent="0.25">
      <c r="A156" s="21" t="s">
        <v>263</v>
      </c>
      <c r="B156" s="23">
        <v>1341125.79120527</v>
      </c>
      <c r="C156" s="23">
        <v>1686040.43813719</v>
      </c>
      <c r="D156" s="23">
        <v>1453036.05767855</v>
      </c>
      <c r="E156" s="23">
        <v>25302.463903773401</v>
      </c>
      <c r="F156" s="23">
        <v>105299.56220477499</v>
      </c>
      <c r="G156" s="23">
        <v>4595912.9223435903</v>
      </c>
      <c r="H156" s="23">
        <v>86859.853924897499</v>
      </c>
      <c r="I156" s="23">
        <v>11474.5414953978</v>
      </c>
      <c r="J156" s="23">
        <v>47293.646696256503</v>
      </c>
      <c r="K156" s="23">
        <v>79992.427536460003</v>
      </c>
      <c r="L156" s="23">
        <v>212982.056822137</v>
      </c>
      <c r="M156" s="23">
        <v>17443.1837819875</v>
      </c>
      <c r="N156" s="23">
        <v>28338.307718562599</v>
      </c>
      <c r="O156" s="23">
        <v>12120.132803684201</v>
      </c>
      <c r="P156" s="23">
        <v>12919.5066009498</v>
      </c>
      <c r="Q156" s="23">
        <v>19220.6219508834</v>
      </c>
      <c r="R156" s="23">
        <v>20377.268940214999</v>
      </c>
      <c r="S156" s="23">
        <v>1123299.7041478499</v>
      </c>
      <c r="T156" s="23">
        <v>16153990.5912749</v>
      </c>
      <c r="U156" s="23">
        <v>18877.6540584996</v>
      </c>
      <c r="V156" s="23">
        <v>164713.60095184299</v>
      </c>
      <c r="W156" s="23">
        <v>32695.170611433601</v>
      </c>
      <c r="X156" s="23">
        <v>43277124.352157898</v>
      </c>
      <c r="Y156" s="23">
        <v>1471.3869287351299</v>
      </c>
      <c r="Z156" s="23">
        <v>7503.6567296680896</v>
      </c>
      <c r="AA156" s="23">
        <v>2009571.95576396</v>
      </c>
      <c r="AB156" s="23">
        <v>529002.83540547499</v>
      </c>
      <c r="AC156" s="23">
        <v>1001886.55072877</v>
      </c>
      <c r="AD156" s="23">
        <v>602267.41587281995</v>
      </c>
      <c r="AE156" s="23">
        <v>1024381.00408968</v>
      </c>
      <c r="AF156" s="23">
        <v>1307186.5823365501</v>
      </c>
      <c r="AG156" s="23">
        <v>18418024.639320299</v>
      </c>
      <c r="AH156" s="23">
        <v>1819926.7351233601</v>
      </c>
      <c r="AI156" s="23">
        <v>4851809.7533819703</v>
      </c>
      <c r="AJ156" s="23">
        <v>9311.3890235460603</v>
      </c>
      <c r="AK156" s="23">
        <v>1027455.41980828</v>
      </c>
      <c r="AL156" s="23">
        <v>7341136.4119990198</v>
      </c>
      <c r="AM156" s="23">
        <v>4390946.4794680998</v>
      </c>
      <c r="AN156" s="23">
        <v>5427912.6650862796</v>
      </c>
      <c r="AO156" s="23">
        <v>231423.564295649</v>
      </c>
      <c r="AP156" s="23">
        <v>647747.74920055002</v>
      </c>
      <c r="AQ156" s="23">
        <v>34250.099053063801</v>
      </c>
      <c r="AR156" s="23">
        <v>5704651.6857957803</v>
      </c>
      <c r="AS156" s="23">
        <v>45261.585096313502</v>
      </c>
      <c r="AT156" s="23">
        <v>66459.902989695896</v>
      </c>
      <c r="AU156" s="23">
        <v>12817839.395100201</v>
      </c>
      <c r="AV156" s="23">
        <v>684702.746123055</v>
      </c>
      <c r="AW156" s="23">
        <v>18781.3429461263</v>
      </c>
      <c r="AX156" s="23">
        <v>5351.3805109425002</v>
      </c>
      <c r="AY156" s="23">
        <v>1219666.27971266</v>
      </c>
      <c r="AZ156" s="23">
        <v>1565021.71970077</v>
      </c>
      <c r="BA156" s="23">
        <v>41785.560735589701</v>
      </c>
      <c r="BB156" s="23">
        <v>116267.071210222</v>
      </c>
      <c r="BC156" s="23">
        <v>97065.757184150498</v>
      </c>
      <c r="BD156" s="23">
        <v>5230506.1809826903</v>
      </c>
      <c r="BE156" s="23">
        <v>317343.47222234902</v>
      </c>
      <c r="BF156" s="23">
        <v>31166.532637743501</v>
      </c>
      <c r="BG156" s="23">
        <v>150110.254748053</v>
      </c>
      <c r="BH156" s="23">
        <v>3680966.2739524799</v>
      </c>
      <c r="BI156" s="23">
        <v>99420.485567011696</v>
      </c>
      <c r="BJ156" s="23">
        <v>1721355.6847298399</v>
      </c>
      <c r="BK156" s="23">
        <v>14341976.52815</v>
      </c>
      <c r="BL156" s="23">
        <v>9076234.7493823003</v>
      </c>
      <c r="BM156" s="23">
        <v>1910676.1195820901</v>
      </c>
      <c r="BN156" s="23">
        <v>170321.47829048301</v>
      </c>
      <c r="BO156" s="23">
        <v>103276.865136457</v>
      </c>
      <c r="BP156" s="23">
        <v>922539.49781744997</v>
      </c>
      <c r="BQ156" s="23">
        <v>83156.514208980603</v>
      </c>
      <c r="BR156" s="23">
        <v>10416732.064808501</v>
      </c>
      <c r="BS156" s="23">
        <v>260677.72339807899</v>
      </c>
      <c r="BT156" s="23">
        <v>18772.546336498901</v>
      </c>
      <c r="BU156" s="23">
        <v>6734621.0378555898</v>
      </c>
      <c r="BV156" s="23">
        <v>36772.988918470597</v>
      </c>
      <c r="BW156" s="23">
        <v>83630.168989152007</v>
      </c>
      <c r="BX156" s="23">
        <v>25635.5599101197</v>
      </c>
      <c r="BY156" s="23">
        <v>429182.67861041101</v>
      </c>
      <c r="BZ156" s="23">
        <v>1333942.7753175399</v>
      </c>
      <c r="CA156" s="23">
        <v>529668.24847201002</v>
      </c>
      <c r="CB156" s="23">
        <v>8955.2196411470395</v>
      </c>
      <c r="CC156" s="23">
        <v>2988529.5351566998</v>
      </c>
      <c r="CD156" s="23">
        <v>7923549.3366219196</v>
      </c>
      <c r="CE156" s="23">
        <v>16802.060894027902</v>
      </c>
      <c r="CF156" s="23">
        <v>2399424.5516324998</v>
      </c>
      <c r="CG156" s="23">
        <v>40747.724815502799</v>
      </c>
      <c r="CH156" s="23">
        <v>8681321.3063317295</v>
      </c>
      <c r="CI156" s="23">
        <v>49745.151125253098</v>
      </c>
      <c r="CJ156" s="23">
        <v>1476483.3377299199</v>
      </c>
      <c r="CK156" s="23">
        <v>527343.861696698</v>
      </c>
      <c r="CL156" s="23">
        <v>5919856.0652111303</v>
      </c>
      <c r="CM156" s="23">
        <v>15550720.267786499</v>
      </c>
      <c r="CN156" s="23">
        <v>1391111.35334723</v>
      </c>
      <c r="CO156" s="23">
        <v>147470.38905441199</v>
      </c>
      <c r="CP156" s="23">
        <v>82354.696039485498</v>
      </c>
      <c r="CQ156" s="23">
        <v>1002272.61274989</v>
      </c>
      <c r="CR156" s="23">
        <v>71324.465924551099</v>
      </c>
      <c r="CS156" s="23">
        <v>298393.79819108802</v>
      </c>
      <c r="CT156" s="23">
        <v>1037329.88321833</v>
      </c>
      <c r="CU156" s="23">
        <v>23863.471450217199</v>
      </c>
      <c r="CV156" s="23">
        <v>1353707.9830267001</v>
      </c>
      <c r="CW156" s="23">
        <v>2522358.7206955599</v>
      </c>
      <c r="CX156" s="23">
        <v>230381.816958893</v>
      </c>
      <c r="CY156" s="23">
        <v>1867040.76824947</v>
      </c>
      <c r="CZ156" s="23">
        <v>361499.28569167299</v>
      </c>
      <c r="DA156" s="23">
        <v>408881.31049601902</v>
      </c>
      <c r="DB156" s="23">
        <v>49298.540356449099</v>
      </c>
      <c r="DC156" s="23">
        <v>1109389.5133473801</v>
      </c>
      <c r="DD156" s="23">
        <v>93057.908958613101</v>
      </c>
      <c r="DE156" s="23">
        <v>520398.61801145598</v>
      </c>
      <c r="DF156" s="23">
        <v>8029296.1956446897</v>
      </c>
      <c r="DG156" s="23">
        <v>4337754.7162745101</v>
      </c>
      <c r="DH156" s="23">
        <v>74935.739610476594</v>
      </c>
      <c r="DI156" s="23">
        <v>3170731.0712392</v>
      </c>
      <c r="DJ156" s="23">
        <v>3405753.9869171102</v>
      </c>
      <c r="DK156" s="23">
        <v>82567.204986933604</v>
      </c>
      <c r="DL156" s="23">
        <v>96409.955602397706</v>
      </c>
      <c r="DM156" s="23">
        <v>13139.1478848881</v>
      </c>
      <c r="DN156" s="23">
        <v>112906.204176484</v>
      </c>
      <c r="DO156" s="23">
        <v>484395.541373357</v>
      </c>
      <c r="DP156" s="23">
        <v>1301229.7934282599</v>
      </c>
      <c r="DQ156" s="23">
        <v>17403787.2468157</v>
      </c>
      <c r="DR156" s="23">
        <f t="shared" si="11"/>
        <v>297967717.36605716</v>
      </c>
      <c r="DS156" s="19">
        <v>32421851.184163757</v>
      </c>
      <c r="DT156">
        <v>40950200.432292923</v>
      </c>
      <c r="DU156">
        <v>89017160.41401054</v>
      </c>
      <c r="DV156">
        <v>46025870.576682679</v>
      </c>
      <c r="DW156">
        <v>89552634.758907154</v>
      </c>
      <c r="DX156" s="23">
        <f t="shared" si="12"/>
        <v>297967717.36605704</v>
      </c>
      <c r="DY156" s="38">
        <f t="shared" si="10"/>
        <v>96462108</v>
      </c>
      <c r="DZ156" s="23">
        <f t="shared" si="13"/>
        <v>3088.9612879500519</v>
      </c>
    </row>
    <row r="157" spans="1:130" x14ac:dyDescent="0.25">
      <c r="A157" s="21" t="s">
        <v>289</v>
      </c>
      <c r="B157" s="23">
        <v>219228.734500411</v>
      </c>
      <c r="C157" s="23">
        <v>342522.95743487298</v>
      </c>
      <c r="D157" s="23">
        <v>173106.10646600201</v>
      </c>
      <c r="E157" s="23">
        <v>6.8438140865950903</v>
      </c>
      <c r="F157" s="23">
        <v>784.43042376168296</v>
      </c>
      <c r="G157" s="23">
        <v>393565.95659399399</v>
      </c>
      <c r="H157" s="23">
        <v>2228.2025409361199</v>
      </c>
      <c r="I157" s="23">
        <v>691.61940147086602</v>
      </c>
      <c r="J157" s="23">
        <v>2292.3691123059398</v>
      </c>
      <c r="K157" s="23">
        <v>1659.5220069166301</v>
      </c>
      <c r="L157" s="23">
        <v>4186.5236842969398</v>
      </c>
      <c r="M157" s="23">
        <v>1086.59662489122</v>
      </c>
      <c r="N157" s="23">
        <v>757.33567548460906</v>
      </c>
      <c r="O157" s="23">
        <v>1093.2842501397099</v>
      </c>
      <c r="P157" s="23">
        <v>302.43406625884899</v>
      </c>
      <c r="Q157" s="23">
        <v>1324.59773317843</v>
      </c>
      <c r="R157" s="23">
        <v>817.59432139499302</v>
      </c>
      <c r="S157" s="23">
        <v>79806.476607699704</v>
      </c>
      <c r="T157" s="23">
        <v>1020074.0576342</v>
      </c>
      <c r="U157" s="23">
        <v>9478.6858360236602</v>
      </c>
      <c r="V157" s="23">
        <v>58696.4168776679</v>
      </c>
      <c r="W157" s="23">
        <v>338.90594208681699</v>
      </c>
      <c r="X157" s="23">
        <v>1162346.8912225601</v>
      </c>
      <c r="Y157" s="23">
        <v>1757.0472070568101</v>
      </c>
      <c r="Z157" s="23">
        <v>188.76987107465101</v>
      </c>
      <c r="AA157" s="23">
        <v>432665.412581507</v>
      </c>
      <c r="AB157" s="23">
        <v>39.925529789366998</v>
      </c>
      <c r="AC157" s="23">
        <v>3590.8265595985699</v>
      </c>
      <c r="AD157" s="23">
        <v>198320.13738567001</v>
      </c>
      <c r="AE157" s="23">
        <v>145381.894411961</v>
      </c>
      <c r="AF157" s="23">
        <v>432960.91111822001</v>
      </c>
      <c r="AG157" s="23">
        <v>2871835.08771868</v>
      </c>
      <c r="AH157" s="23">
        <v>182389.11882135499</v>
      </c>
      <c r="AI157" s="23">
        <v>290761.67292851099</v>
      </c>
      <c r="AJ157" s="23">
        <v>187.120768995681</v>
      </c>
      <c r="AK157" s="23">
        <v>196548.136854785</v>
      </c>
      <c r="AL157" s="23">
        <v>526925.18067622196</v>
      </c>
      <c r="AM157" s="23">
        <v>73419.849482987003</v>
      </c>
      <c r="AN157" s="23">
        <v>297729.49863066798</v>
      </c>
      <c r="AO157" s="23">
        <v>29313.2347039741</v>
      </c>
      <c r="AP157" s="23">
        <v>347641.47747339698</v>
      </c>
      <c r="AQ157" s="23">
        <v>63164.720652009797</v>
      </c>
      <c r="AR157" s="23">
        <v>426245.62978721003</v>
      </c>
      <c r="AS157" s="23">
        <v>8.6194489052222991</v>
      </c>
      <c r="AT157" s="23">
        <v>139.33238446775599</v>
      </c>
      <c r="AU157" s="23">
        <v>1627414.4531564</v>
      </c>
      <c r="AV157" s="23">
        <v>21856.322322813001</v>
      </c>
      <c r="AW157" s="23">
        <v>43292.426429508901</v>
      </c>
      <c r="AX157" s="23">
        <v>31130.374543328198</v>
      </c>
      <c r="AY157" s="23">
        <v>36141.023313962003</v>
      </c>
      <c r="AZ157" s="23">
        <v>64205.365266905799</v>
      </c>
      <c r="BA157" s="23">
        <v>8616.6757351837405</v>
      </c>
      <c r="BB157" s="23">
        <v>2158.3424802620998</v>
      </c>
      <c r="BC157" s="23">
        <v>14818.0801130543</v>
      </c>
      <c r="BD157" s="23">
        <v>71237.5909853755</v>
      </c>
      <c r="BE157" s="23">
        <v>33830.249073079598</v>
      </c>
      <c r="BF157" s="23">
        <v>152.591437030712</v>
      </c>
      <c r="BG157" s="23">
        <v>7057.6767927430701</v>
      </c>
      <c r="BH157" s="23">
        <v>130239.284276886</v>
      </c>
      <c r="BI157" s="23">
        <v>51535.102262873799</v>
      </c>
      <c r="BJ157" s="23">
        <v>2493.4045583420798</v>
      </c>
      <c r="BK157" s="23">
        <v>972502.74828018399</v>
      </c>
      <c r="BL157" s="23">
        <v>1572601.2733674799</v>
      </c>
      <c r="BM157" s="23">
        <v>290504.07749160001</v>
      </c>
      <c r="BN157" s="23">
        <v>17.855447205210002</v>
      </c>
      <c r="BO157" s="23">
        <v>34.135139649011002</v>
      </c>
      <c r="BP157" s="23">
        <v>103949.02181134401</v>
      </c>
      <c r="BQ157" s="23">
        <v>643.81589116257703</v>
      </c>
      <c r="BR157" s="23">
        <v>205435.120707394</v>
      </c>
      <c r="BS157" s="23">
        <v>20202.653528725899</v>
      </c>
      <c r="BT157" s="23">
        <v>6164.5349884607704</v>
      </c>
      <c r="BU157" s="23">
        <v>626542.01268340496</v>
      </c>
      <c r="BV157" s="23">
        <v>5.6040744188998399</v>
      </c>
      <c r="BW157" s="23">
        <v>4833.3429002686898</v>
      </c>
      <c r="BX157" s="23">
        <v>23511.8027650232</v>
      </c>
      <c r="BY157" s="23">
        <v>34826.955043972601</v>
      </c>
      <c r="BZ157" s="23">
        <v>84158.805038220002</v>
      </c>
      <c r="CA157" s="23">
        <v>52.922145584253599</v>
      </c>
      <c r="CB157" s="23">
        <v>124243.69449989899</v>
      </c>
      <c r="CC157" s="23">
        <v>396315.03092674998</v>
      </c>
      <c r="CD157" s="23">
        <v>135544.824285404</v>
      </c>
      <c r="CE157" s="23">
        <v>6.0053542500029904</v>
      </c>
      <c r="CF157" s="23">
        <v>166011.649603923</v>
      </c>
      <c r="CG157" s="23">
        <v>101570.84379661</v>
      </c>
      <c r="CH157" s="23">
        <v>32836.607523430801</v>
      </c>
      <c r="CI157" s="23">
        <v>10052.4445695009</v>
      </c>
      <c r="CJ157" s="23">
        <v>173848.40869467999</v>
      </c>
      <c r="CK157" s="23">
        <v>60950.7036150114</v>
      </c>
      <c r="CL157" s="23">
        <v>333831.927389124</v>
      </c>
      <c r="CM157" s="23">
        <v>3988778.34772379</v>
      </c>
      <c r="CN157" s="23">
        <v>349819.21590800898</v>
      </c>
      <c r="CO157" s="23">
        <v>76355.345255319393</v>
      </c>
      <c r="CP157" s="23">
        <v>113.22347743783</v>
      </c>
      <c r="CQ157" s="23">
        <v>148147.10759540199</v>
      </c>
      <c r="CR157" s="23">
        <v>10204.868913841399</v>
      </c>
      <c r="CS157" s="23">
        <v>60687.596615399198</v>
      </c>
      <c r="CT157" s="23">
        <v>72838.390382834099</v>
      </c>
      <c r="CU157" s="23">
        <v>1881.1308503084699</v>
      </c>
      <c r="CV157" s="23">
        <v>24781.406067630702</v>
      </c>
      <c r="CW157" s="23">
        <v>984536.65457696095</v>
      </c>
      <c r="CX157" s="23">
        <v>114.419579968158</v>
      </c>
      <c r="CY157" s="23">
        <v>631241.39829792199</v>
      </c>
      <c r="CZ157" s="23">
        <v>124973.97408509</v>
      </c>
      <c r="DA157" s="23">
        <v>92011.425086066607</v>
      </c>
      <c r="DB157" s="23">
        <v>50125.045944045603</v>
      </c>
      <c r="DC157" s="23">
        <v>186440.228336731</v>
      </c>
      <c r="DD157" s="23">
        <v>117811.13731928301</v>
      </c>
      <c r="DE157" s="23">
        <v>72744.171677382896</v>
      </c>
      <c r="DF157" s="23">
        <v>1008799.10027829</v>
      </c>
      <c r="DG157" s="23">
        <v>607624.68874635105</v>
      </c>
      <c r="DH157" s="23">
        <v>1548.3823040058001</v>
      </c>
      <c r="DI157" s="23">
        <v>110238.86613676199</v>
      </c>
      <c r="DJ157" s="23">
        <v>76820.762411092597</v>
      </c>
      <c r="DK157" s="23">
        <v>12.2544787548517</v>
      </c>
      <c r="DL157" s="23">
        <v>57573.681168328098</v>
      </c>
      <c r="DM157" s="23">
        <v>18413.9917486054</v>
      </c>
      <c r="DN157" s="23">
        <v>15543.968663887201</v>
      </c>
      <c r="DO157" s="23">
        <v>71721.0377242174</v>
      </c>
      <c r="DP157" s="23">
        <v>195002.008839127</v>
      </c>
      <c r="DQ157" s="23">
        <v>1961188.5406547801</v>
      </c>
      <c r="DR157" s="23">
        <f t="shared" si="11"/>
        <v>28743080.302925739</v>
      </c>
      <c r="DS157" s="19">
        <v>4203187.4881995926</v>
      </c>
      <c r="DT157">
        <v>3948813.3368946286</v>
      </c>
      <c r="DU157">
        <v>7320245.3981117737</v>
      </c>
      <c r="DV157">
        <v>2410094.7469143234</v>
      </c>
      <c r="DW157">
        <v>10860739.332805423</v>
      </c>
      <c r="DX157" s="23">
        <f t="shared" si="12"/>
        <v>28743080.302925743</v>
      </c>
      <c r="DY157" s="38" t="e">
        <f t="shared" si="10"/>
        <v>#N/A</v>
      </c>
      <c r="DZ157" s="23" t="e">
        <f t="shared" si="13"/>
        <v>#N/A</v>
      </c>
    </row>
    <row r="158" spans="1:130" x14ac:dyDescent="0.25">
      <c r="A158" s="21" t="s">
        <v>290</v>
      </c>
      <c r="B158" s="23">
        <v>115081.31687444101</v>
      </c>
      <c r="C158" s="23">
        <v>234738.873016597</v>
      </c>
      <c r="D158" s="23">
        <v>947495.77921688196</v>
      </c>
      <c r="E158" s="23">
        <v>256.82395698880703</v>
      </c>
      <c r="F158" s="23">
        <v>72955.632041690696</v>
      </c>
      <c r="G158" s="23">
        <v>780139.11491115706</v>
      </c>
      <c r="H158" s="23">
        <v>65845.696425768605</v>
      </c>
      <c r="I158" s="23">
        <v>93756.456308826499</v>
      </c>
      <c r="J158" s="23">
        <v>21685.4604468582</v>
      </c>
      <c r="K158" s="23">
        <v>23336.762230771801</v>
      </c>
      <c r="L158" s="23">
        <v>457055.63244144002</v>
      </c>
      <c r="M158" s="23">
        <v>25518.919006009699</v>
      </c>
      <c r="N158" s="23">
        <v>9041.7646808756508</v>
      </c>
      <c r="O158" s="23">
        <v>6563.3765616619803</v>
      </c>
      <c r="P158" s="23">
        <v>1990.8569232104901</v>
      </c>
      <c r="Q158" s="23">
        <v>456.33727211335201</v>
      </c>
      <c r="R158" s="23">
        <v>1875.15655775237</v>
      </c>
      <c r="S158" s="23">
        <v>259968.75562726799</v>
      </c>
      <c r="T158" s="23">
        <v>5569466.8420117404</v>
      </c>
      <c r="U158" s="23">
        <v>7885.0217134433897</v>
      </c>
      <c r="V158" s="23">
        <v>313336.43823612499</v>
      </c>
      <c r="W158" s="23">
        <v>2208.3541289576801</v>
      </c>
      <c r="X158" s="23">
        <v>5318191.0184134999</v>
      </c>
      <c r="Y158" s="23">
        <v>8982.3903801098495</v>
      </c>
      <c r="Z158" s="23">
        <v>2106.0231586945001</v>
      </c>
      <c r="AA158" s="23">
        <v>2114947.9426945001</v>
      </c>
      <c r="AB158" s="23">
        <v>151.412809772624</v>
      </c>
      <c r="AC158" s="23">
        <v>15330.784436472601</v>
      </c>
      <c r="AD158" s="23">
        <v>797640.22775019996</v>
      </c>
      <c r="AE158" s="23">
        <v>56407.985025574402</v>
      </c>
      <c r="AF158" s="23">
        <v>36605.621718701797</v>
      </c>
      <c r="AG158" s="23">
        <v>7706949.4874117896</v>
      </c>
      <c r="AH158" s="23">
        <v>126823.143748929</v>
      </c>
      <c r="AI158" s="23">
        <v>763043.75920844905</v>
      </c>
      <c r="AJ158" s="23">
        <v>5287.8533426471804</v>
      </c>
      <c r="AK158" s="23">
        <v>248503.971857078</v>
      </c>
      <c r="AL158" s="23">
        <v>17677856.893111799</v>
      </c>
      <c r="AM158" s="23">
        <v>216739.40418489001</v>
      </c>
      <c r="AN158" s="23">
        <v>12772.4667450086</v>
      </c>
      <c r="AO158" s="23">
        <v>78965.992948285595</v>
      </c>
      <c r="AP158" s="23">
        <v>423667.53174281301</v>
      </c>
      <c r="AQ158" s="23">
        <v>114829.858744863</v>
      </c>
      <c r="AR158" s="23">
        <v>1297718.73563456</v>
      </c>
      <c r="AS158" s="23">
        <v>20.039160462000702</v>
      </c>
      <c r="AT158" s="23">
        <v>184.56516498072301</v>
      </c>
      <c r="AU158" s="23">
        <v>6011650.7383504203</v>
      </c>
      <c r="AV158" s="23">
        <v>4506.5489942081804</v>
      </c>
      <c r="AW158" s="23">
        <v>951.05119245882202</v>
      </c>
      <c r="AX158" s="23">
        <v>20149.6871844671</v>
      </c>
      <c r="AY158" s="23">
        <v>1280.36237715739</v>
      </c>
      <c r="AZ158" s="23">
        <v>434515.62453536899</v>
      </c>
      <c r="BA158" s="23">
        <v>56139.6373012478</v>
      </c>
      <c r="BB158" s="23">
        <v>19209.990818868799</v>
      </c>
      <c r="BC158" s="23">
        <v>27890.388285047899</v>
      </c>
      <c r="BD158" s="23">
        <v>115331.796569005</v>
      </c>
      <c r="BE158" s="23">
        <v>284423.00979920401</v>
      </c>
      <c r="BF158" s="23">
        <v>4817.1335341186796</v>
      </c>
      <c r="BG158" s="23">
        <v>15514.3523606704</v>
      </c>
      <c r="BH158" s="23">
        <v>481771.02514370403</v>
      </c>
      <c r="BI158" s="23">
        <v>47412.9639736795</v>
      </c>
      <c r="BJ158" s="23">
        <v>367.70944316512202</v>
      </c>
      <c r="BK158" s="23">
        <v>1222112.94071221</v>
      </c>
      <c r="BL158" s="23">
        <v>5103394.6565547502</v>
      </c>
      <c r="BM158" s="23">
        <v>180356.06723684</v>
      </c>
      <c r="BN158" s="23">
        <v>67508.285348379097</v>
      </c>
      <c r="BO158" s="23">
        <v>220.99218349026901</v>
      </c>
      <c r="BP158" s="23">
        <v>2617.8551256836599</v>
      </c>
      <c r="BQ158" s="23">
        <v>12060.4094912775</v>
      </c>
      <c r="BR158" s="23">
        <v>3199287.7851287499</v>
      </c>
      <c r="BS158" s="23">
        <v>4501.2591768797001</v>
      </c>
      <c r="BT158" s="23">
        <v>9952.3826007608204</v>
      </c>
      <c r="BU158" s="23">
        <v>2811889.8361872798</v>
      </c>
      <c r="BV158" s="23">
        <v>18.787602044199101</v>
      </c>
      <c r="BW158" s="23">
        <v>347.22212518246403</v>
      </c>
      <c r="BX158" s="23">
        <v>6103.7858097038898</v>
      </c>
      <c r="BY158" s="23">
        <v>31543.1641319072</v>
      </c>
      <c r="BZ158" s="23">
        <v>184167.57827291399</v>
      </c>
      <c r="CA158" s="23">
        <v>458.16002097768802</v>
      </c>
      <c r="CB158" s="23">
        <v>5522.2516071482496</v>
      </c>
      <c r="CC158" s="23">
        <v>720725.89127466804</v>
      </c>
      <c r="CD158" s="23">
        <v>3531751.60611076</v>
      </c>
      <c r="CE158" s="23">
        <v>1327008.0094737101</v>
      </c>
      <c r="CF158" s="23">
        <v>22985.532468832502</v>
      </c>
      <c r="CG158" s="23">
        <v>152150.439770242</v>
      </c>
      <c r="CH158" s="23">
        <v>185781.96661525901</v>
      </c>
      <c r="CI158" s="23">
        <v>473638.39713073598</v>
      </c>
      <c r="CJ158" s="23">
        <v>320282.62444341299</v>
      </c>
      <c r="CK158" s="23">
        <v>7554.63483374719</v>
      </c>
      <c r="CL158" s="23">
        <v>679602.59173338802</v>
      </c>
      <c r="CM158" s="23">
        <v>7494761.3860625597</v>
      </c>
      <c r="CN158" s="23">
        <v>177874.51284908401</v>
      </c>
      <c r="CO158" s="23">
        <v>5789.4658019224798</v>
      </c>
      <c r="CP158" s="23">
        <v>489.33484807038201</v>
      </c>
      <c r="CQ158" s="23">
        <v>3877508.60666927</v>
      </c>
      <c r="CR158" s="23">
        <v>23206.492813178102</v>
      </c>
      <c r="CS158" s="23">
        <v>176840.71885128599</v>
      </c>
      <c r="CT158" s="23">
        <v>130940.779317725</v>
      </c>
      <c r="CU158" s="23">
        <v>121.38455304743199</v>
      </c>
      <c r="CV158" s="23">
        <v>186320.646172896</v>
      </c>
      <c r="CW158" s="23">
        <v>76933.960048682202</v>
      </c>
      <c r="CX158" s="23">
        <v>36325862.277115896</v>
      </c>
      <c r="CY158" s="23">
        <v>2847694.75842347</v>
      </c>
      <c r="CZ158" s="23">
        <v>55002.0392409013</v>
      </c>
      <c r="DA158" s="23">
        <v>29206.483275079601</v>
      </c>
      <c r="DB158" s="23">
        <v>246605.39547782799</v>
      </c>
      <c r="DC158" s="23">
        <v>50719.424300135201</v>
      </c>
      <c r="DD158" s="23">
        <v>23422.904955055801</v>
      </c>
      <c r="DE158" s="23">
        <v>168830.56322177401</v>
      </c>
      <c r="DF158" s="23">
        <v>264999.26059081801</v>
      </c>
      <c r="DG158" s="23">
        <v>510904.70764816401</v>
      </c>
      <c r="DH158" s="23">
        <v>42.291576901989501</v>
      </c>
      <c r="DI158" s="23">
        <v>681048.19711514097</v>
      </c>
      <c r="DJ158" s="23">
        <v>46315.821832735099</v>
      </c>
      <c r="DK158" s="23">
        <v>32.082651203976397</v>
      </c>
      <c r="DL158" s="23">
        <v>145494.74357622</v>
      </c>
      <c r="DM158" s="23">
        <v>53524.935879374199</v>
      </c>
      <c r="DN158" s="23">
        <v>628095.02393470495</v>
      </c>
      <c r="DO158" s="23">
        <v>319.57142940968299</v>
      </c>
      <c r="DP158" s="23">
        <v>486585.63606690802</v>
      </c>
      <c r="DQ158" s="23">
        <v>21800784.197519101</v>
      </c>
      <c r="DR158" s="23">
        <f t="shared" si="11"/>
        <v>150340141.21683696</v>
      </c>
      <c r="DS158" s="19">
        <v>33696420.01126159</v>
      </c>
      <c r="DT158">
        <v>49011302.458076507</v>
      </c>
      <c r="DU158">
        <v>19847734.490025323</v>
      </c>
      <c r="DV158">
        <v>6809321.0725018466</v>
      </c>
      <c r="DW158">
        <v>40975363.184971668</v>
      </c>
      <c r="DX158" s="23">
        <f t="shared" si="12"/>
        <v>150340141.21683693</v>
      </c>
      <c r="DY158" s="38" t="e">
        <f t="shared" si="10"/>
        <v>#N/A</v>
      </c>
      <c r="DZ158" s="23" t="e">
        <f t="shared" si="13"/>
        <v>#N/A</v>
      </c>
    </row>
    <row r="159" spans="1:130" x14ac:dyDescent="0.25">
      <c r="A159" s="21" t="s">
        <v>291</v>
      </c>
      <c r="B159" s="23">
        <v>989817.58038273698</v>
      </c>
      <c r="C159" s="23">
        <v>10017328.8303861</v>
      </c>
      <c r="D159" s="23">
        <v>38022.951632274497</v>
      </c>
      <c r="E159" s="23">
        <v>27.107440622633298</v>
      </c>
      <c r="F159" s="23">
        <v>369.12190825840901</v>
      </c>
      <c r="G159" s="23">
        <v>7176083.4271939704</v>
      </c>
      <c r="H159" s="23">
        <v>18316.234454533402</v>
      </c>
      <c r="I159" s="23">
        <v>81395.429033971202</v>
      </c>
      <c r="J159" s="23">
        <v>19950.438715141299</v>
      </c>
      <c r="K159" s="23">
        <v>1369.6747455191201</v>
      </c>
      <c r="L159" s="23">
        <v>1747.2271509684999</v>
      </c>
      <c r="M159" s="23">
        <v>2522.7860494236302</v>
      </c>
      <c r="N159" s="23">
        <v>12323.5813184781</v>
      </c>
      <c r="O159" s="23">
        <v>37801.4197274076</v>
      </c>
      <c r="P159" s="23">
        <v>1602.30494605082</v>
      </c>
      <c r="Q159" s="23">
        <v>21446.812595391701</v>
      </c>
      <c r="R159" s="23">
        <v>3574.0965659185899</v>
      </c>
      <c r="S159" s="23">
        <v>3178.0013060414999</v>
      </c>
      <c r="T159" s="23">
        <v>31840470.148981001</v>
      </c>
      <c r="U159" s="23">
        <v>109.76274463561001</v>
      </c>
      <c r="V159" s="23">
        <v>3410.5722936941802</v>
      </c>
      <c r="W159" s="23">
        <v>286.453678675981</v>
      </c>
      <c r="X159" s="23">
        <v>31676295.466368299</v>
      </c>
      <c r="Y159" s="23">
        <v>315.73349907090898</v>
      </c>
      <c r="Z159" s="23">
        <v>2061.09252950052</v>
      </c>
      <c r="AA159" s="23">
        <v>104469824.330415</v>
      </c>
      <c r="AB159" s="23">
        <v>18049.456409034701</v>
      </c>
      <c r="AC159" s="23">
        <v>1226158.2626696399</v>
      </c>
      <c r="AD159" s="23">
        <v>32841.992682586402</v>
      </c>
      <c r="AE159" s="23">
        <v>3485694.9883315</v>
      </c>
      <c r="AF159" s="23">
        <v>2627224.3537113899</v>
      </c>
      <c r="AG159" s="23">
        <v>61781796.282049403</v>
      </c>
      <c r="AH159" s="23">
        <v>8087174.2198972097</v>
      </c>
      <c r="AI159" s="23">
        <v>9265973.5786936209</v>
      </c>
      <c r="AJ159" s="23">
        <v>179.51707582700701</v>
      </c>
      <c r="AK159" s="23">
        <v>2275230.4162602802</v>
      </c>
      <c r="AL159" s="23">
        <v>13537792.660171101</v>
      </c>
      <c r="AM159" s="23">
        <v>164339.86346068501</v>
      </c>
      <c r="AN159" s="23">
        <v>5267517.1679226598</v>
      </c>
      <c r="AO159" s="23">
        <v>5374.9443782334502</v>
      </c>
      <c r="AP159" s="23">
        <v>6543473.8216017801</v>
      </c>
      <c r="AQ159" s="23">
        <v>672667.18160335894</v>
      </c>
      <c r="AR159" s="23">
        <v>2821812.23460333</v>
      </c>
      <c r="AS159" s="23">
        <v>7.6213393271035903</v>
      </c>
      <c r="AT159" s="23">
        <v>17430.068007126101</v>
      </c>
      <c r="AU159" s="23">
        <v>82563840.359643698</v>
      </c>
      <c r="AV159" s="23">
        <v>2201036.8903043298</v>
      </c>
      <c r="AW159" s="23">
        <v>210912.27023816499</v>
      </c>
      <c r="AX159" s="23">
        <v>261764.96951010701</v>
      </c>
      <c r="AY159" s="23">
        <v>2990.4122372124002</v>
      </c>
      <c r="AZ159" s="23">
        <v>3926.4746556079099</v>
      </c>
      <c r="BA159" s="23">
        <v>523.53934523655403</v>
      </c>
      <c r="BB159" s="23">
        <v>21283.640162297601</v>
      </c>
      <c r="BC159" s="23">
        <v>475.22408203306497</v>
      </c>
      <c r="BD159" s="23">
        <v>7268.9370867129701</v>
      </c>
      <c r="BE159" s="23">
        <v>986.79544534178206</v>
      </c>
      <c r="BF159" s="23">
        <v>145838.397624089</v>
      </c>
      <c r="BG159" s="23">
        <v>18423.7881071066</v>
      </c>
      <c r="BH159" s="23">
        <v>4400.2650488297804</v>
      </c>
      <c r="BI159" s="23">
        <v>416.00891847353</v>
      </c>
      <c r="BJ159" s="23">
        <v>889.55030428268799</v>
      </c>
      <c r="BK159" s="23">
        <v>7933931.1027996996</v>
      </c>
      <c r="BL159" s="23">
        <v>35321352.522097804</v>
      </c>
      <c r="BM159" s="23">
        <v>259698.844944215</v>
      </c>
      <c r="BN159" s="23">
        <v>34.244014686819099</v>
      </c>
      <c r="BO159" s="23">
        <v>12062.572968766201</v>
      </c>
      <c r="BP159" s="23">
        <v>8122269.63557678</v>
      </c>
      <c r="BQ159" s="23">
        <v>148792.33937099599</v>
      </c>
      <c r="BR159" s="23">
        <v>2348541.2213109299</v>
      </c>
      <c r="BS159" s="23">
        <v>49791.114265067903</v>
      </c>
      <c r="BT159" s="23">
        <v>193880.72791960099</v>
      </c>
      <c r="BU159" s="23">
        <v>11518286.349982601</v>
      </c>
      <c r="BV159" s="23">
        <v>19.520660290150399</v>
      </c>
      <c r="BW159" s="23">
        <v>19246.1590016872</v>
      </c>
      <c r="BX159" s="23">
        <v>3707657.5685775899</v>
      </c>
      <c r="BY159" s="23">
        <v>85795.155639118806</v>
      </c>
      <c r="BZ159" s="23">
        <v>2354.7639338416502</v>
      </c>
      <c r="CA159" s="23">
        <v>4865.45438985699</v>
      </c>
      <c r="CB159" s="23">
        <v>70648.176597932004</v>
      </c>
      <c r="CC159" s="23">
        <v>37979070.6231957</v>
      </c>
      <c r="CD159" s="23">
        <v>4257897.5396899302</v>
      </c>
      <c r="CE159" s="23">
        <v>297.698453103936</v>
      </c>
      <c r="CF159" s="23">
        <v>3384040.1676276601</v>
      </c>
      <c r="CG159" s="23">
        <v>7418770.0822206195</v>
      </c>
      <c r="CH159" s="23">
        <v>25075.1977252303</v>
      </c>
      <c r="CI159" s="23">
        <v>454301.28685044299</v>
      </c>
      <c r="CJ159" s="23">
        <v>2611.1868127068101</v>
      </c>
      <c r="CK159" s="23">
        <v>1882415.8252335801</v>
      </c>
      <c r="CL159" s="23">
        <v>898923.00778713694</v>
      </c>
      <c r="CM159" s="23">
        <v>35287889.643870801</v>
      </c>
      <c r="CN159" s="23">
        <v>1712536.8746072401</v>
      </c>
      <c r="CO159" s="23">
        <v>1172905.1294350801</v>
      </c>
      <c r="CP159" s="23">
        <v>203.92734575541701</v>
      </c>
      <c r="CQ159" s="23">
        <v>4174.8489018262198</v>
      </c>
      <c r="CR159" s="23">
        <v>11762.889750353301</v>
      </c>
      <c r="CS159" s="23">
        <v>143664.51934195199</v>
      </c>
      <c r="CT159" s="23">
        <v>792336.19600529305</v>
      </c>
      <c r="CU159" s="23">
        <v>5709.6904885101103</v>
      </c>
      <c r="CV159" s="23">
        <v>38230.331549918898</v>
      </c>
      <c r="CW159" s="23">
        <v>8146574.8201270904</v>
      </c>
      <c r="CX159" s="23">
        <v>51178.786088031004</v>
      </c>
      <c r="CY159" s="23">
        <v>12186299.0287055</v>
      </c>
      <c r="CZ159" s="23">
        <v>1848762.7901899901</v>
      </c>
      <c r="DA159" s="23">
        <v>250762.01406625501</v>
      </c>
      <c r="DB159" s="23">
        <v>4081.68274172471</v>
      </c>
      <c r="DC159" s="23">
        <v>887121.54863627895</v>
      </c>
      <c r="DD159" s="23">
        <v>2866046.0512822899</v>
      </c>
      <c r="DE159" s="23">
        <v>16578.503507774501</v>
      </c>
      <c r="DF159" s="23">
        <v>16364678.854238</v>
      </c>
      <c r="DG159" s="23">
        <v>20764343.373962801</v>
      </c>
      <c r="DH159" s="23">
        <v>2078.3617090807902</v>
      </c>
      <c r="DI159" s="23">
        <v>1231144.1052651401</v>
      </c>
      <c r="DJ159" s="23">
        <v>116192.529604354</v>
      </c>
      <c r="DK159" s="23">
        <v>86.8359826024585</v>
      </c>
      <c r="DL159" s="23">
        <v>24507.172837988601</v>
      </c>
      <c r="DM159" s="23">
        <v>2732.0657233022898</v>
      </c>
      <c r="DN159" s="23">
        <v>264999.26036164298</v>
      </c>
      <c r="DO159" s="23">
        <v>3195300.41006744</v>
      </c>
      <c r="DP159" s="23">
        <v>4606670.0373857496</v>
      </c>
      <c r="DQ159" s="23">
        <v>1093571.62165186</v>
      </c>
      <c r="DR159" s="23">
        <f t="shared" si="11"/>
        <v>628891120.73472357</v>
      </c>
      <c r="DS159" s="19">
        <v>35706144.38791541</v>
      </c>
      <c r="DT159">
        <v>173686128.98566869</v>
      </c>
      <c r="DU159">
        <v>126557514.09917736</v>
      </c>
      <c r="DV159">
        <v>19187676.152335841</v>
      </c>
      <c r="DW159">
        <v>273753657.10962623</v>
      </c>
      <c r="DX159" s="23">
        <f t="shared" si="12"/>
        <v>628891120.73472357</v>
      </c>
      <c r="DY159" s="38" t="e">
        <f t="shared" si="10"/>
        <v>#N/A</v>
      </c>
      <c r="DZ159" s="23" t="e">
        <f t="shared" si="13"/>
        <v>#N/A</v>
      </c>
    </row>
    <row r="160" spans="1:130" x14ac:dyDescent="0.25">
      <c r="A160" s="21" t="s">
        <v>292</v>
      </c>
      <c r="B160" s="23">
        <v>52163.321095169202</v>
      </c>
      <c r="C160" s="23">
        <v>993848.93902344001</v>
      </c>
      <c r="D160" s="23">
        <v>105688.982982902</v>
      </c>
      <c r="E160" s="23">
        <v>321.65864126186699</v>
      </c>
      <c r="F160" s="23">
        <v>9879.8402196502193</v>
      </c>
      <c r="G160" s="23">
        <v>237533.054306676</v>
      </c>
      <c r="H160" s="23">
        <v>2156.89552979066</v>
      </c>
      <c r="I160" s="23">
        <v>1251.4004221673899</v>
      </c>
      <c r="J160" s="23">
        <v>801.68342925145203</v>
      </c>
      <c r="K160" s="23">
        <v>7406.9348875115002</v>
      </c>
      <c r="L160" s="23">
        <v>3033.3823445599901</v>
      </c>
      <c r="M160" s="23">
        <v>1000.31318366854</v>
      </c>
      <c r="N160" s="23">
        <v>246.79745673833901</v>
      </c>
      <c r="O160" s="23">
        <v>2888.73797751746</v>
      </c>
      <c r="P160" s="23">
        <v>212.86028699022199</v>
      </c>
      <c r="Q160" s="23">
        <v>194.925371239426</v>
      </c>
      <c r="R160" s="23">
        <v>195.76616105657999</v>
      </c>
      <c r="S160" s="23">
        <v>26946.1832951449</v>
      </c>
      <c r="T160" s="23">
        <v>1336196.71456354</v>
      </c>
      <c r="U160" s="23">
        <v>58.284935938368498</v>
      </c>
      <c r="V160" s="23">
        <v>30089.1415572966</v>
      </c>
      <c r="W160" s="23">
        <v>250.6575743272</v>
      </c>
      <c r="X160" s="23">
        <v>1316948.1266087501</v>
      </c>
      <c r="Y160" s="23">
        <v>68.454960897688807</v>
      </c>
      <c r="Z160" s="23">
        <v>7213.1370715969097</v>
      </c>
      <c r="AA160" s="23">
        <v>294410.44363604998</v>
      </c>
      <c r="AB160" s="23">
        <v>665.97701745693405</v>
      </c>
      <c r="AC160" s="23">
        <v>257905.34872719701</v>
      </c>
      <c r="AD160" s="23">
        <v>103453.53018875299</v>
      </c>
      <c r="AE160" s="23">
        <v>2325.05936499479</v>
      </c>
      <c r="AF160" s="23">
        <v>1039.1436388752199</v>
      </c>
      <c r="AG160" s="23">
        <v>1768454.2755762399</v>
      </c>
      <c r="AH160" s="23">
        <v>5784.7916713616696</v>
      </c>
      <c r="AI160" s="23">
        <v>328432.95368925697</v>
      </c>
      <c r="AJ160" s="23">
        <v>279.36470245313598</v>
      </c>
      <c r="AK160" s="23">
        <v>1919.6867622807499</v>
      </c>
      <c r="AL160" s="23">
        <v>2975218.6746204998</v>
      </c>
      <c r="AM160" s="23">
        <v>17148.493432214502</v>
      </c>
      <c r="AN160" s="23">
        <v>20737.399969244001</v>
      </c>
      <c r="AO160" s="23">
        <v>10310.8635539835</v>
      </c>
      <c r="AP160" s="23">
        <v>13206.2827807227</v>
      </c>
      <c r="AQ160" s="23">
        <v>33460.112689638998</v>
      </c>
      <c r="AR160" s="23">
        <v>12177.6330391621</v>
      </c>
      <c r="AS160" s="23">
        <v>2097.7642917735898</v>
      </c>
      <c r="AT160" s="23">
        <v>223.450978692322</v>
      </c>
      <c r="AU160" s="23">
        <v>2426322.1939692898</v>
      </c>
      <c r="AV160" s="23">
        <v>376.85370763722602</v>
      </c>
      <c r="AW160" s="23">
        <v>387.47089284815002</v>
      </c>
      <c r="AX160" s="23">
        <v>10347.139739149699</v>
      </c>
      <c r="AY160" s="23">
        <v>1651.9016952197801</v>
      </c>
      <c r="AZ160" s="23">
        <v>65109.487023337497</v>
      </c>
      <c r="BA160" s="23">
        <v>4471.1250469360803</v>
      </c>
      <c r="BB160" s="23">
        <v>2209.20018245355</v>
      </c>
      <c r="BC160" s="23">
        <v>2639.9810369348902</v>
      </c>
      <c r="BD160" s="23">
        <v>16208.4129276692</v>
      </c>
      <c r="BE160" s="23">
        <v>25898.640217673099</v>
      </c>
      <c r="BF160" s="23">
        <v>54.693753018840098</v>
      </c>
      <c r="BG160" s="23">
        <v>5427.2044733161902</v>
      </c>
      <c r="BH160" s="23">
        <v>157894.139578006</v>
      </c>
      <c r="BI160" s="23">
        <v>1658.35127654399</v>
      </c>
      <c r="BJ160" s="23">
        <v>1120.7552759519299</v>
      </c>
      <c r="BK160" s="23">
        <v>531231.55652763299</v>
      </c>
      <c r="BL160" s="23">
        <v>1348509.6991959801</v>
      </c>
      <c r="BM160" s="23">
        <v>53350.038803801697</v>
      </c>
      <c r="BN160" s="23">
        <v>558.80885397394297</v>
      </c>
      <c r="BO160" s="23">
        <v>185.82638508526799</v>
      </c>
      <c r="BP160" s="23">
        <v>16988.158850695199</v>
      </c>
      <c r="BQ160" s="23">
        <v>269.260225049339</v>
      </c>
      <c r="BR160" s="23">
        <v>1495569.49189341</v>
      </c>
      <c r="BS160" s="23">
        <v>1257.3553068660699</v>
      </c>
      <c r="BT160" s="23">
        <v>494.95044262986102</v>
      </c>
      <c r="BU160" s="23">
        <v>822564.24477701203</v>
      </c>
      <c r="BV160" s="23">
        <v>309.01265296958297</v>
      </c>
      <c r="BW160" s="23">
        <v>9716.2907873873392</v>
      </c>
      <c r="BX160" s="23">
        <v>13961.276580120601</v>
      </c>
      <c r="BY160" s="23">
        <v>1254.50128423819</v>
      </c>
      <c r="BZ160" s="23">
        <v>22399.521383847699</v>
      </c>
      <c r="CA160" s="23">
        <v>1479.3313832603999</v>
      </c>
      <c r="CB160" s="23">
        <v>24.833751961565699</v>
      </c>
      <c r="CC160" s="23">
        <v>821943.41450320801</v>
      </c>
      <c r="CD160" s="23">
        <v>507867.02159256599</v>
      </c>
      <c r="CE160" s="23">
        <v>37.4342039558369</v>
      </c>
      <c r="CF160" s="23">
        <v>391799.643678641</v>
      </c>
      <c r="CG160" s="23">
        <v>1566.3084206844001</v>
      </c>
      <c r="CH160" s="23">
        <v>19254.203232021599</v>
      </c>
      <c r="CI160" s="23">
        <v>11421.722725650499</v>
      </c>
      <c r="CJ160" s="23">
        <v>33673.435233359</v>
      </c>
      <c r="CK160" s="23">
        <v>9061.6247199249901</v>
      </c>
      <c r="CL160" s="23">
        <v>82179.571268853804</v>
      </c>
      <c r="CM160" s="23">
        <v>2223429.1366050998</v>
      </c>
      <c r="CN160" s="23">
        <v>66952.728344433694</v>
      </c>
      <c r="CO160" s="23">
        <v>9241.5861262076905</v>
      </c>
      <c r="CP160" s="23">
        <v>699.80104886634194</v>
      </c>
      <c r="CQ160" s="23">
        <v>96487.106052136194</v>
      </c>
      <c r="CR160" s="23">
        <v>46.331237631338396</v>
      </c>
      <c r="CS160" s="23">
        <v>3108.3206347270898</v>
      </c>
      <c r="CT160" s="23">
        <v>6116.9711330193904</v>
      </c>
      <c r="CU160" s="23">
        <v>446.09363199381602</v>
      </c>
      <c r="CV160" s="23">
        <v>2909.1814659204501</v>
      </c>
      <c r="CW160" s="23">
        <v>869975.49486421095</v>
      </c>
      <c r="CX160" s="23">
        <v>1781.66421551248</v>
      </c>
      <c r="CY160" s="23">
        <v>160919.49714187399</v>
      </c>
      <c r="CZ160" s="23">
        <v>786.23190357911403</v>
      </c>
      <c r="DA160" s="23">
        <v>4332.8729815939896</v>
      </c>
      <c r="DB160" s="23">
        <v>37806.331701393698</v>
      </c>
      <c r="DC160" s="23">
        <v>54905.770509460599</v>
      </c>
      <c r="DD160" s="23">
        <v>7813.7545099512299</v>
      </c>
      <c r="DE160" s="23">
        <v>26461.9112105075</v>
      </c>
      <c r="DF160" s="23">
        <v>232235.944692505</v>
      </c>
      <c r="DG160" s="23">
        <v>293537.20845203003</v>
      </c>
      <c r="DH160" s="23">
        <v>303.49157595560598</v>
      </c>
      <c r="DI160" s="23">
        <v>60437.108366984903</v>
      </c>
      <c r="DJ160" s="23">
        <v>12232.544036118999</v>
      </c>
      <c r="DK160" s="23">
        <v>342.44517897664298</v>
      </c>
      <c r="DL160" s="23">
        <v>13455.382925408099</v>
      </c>
      <c r="DM160" s="23">
        <v>8099.8975017446601</v>
      </c>
      <c r="DN160" s="23">
        <v>749.28836186845399</v>
      </c>
      <c r="DO160" s="23">
        <v>240.93048987397299</v>
      </c>
      <c r="DP160" s="23">
        <v>704021.96465111803</v>
      </c>
      <c r="DQ160" s="23">
        <v>2926781.13613476</v>
      </c>
      <c r="DR160" s="23">
        <f t="shared" si="11"/>
        <v>26733211.661364187</v>
      </c>
      <c r="DS160" s="19">
        <v>5555916.6290129432</v>
      </c>
      <c r="DT160">
        <v>3217195.4026872399</v>
      </c>
      <c r="DU160">
        <v>5254146.679886464</v>
      </c>
      <c r="DV160">
        <v>1166060.0341855902</v>
      </c>
      <c r="DW160">
        <v>11539892.915591933</v>
      </c>
      <c r="DX160" s="23">
        <f t="shared" si="12"/>
        <v>26733211.661364168</v>
      </c>
      <c r="DY160" s="38" t="e">
        <f t="shared" si="10"/>
        <v>#N/A</v>
      </c>
      <c r="DZ160" s="23" t="e">
        <f t="shared" si="13"/>
        <v>#N/A</v>
      </c>
    </row>
    <row r="161" spans="1:130" x14ac:dyDescent="0.25">
      <c r="A161" s="21" t="s">
        <v>264</v>
      </c>
      <c r="B161" s="23">
        <v>87891.066881224295</v>
      </c>
      <c r="C161" s="23">
        <v>80619.155204328199</v>
      </c>
      <c r="D161" s="23">
        <v>11977.203629408299</v>
      </c>
      <c r="E161" s="23">
        <v>53.951112167585102</v>
      </c>
      <c r="F161" s="23">
        <v>31537.2542828142</v>
      </c>
      <c r="G161" s="23">
        <v>49123.534497056397</v>
      </c>
      <c r="H161" s="23">
        <v>17102.300118074101</v>
      </c>
      <c r="I161" s="23">
        <v>4625.4231303581701</v>
      </c>
      <c r="J161" s="23">
        <v>376.82319060366098</v>
      </c>
      <c r="K161" s="23">
        <v>605.30600350855605</v>
      </c>
      <c r="L161" s="23">
        <v>14321.1971388651</v>
      </c>
      <c r="M161" s="23">
        <v>4909.7578242303898</v>
      </c>
      <c r="N161" s="23">
        <v>1132.92619719136</v>
      </c>
      <c r="O161" s="23">
        <v>10124.608164093001</v>
      </c>
      <c r="P161" s="23">
        <v>1285.4843303570101</v>
      </c>
      <c r="Q161" s="23">
        <v>1006.6793554708</v>
      </c>
      <c r="R161" s="23">
        <v>1762.5325821010799</v>
      </c>
      <c r="S161" s="23">
        <v>161317.586015156</v>
      </c>
      <c r="T161" s="23">
        <v>658525.35827907699</v>
      </c>
      <c r="U161" s="23">
        <v>4560.5951576392699</v>
      </c>
      <c r="V161" s="23">
        <v>553399.93103032396</v>
      </c>
      <c r="W161" s="23">
        <v>1244.4523359524001</v>
      </c>
      <c r="X161" s="23">
        <v>867736.04304263904</v>
      </c>
      <c r="Y161" s="23">
        <v>4033.2560252374301</v>
      </c>
      <c r="Z161" s="23">
        <v>260.92619953410298</v>
      </c>
      <c r="AA161" s="23">
        <v>162360.15693203299</v>
      </c>
      <c r="AB161" s="23">
        <v>85.442143787111704</v>
      </c>
      <c r="AC161" s="23">
        <v>42322.483313630597</v>
      </c>
      <c r="AD161" s="23">
        <v>267240.63715808297</v>
      </c>
      <c r="AE161" s="23">
        <v>121523.49035596701</v>
      </c>
      <c r="AF161" s="23">
        <v>100997.428132049</v>
      </c>
      <c r="AG161" s="23">
        <v>579675.34455558402</v>
      </c>
      <c r="AH161" s="23">
        <v>93566.262326708995</v>
      </c>
      <c r="AI161" s="23">
        <v>114230.88536544501</v>
      </c>
      <c r="AJ161" s="23">
        <v>79.259126392094103</v>
      </c>
      <c r="AK161" s="23">
        <v>143475.26438937499</v>
      </c>
      <c r="AL161" s="23">
        <v>192091.63394050501</v>
      </c>
      <c r="AM161" s="23">
        <v>15451.1204217534</v>
      </c>
      <c r="AN161" s="23">
        <v>95560.923747399895</v>
      </c>
      <c r="AO161" s="23">
        <v>12366.727014923399</v>
      </c>
      <c r="AP161" s="23">
        <v>20299.5249762436</v>
      </c>
      <c r="AQ161" s="23">
        <v>331.69177252257401</v>
      </c>
      <c r="AR161" s="23">
        <v>114492.534135683</v>
      </c>
      <c r="AS161" s="23">
        <v>11.267318300264099</v>
      </c>
      <c r="AT161" s="23">
        <v>138.83300324445</v>
      </c>
      <c r="AU161" s="23">
        <v>1257954.4143580201</v>
      </c>
      <c r="AV161" s="23">
        <v>189593.53976505701</v>
      </c>
      <c r="AW161" s="23">
        <v>533670.34410683496</v>
      </c>
      <c r="AX161" s="23">
        <v>15948.1365879935</v>
      </c>
      <c r="AY161" s="23">
        <v>18807.277792657598</v>
      </c>
      <c r="AZ161" s="23">
        <v>244800.90188682699</v>
      </c>
      <c r="BA161" s="23">
        <v>128576.95349859299</v>
      </c>
      <c r="BB161" s="23">
        <v>69015.276149756901</v>
      </c>
      <c r="BC161" s="23">
        <v>37509.628990014098</v>
      </c>
      <c r="BD161" s="23">
        <v>185075.659673797</v>
      </c>
      <c r="BE161" s="23">
        <v>125801.585333504</v>
      </c>
      <c r="BF161" s="23">
        <v>826.00861255301697</v>
      </c>
      <c r="BG161" s="23">
        <v>30125.019565381601</v>
      </c>
      <c r="BH161" s="23">
        <v>443435.393534615</v>
      </c>
      <c r="BI161" s="23">
        <v>265132.900891567</v>
      </c>
      <c r="BJ161" s="23">
        <v>46382.739188634201</v>
      </c>
      <c r="BK161" s="23">
        <v>1034427.57672462</v>
      </c>
      <c r="BL161" s="23">
        <v>533746.16835972294</v>
      </c>
      <c r="BM161" s="23">
        <v>53805.269885915703</v>
      </c>
      <c r="BN161" s="23">
        <v>514.15648268627103</v>
      </c>
      <c r="BO161" s="23">
        <v>100.802704784893</v>
      </c>
      <c r="BP161" s="23">
        <v>138694.790697352</v>
      </c>
      <c r="BQ161" s="23">
        <v>3273.3039919703201</v>
      </c>
      <c r="BR161" s="23">
        <v>112726.550603842</v>
      </c>
      <c r="BS161" s="23">
        <v>8298.9331787040301</v>
      </c>
      <c r="BT161" s="23">
        <v>32.015352853432297</v>
      </c>
      <c r="BU161" s="23">
        <v>215662.43914261801</v>
      </c>
      <c r="BV161" s="23">
        <v>8.3159785045562398</v>
      </c>
      <c r="BW161" s="23">
        <v>4928.8386988263201</v>
      </c>
      <c r="BX161" s="23">
        <v>7260.1010040814199</v>
      </c>
      <c r="BY161" s="23">
        <v>26369.703995272001</v>
      </c>
      <c r="BZ161" s="23">
        <v>211066.81465661799</v>
      </c>
      <c r="CA161" s="23">
        <v>106.23409443707401</v>
      </c>
      <c r="CB161" s="23">
        <v>41804.080459494398</v>
      </c>
      <c r="CC161" s="23">
        <v>148283.37437034899</v>
      </c>
      <c r="CD161" s="23">
        <v>139227.92529175899</v>
      </c>
      <c r="CE161" s="23">
        <v>9.0620850304925096</v>
      </c>
      <c r="CF161" s="23">
        <v>677917.28237112705</v>
      </c>
      <c r="CG161" s="23">
        <v>18910.402753177201</v>
      </c>
      <c r="CH161" s="23">
        <v>42.010313427558799</v>
      </c>
      <c r="CI161" s="23">
        <v>2147.9157085061902</v>
      </c>
      <c r="CJ161" s="23">
        <v>195994.25265122301</v>
      </c>
      <c r="CK161" s="23">
        <v>10045.3526167994</v>
      </c>
      <c r="CL161" s="23">
        <v>14995.0183827035</v>
      </c>
      <c r="CM161" s="23">
        <v>971325.74061843497</v>
      </c>
      <c r="CN161" s="23">
        <v>44224.752872348399</v>
      </c>
      <c r="CO161" s="23">
        <v>45029.9955602646</v>
      </c>
      <c r="CP161" s="23">
        <v>82.979257708566294</v>
      </c>
      <c r="CQ161" s="23">
        <v>5315.4629173890698</v>
      </c>
      <c r="CR161" s="23">
        <v>46145.5458515024</v>
      </c>
      <c r="CS161" s="23">
        <v>25664.1722504194</v>
      </c>
      <c r="CT161" s="23">
        <v>76512.096434743406</v>
      </c>
      <c r="CU161" s="23">
        <v>19731.2102678214</v>
      </c>
      <c r="CV161" s="23">
        <v>12306.9649550506</v>
      </c>
      <c r="CW161" s="23">
        <v>414077.07416142197</v>
      </c>
      <c r="CX161" s="23">
        <v>6713.0107866855196</v>
      </c>
      <c r="CY161" s="23">
        <v>189442.351864164</v>
      </c>
      <c r="CZ161" s="23">
        <v>53653.4461459089</v>
      </c>
      <c r="DA161" s="23">
        <v>46581.480565823302</v>
      </c>
      <c r="DB161" s="23">
        <v>2175.8419532070002</v>
      </c>
      <c r="DC161" s="23">
        <v>43606.304812873001</v>
      </c>
      <c r="DD161" s="23">
        <v>292843.80060813302</v>
      </c>
      <c r="DE161" s="23">
        <v>101114.70557953601</v>
      </c>
      <c r="DF161" s="23">
        <v>371846.33486332902</v>
      </c>
      <c r="DG161" s="23">
        <v>537121.24390258105</v>
      </c>
      <c r="DH161" s="23">
        <v>123.637503842958</v>
      </c>
      <c r="DI161" s="23">
        <v>267845.52101089299</v>
      </c>
      <c r="DJ161" s="23">
        <v>926980.39941828896</v>
      </c>
      <c r="DK161" s="23">
        <v>15.721643481195199</v>
      </c>
      <c r="DL161" s="23">
        <v>71333.950309769105</v>
      </c>
      <c r="DM161" s="23">
        <v>8736.7052155772108</v>
      </c>
      <c r="DN161" s="23">
        <v>36032.6264573921</v>
      </c>
      <c r="DO161" s="23">
        <v>63293.493275578097</v>
      </c>
      <c r="DP161" s="23">
        <v>19064.8573258582</v>
      </c>
      <c r="DQ161" s="23">
        <v>653153.42200245103</v>
      </c>
      <c r="DR161" s="23">
        <f t="shared" si="11"/>
        <v>17190983.584741734</v>
      </c>
      <c r="DS161" s="19">
        <v>1481844.4535265437</v>
      </c>
      <c r="DT161">
        <v>1874416.0461520536</v>
      </c>
      <c r="DU161">
        <v>3876100.9480956811</v>
      </c>
      <c r="DV161">
        <v>4792068.7213795735</v>
      </c>
      <c r="DW161">
        <v>5166553.4155878797</v>
      </c>
      <c r="DX161" s="23">
        <f t="shared" si="12"/>
        <v>17190983.58474173</v>
      </c>
      <c r="DY161" s="38">
        <f t="shared" si="10"/>
        <v>29161922</v>
      </c>
      <c r="DZ161" s="23">
        <f t="shared" si="13"/>
        <v>589.50104813879307</v>
      </c>
    </row>
    <row r="162" spans="1:130" x14ac:dyDescent="0.25">
      <c r="A162" s="21" t="s">
        <v>265</v>
      </c>
      <c r="B162" s="23">
        <v>2757860.9415426301</v>
      </c>
      <c r="C162" s="23">
        <v>2116064.15802223</v>
      </c>
      <c r="D162" s="23">
        <v>5884449.8301628996</v>
      </c>
      <c r="E162" s="23">
        <v>89.378768937100801</v>
      </c>
      <c r="F162" s="23">
        <v>103131.741906262</v>
      </c>
      <c r="G162" s="23">
        <v>699015.30742172105</v>
      </c>
      <c r="H162" s="23">
        <v>12256.7696819661</v>
      </c>
      <c r="I162" s="23">
        <v>7497.3851067123696</v>
      </c>
      <c r="J162" s="23">
        <v>16810.4306674783</v>
      </c>
      <c r="K162" s="23">
        <v>16349.9879343915</v>
      </c>
      <c r="L162" s="23">
        <v>35665.048989845804</v>
      </c>
      <c r="M162" s="23">
        <v>10234.830928191401</v>
      </c>
      <c r="N162" s="23">
        <v>8296.9748895462599</v>
      </c>
      <c r="O162" s="23">
        <v>71280.310747482494</v>
      </c>
      <c r="P162" s="23">
        <v>29172.269324949601</v>
      </c>
      <c r="Q162" s="23">
        <v>29387.297804864302</v>
      </c>
      <c r="R162" s="23">
        <v>42888.069684468697</v>
      </c>
      <c r="S162" s="23">
        <v>4231489.9779811399</v>
      </c>
      <c r="T162" s="23">
        <v>12678594.4475343</v>
      </c>
      <c r="U162" s="23">
        <v>13243.501189430401</v>
      </c>
      <c r="V162" s="23">
        <v>2396664.3772850698</v>
      </c>
      <c r="W162" s="23">
        <v>316892.88842994499</v>
      </c>
      <c r="X162" s="23">
        <v>15021279.724454001</v>
      </c>
      <c r="Y162" s="23">
        <v>14087.626182100699</v>
      </c>
      <c r="Z162" s="23">
        <v>365951.05449741799</v>
      </c>
      <c r="AA162" s="23">
        <v>3615872.9137540301</v>
      </c>
      <c r="AB162" s="23">
        <v>688.35865370906299</v>
      </c>
      <c r="AC162" s="23">
        <v>19720.4586560071</v>
      </c>
      <c r="AD162" s="23">
        <v>2550478.2381671802</v>
      </c>
      <c r="AE162" s="23">
        <v>115380.075192043</v>
      </c>
      <c r="AF162" s="23">
        <v>3605576.3512847601</v>
      </c>
      <c r="AG162" s="23">
        <v>6139799.4082383998</v>
      </c>
      <c r="AH162" s="23">
        <v>5530460.2781621004</v>
      </c>
      <c r="AI162" s="23">
        <v>2839065.1254467401</v>
      </c>
      <c r="AJ162" s="23">
        <v>187.357528918311</v>
      </c>
      <c r="AK162" s="23">
        <v>1091769.3082995</v>
      </c>
      <c r="AL162" s="23">
        <v>22688868.546724498</v>
      </c>
      <c r="AM162" s="23">
        <v>125227.51157001599</v>
      </c>
      <c r="AN162" s="23">
        <v>79388.403126853096</v>
      </c>
      <c r="AO162" s="23">
        <v>470081.417970407</v>
      </c>
      <c r="AP162" s="23">
        <v>27261.747662295598</v>
      </c>
      <c r="AQ162" s="23">
        <v>7021.3524416828204</v>
      </c>
      <c r="AR162" s="23">
        <v>3277428.5866363398</v>
      </c>
      <c r="AS162" s="23">
        <v>3525.2147464914401</v>
      </c>
      <c r="AT162" s="23">
        <v>566.27391592680897</v>
      </c>
      <c r="AU162" s="23">
        <v>70737881.809509307</v>
      </c>
      <c r="AV162" s="23">
        <v>82269.483329645096</v>
      </c>
      <c r="AW162" s="23">
        <v>536663.361006791</v>
      </c>
      <c r="AX162" s="23">
        <v>15178.523391856799</v>
      </c>
      <c r="AY162" s="23">
        <v>1627.6740961017699</v>
      </c>
      <c r="AZ162" s="23">
        <v>803748.92744965304</v>
      </c>
      <c r="BA162" s="23">
        <v>383006.24661608599</v>
      </c>
      <c r="BB162" s="23">
        <v>287925.67669362499</v>
      </c>
      <c r="BC162" s="23">
        <v>1741771.0055354401</v>
      </c>
      <c r="BD162" s="23">
        <v>312425.95951694797</v>
      </c>
      <c r="BE162" s="23">
        <v>137027.6173563</v>
      </c>
      <c r="BF162" s="23">
        <v>192435.75453502001</v>
      </c>
      <c r="BG162" s="23">
        <v>128824.14398575301</v>
      </c>
      <c r="BH162" s="23">
        <v>3147812.24731518</v>
      </c>
      <c r="BI162" s="23">
        <v>198394.70472075799</v>
      </c>
      <c r="BJ162" s="23">
        <v>91603.837136396396</v>
      </c>
      <c r="BK162" s="23">
        <v>4769374.5350055099</v>
      </c>
      <c r="BL162" s="23">
        <v>12254955.231427999</v>
      </c>
      <c r="BM162" s="23">
        <v>1059815.32019328</v>
      </c>
      <c r="BN162" s="23">
        <v>614.600256128399</v>
      </c>
      <c r="BO162" s="23">
        <v>588.06051869510497</v>
      </c>
      <c r="BP162" s="23">
        <v>1318807.4319616801</v>
      </c>
      <c r="BQ162" s="23">
        <v>347988.908929736</v>
      </c>
      <c r="BR162" s="23">
        <v>5573404.7386015104</v>
      </c>
      <c r="BS162" s="23">
        <v>51230.052829171203</v>
      </c>
      <c r="BT162" s="23">
        <v>69349.392662242899</v>
      </c>
      <c r="BU162" s="23">
        <v>12642368.3251842</v>
      </c>
      <c r="BV162" s="23">
        <v>360.85836235106598</v>
      </c>
      <c r="BW162" s="23">
        <v>548667.891516731</v>
      </c>
      <c r="BX162" s="23">
        <v>470015.823742554</v>
      </c>
      <c r="BY162" s="23">
        <v>889445.54719920398</v>
      </c>
      <c r="BZ162" s="23">
        <v>2030430.06760802</v>
      </c>
      <c r="CA162" s="23">
        <v>1702.6832094032</v>
      </c>
      <c r="CB162" s="23">
        <v>18589.988195811002</v>
      </c>
      <c r="CC162" s="23">
        <v>8493293.0414103996</v>
      </c>
      <c r="CD162" s="23">
        <v>691707.24310290697</v>
      </c>
      <c r="CE162" s="23">
        <v>25614.846292602298</v>
      </c>
      <c r="CF162" s="23">
        <v>1806925.70394701</v>
      </c>
      <c r="CG162" s="23">
        <v>479544.52931945299</v>
      </c>
      <c r="CH162" s="23">
        <v>1114521.5219612101</v>
      </c>
      <c r="CI162" s="23">
        <v>106705.615793573</v>
      </c>
      <c r="CJ162" s="23">
        <v>3892201.5236429502</v>
      </c>
      <c r="CK162" s="23">
        <v>1244028.6760162599</v>
      </c>
      <c r="CL162" s="23">
        <v>8990592.0289465003</v>
      </c>
      <c r="CM162" s="23">
        <v>26916947.461559899</v>
      </c>
      <c r="CN162" s="23">
        <v>757282.26407585398</v>
      </c>
      <c r="CO162" s="23">
        <v>190901.89536679001</v>
      </c>
      <c r="CP162" s="23">
        <v>4964.0344329336704</v>
      </c>
      <c r="CQ162" s="23">
        <v>430248.37867309502</v>
      </c>
      <c r="CR162" s="23">
        <v>1781.2039752620601</v>
      </c>
      <c r="CS162" s="23">
        <v>669051.56195975805</v>
      </c>
      <c r="CT162" s="23">
        <v>218233.42444860699</v>
      </c>
      <c r="CU162" s="23">
        <v>4608.0028934298998</v>
      </c>
      <c r="CV162" s="23">
        <v>87150.2718365896</v>
      </c>
      <c r="CW162" s="23">
        <v>3081200.6244511502</v>
      </c>
      <c r="CX162" s="23">
        <v>289905.38477823499</v>
      </c>
      <c r="CY162" s="23">
        <v>2764200.1407133499</v>
      </c>
      <c r="CZ162" s="23">
        <v>848480.13656962104</v>
      </c>
      <c r="DA162" s="23">
        <v>289472.73067042098</v>
      </c>
      <c r="DB162" s="23">
        <v>126.80424841595</v>
      </c>
      <c r="DC162" s="23">
        <v>1639885.39905666</v>
      </c>
      <c r="DD162" s="23">
        <v>829851.18382860895</v>
      </c>
      <c r="DE162" s="23">
        <v>984839.13109795703</v>
      </c>
      <c r="DF162" s="23">
        <v>6568655.3453743402</v>
      </c>
      <c r="DG162" s="23">
        <v>4785694.2205125904</v>
      </c>
      <c r="DH162" s="23">
        <v>42.995111617099298</v>
      </c>
      <c r="DI162" s="23">
        <v>1821107.1425536401</v>
      </c>
      <c r="DJ162" s="23">
        <v>11592887.3310329</v>
      </c>
      <c r="DK162" s="23">
        <v>47637.949999275297</v>
      </c>
      <c r="DL162" s="23">
        <v>3676597.0890716198</v>
      </c>
      <c r="DM162" s="23">
        <v>106763.376023972</v>
      </c>
      <c r="DN162" s="23">
        <v>951202.19489671197</v>
      </c>
      <c r="DO162" s="23">
        <v>2277549.1756699001</v>
      </c>
      <c r="DP162" s="23">
        <v>783214.88807947095</v>
      </c>
      <c r="DQ162" s="23">
        <v>33284432.460197501</v>
      </c>
      <c r="DR162" s="23">
        <f t="shared" si="11"/>
        <v>352663376.62250799</v>
      </c>
      <c r="DS162" s="19">
        <v>42393467.851452835</v>
      </c>
      <c r="DT162">
        <v>41395598.637389183</v>
      </c>
      <c r="DU162">
        <v>75504724.189899474</v>
      </c>
      <c r="DV162">
        <v>40189766.270848647</v>
      </c>
      <c r="DW162">
        <v>153179819.67291784</v>
      </c>
      <c r="DX162" s="23">
        <f t="shared" si="12"/>
        <v>352663376.62250799</v>
      </c>
      <c r="DY162" s="38">
        <f t="shared" si="10"/>
        <v>58558267</v>
      </c>
      <c r="DZ162" s="23">
        <f t="shared" si="13"/>
        <v>6022.4353398728144</v>
      </c>
    </row>
    <row r="163" spans="1:130" x14ac:dyDescent="0.25">
      <c r="A163" s="21" t="s">
        <v>266</v>
      </c>
      <c r="B163" s="23">
        <v>9765.8926489838796</v>
      </c>
      <c r="C163" s="23">
        <v>87121.400119752201</v>
      </c>
      <c r="D163" s="23">
        <v>405660.36278326501</v>
      </c>
      <c r="E163" s="23">
        <v>34.5741642134034</v>
      </c>
      <c r="F163" s="23">
        <v>32125.2180876862</v>
      </c>
      <c r="G163" s="23">
        <v>201776.658385263</v>
      </c>
      <c r="H163" s="23">
        <v>3236.3798960357199</v>
      </c>
      <c r="I163" s="23">
        <v>1501.07314429286</v>
      </c>
      <c r="J163" s="23">
        <v>34.368558662035099</v>
      </c>
      <c r="K163" s="23">
        <v>8791.7366878044104</v>
      </c>
      <c r="L163" s="23">
        <v>7479.0233242924696</v>
      </c>
      <c r="M163" s="23">
        <v>575.51401946682302</v>
      </c>
      <c r="N163" s="23">
        <v>279.87492437491801</v>
      </c>
      <c r="O163" s="23">
        <v>896.41338834778605</v>
      </c>
      <c r="P163" s="23">
        <v>2359.2241787757998</v>
      </c>
      <c r="Q163" s="23">
        <v>99432.935352971806</v>
      </c>
      <c r="R163" s="23">
        <v>622.00962542522598</v>
      </c>
      <c r="S163" s="23">
        <v>252749.054748322</v>
      </c>
      <c r="T163" s="23">
        <v>1909672.0359809401</v>
      </c>
      <c r="U163" s="23">
        <v>1008.4701689690201</v>
      </c>
      <c r="V163" s="23">
        <v>49108.981576541497</v>
      </c>
      <c r="W163" s="23">
        <v>538.593644237371</v>
      </c>
      <c r="X163" s="23">
        <v>2810469.4873505202</v>
      </c>
      <c r="Y163" s="23">
        <v>1515.2018748734999</v>
      </c>
      <c r="Z163" s="23">
        <v>267089.85213803902</v>
      </c>
      <c r="AA163" s="23">
        <v>209316.70310886801</v>
      </c>
      <c r="AB163" s="23">
        <v>291.86501254364202</v>
      </c>
      <c r="AC163" s="23">
        <v>6539.4364804560901</v>
      </c>
      <c r="AD163" s="23">
        <v>103719.530362155</v>
      </c>
      <c r="AE163" s="23">
        <v>5830.8881356774</v>
      </c>
      <c r="AF163" s="23">
        <v>221294.73379814299</v>
      </c>
      <c r="AG163" s="23">
        <v>960727.79138084606</v>
      </c>
      <c r="AH163" s="23">
        <v>181125.19940385601</v>
      </c>
      <c r="AI163" s="23">
        <v>703471.63709276903</v>
      </c>
      <c r="AJ163" s="23">
        <v>156.182759854127</v>
      </c>
      <c r="AK163" s="23">
        <v>184363.07613078799</v>
      </c>
      <c r="AL163" s="23">
        <v>120286.382935731</v>
      </c>
      <c r="AM163" s="23">
        <v>60574.309779454197</v>
      </c>
      <c r="AN163" s="23">
        <v>96728.427539744196</v>
      </c>
      <c r="AO163" s="23">
        <v>6762.8307663860096</v>
      </c>
      <c r="AP163" s="23">
        <v>285.56709308377901</v>
      </c>
      <c r="AQ163" s="23">
        <v>641.00060958933602</v>
      </c>
      <c r="AR163" s="23">
        <v>18653.442801777499</v>
      </c>
      <c r="AS163" s="23">
        <v>40.1260802115684</v>
      </c>
      <c r="AT163" s="23">
        <v>135.85607303565101</v>
      </c>
      <c r="AU163" s="23">
        <v>2151114.52215672</v>
      </c>
      <c r="AV163" s="23">
        <v>30696.889004222401</v>
      </c>
      <c r="AW163" s="23">
        <v>100625.907898744</v>
      </c>
      <c r="AX163" s="23">
        <v>538.47761186847595</v>
      </c>
      <c r="AY163" s="23">
        <v>287.71511644082398</v>
      </c>
      <c r="AZ163" s="23">
        <v>19723.505837746201</v>
      </c>
      <c r="BA163" s="23">
        <v>6236.6883706438803</v>
      </c>
      <c r="BB163" s="23">
        <v>62744.101803687001</v>
      </c>
      <c r="BC163" s="23">
        <v>191353.18045439999</v>
      </c>
      <c r="BD163" s="23">
        <v>37157.8470269955</v>
      </c>
      <c r="BE163" s="23">
        <v>319907.20465020998</v>
      </c>
      <c r="BF163" s="23">
        <v>44.785068103126797</v>
      </c>
      <c r="BG163" s="23">
        <v>6083.0214145142299</v>
      </c>
      <c r="BH163" s="23">
        <v>227405.50094495501</v>
      </c>
      <c r="BI163" s="23">
        <v>8010.4844612551897</v>
      </c>
      <c r="BJ163" s="23">
        <v>153371.13829617301</v>
      </c>
      <c r="BK163" s="23">
        <v>124664.047329156</v>
      </c>
      <c r="BL163" s="23">
        <v>873450.65699441405</v>
      </c>
      <c r="BM163" s="23">
        <v>178699.559962153</v>
      </c>
      <c r="BN163" s="23">
        <v>102.789793670235</v>
      </c>
      <c r="BO163" s="23">
        <v>73.434054878202801</v>
      </c>
      <c r="BP163" s="23">
        <v>77434.445671597903</v>
      </c>
      <c r="BQ163" s="23">
        <v>69.197147610678002</v>
      </c>
      <c r="BR163" s="23">
        <v>1108840.45630959</v>
      </c>
      <c r="BS163" s="23">
        <v>5552.5774714216304</v>
      </c>
      <c r="BT163" s="23">
        <v>658.18744912612306</v>
      </c>
      <c r="BU163" s="23">
        <v>1114087.8245977201</v>
      </c>
      <c r="BV163" s="23">
        <v>23.2382397956295</v>
      </c>
      <c r="BW163" s="23">
        <v>3575.3266676400499</v>
      </c>
      <c r="BX163" s="23">
        <v>2375.4268268611299</v>
      </c>
      <c r="BY163" s="23">
        <v>3258.4847683293401</v>
      </c>
      <c r="BZ163" s="23">
        <v>46507.877145222599</v>
      </c>
      <c r="CA163" s="23">
        <v>123.046017438568</v>
      </c>
      <c r="CB163" s="23">
        <v>1151.6295130901201</v>
      </c>
      <c r="CC163" s="23">
        <v>574969.72727126395</v>
      </c>
      <c r="CD163" s="23">
        <v>119684.087261643</v>
      </c>
      <c r="CE163" s="23">
        <v>4179.3611740716597</v>
      </c>
      <c r="CF163" s="23">
        <v>49359.878387782897</v>
      </c>
      <c r="CG163" s="23">
        <v>3354.3481297959902</v>
      </c>
      <c r="CH163" s="23">
        <v>45163.353240027202</v>
      </c>
      <c r="CI163" s="23">
        <v>11922.6909581988</v>
      </c>
      <c r="CJ163" s="23">
        <v>86151.295692980493</v>
      </c>
      <c r="CK163" s="23">
        <v>27492.3774693183</v>
      </c>
      <c r="CL163" s="23">
        <v>2823.8866867414399</v>
      </c>
      <c r="CM163" s="23">
        <v>1492389.6775588</v>
      </c>
      <c r="CN163" s="23">
        <v>65914.586913725594</v>
      </c>
      <c r="CO163" s="23">
        <v>2827.5911158017002</v>
      </c>
      <c r="CP163" s="23">
        <v>74.961680889449198</v>
      </c>
      <c r="CQ163" s="23">
        <v>4158.6531939592396</v>
      </c>
      <c r="CR163" s="23">
        <v>154.10025367148901</v>
      </c>
      <c r="CS163" s="23">
        <v>1226.4657540790199</v>
      </c>
      <c r="CT163" s="23">
        <v>99369.269981441597</v>
      </c>
      <c r="CU163" s="23">
        <v>58.693054844390097</v>
      </c>
      <c r="CV163" s="23">
        <v>8186.65232376123</v>
      </c>
      <c r="CW163" s="23">
        <v>513366.98894906603</v>
      </c>
      <c r="CX163" s="23">
        <v>6894.1740884969804</v>
      </c>
      <c r="CY163" s="23">
        <v>393055.51470585901</v>
      </c>
      <c r="CZ163" s="23">
        <v>8930.7249663745697</v>
      </c>
      <c r="DA163" s="23">
        <v>8985.32998822427</v>
      </c>
      <c r="DB163" s="23">
        <v>515.02882327496604</v>
      </c>
      <c r="DC163" s="23">
        <v>31787.822016715501</v>
      </c>
      <c r="DD163" s="23">
        <v>81.808947696188298</v>
      </c>
      <c r="DE163" s="23">
        <v>86208.030013201496</v>
      </c>
      <c r="DF163" s="23">
        <v>859822.63291347702</v>
      </c>
      <c r="DG163" s="23">
        <v>220900.45425861</v>
      </c>
      <c r="DH163" s="23">
        <v>80.832839968937506</v>
      </c>
      <c r="DI163" s="23">
        <v>7419.94788248238</v>
      </c>
      <c r="DJ163" s="23">
        <v>76860.419877432098</v>
      </c>
      <c r="DK163" s="23">
        <v>46.665852035824201</v>
      </c>
      <c r="DL163" s="23">
        <v>119488.088676901</v>
      </c>
      <c r="DM163" s="23">
        <v>758.63031576364199</v>
      </c>
      <c r="DN163" s="23">
        <v>14897.700125797301</v>
      </c>
      <c r="DO163" s="23">
        <v>47769.705494152397</v>
      </c>
      <c r="DP163" s="23">
        <v>23375.151520306601</v>
      </c>
      <c r="DQ163" s="23">
        <v>826048.52181241405</v>
      </c>
      <c r="DR163" s="23">
        <f t="shared" si="11"/>
        <v>21737494.332364462</v>
      </c>
      <c r="DS163" s="19">
        <v>1947614.5272167653</v>
      </c>
      <c r="DT163">
        <v>3530921.8586304686</v>
      </c>
      <c r="DU163">
        <v>7612189.9927204577</v>
      </c>
      <c r="DV163">
        <v>2500695.4226694014</v>
      </c>
      <c r="DW163">
        <v>6146072.5311273728</v>
      </c>
      <c r="DX163" s="23">
        <f t="shared" si="12"/>
        <v>21737494.332364466</v>
      </c>
      <c r="DY163" s="38">
        <f t="shared" si="10"/>
        <v>17861034</v>
      </c>
      <c r="DZ163" s="23">
        <f t="shared" si="13"/>
        <v>1217.0344859297882</v>
      </c>
    </row>
    <row r="164" spans="1:130" x14ac:dyDescent="0.25">
      <c r="A164" s="21" t="s">
        <v>267</v>
      </c>
      <c r="B164" s="23">
        <v>11327.737299538099</v>
      </c>
      <c r="C164" s="23">
        <v>80948.364175247698</v>
      </c>
      <c r="D164" s="23">
        <v>1265083.0085188099</v>
      </c>
      <c r="E164" s="23">
        <v>2963.83535252101</v>
      </c>
      <c r="F164" s="23">
        <v>29357.7814088628</v>
      </c>
      <c r="G164" s="23">
        <v>224315.28403585401</v>
      </c>
      <c r="H164" s="23">
        <v>2628.1886600799698</v>
      </c>
      <c r="I164" s="23">
        <v>4119.2757137851904</v>
      </c>
      <c r="J164" s="23">
        <v>788.22700874062502</v>
      </c>
      <c r="K164" s="23">
        <v>15354.3248396895</v>
      </c>
      <c r="L164" s="23">
        <v>6818.98599393923</v>
      </c>
      <c r="M164" s="23">
        <v>1011.43931432585</v>
      </c>
      <c r="N164" s="23">
        <v>297.638707555211</v>
      </c>
      <c r="O164" s="23">
        <v>895.40751921203105</v>
      </c>
      <c r="P164" s="23">
        <v>48540.655588657901</v>
      </c>
      <c r="Q164" s="23">
        <v>333.42708676298901</v>
      </c>
      <c r="R164" s="23">
        <v>1475.77298637016</v>
      </c>
      <c r="S164" s="23">
        <v>300524.57905201602</v>
      </c>
      <c r="T164" s="23">
        <v>239128.2612148</v>
      </c>
      <c r="U164" s="23">
        <v>14463.594031283599</v>
      </c>
      <c r="V164" s="23">
        <v>111885.322028487</v>
      </c>
      <c r="W164" s="23">
        <v>1668.8184181768499</v>
      </c>
      <c r="X164" s="23">
        <v>526227.12044952996</v>
      </c>
      <c r="Y164" s="23">
        <v>8031.3878269119296</v>
      </c>
      <c r="Z164" s="23">
        <v>3309.6347818068698</v>
      </c>
      <c r="AA164" s="23">
        <v>231406.09644736</v>
      </c>
      <c r="AB164" s="23">
        <v>1086.5249399920599</v>
      </c>
      <c r="AC164" s="23">
        <v>81520.169254056804</v>
      </c>
      <c r="AD164" s="23">
        <v>216288.686417335</v>
      </c>
      <c r="AE164" s="23">
        <v>3846.9033968727199</v>
      </c>
      <c r="AF164" s="23">
        <v>112861.26133140099</v>
      </c>
      <c r="AG164" s="23">
        <v>954041.26592682896</v>
      </c>
      <c r="AH164" s="23">
        <v>285511.139561661</v>
      </c>
      <c r="AI164" s="23">
        <v>642142.23362294899</v>
      </c>
      <c r="AJ164" s="23">
        <v>2216.74808746505</v>
      </c>
      <c r="AK164" s="23">
        <v>263134.192321265</v>
      </c>
      <c r="AL164" s="23">
        <v>1162382.04335141</v>
      </c>
      <c r="AM164" s="23">
        <v>51021.008187309599</v>
      </c>
      <c r="AN164" s="23">
        <v>36410.994283069602</v>
      </c>
      <c r="AO164" s="23">
        <v>27733.005259424099</v>
      </c>
      <c r="AP164" s="23">
        <v>10151.446708477</v>
      </c>
      <c r="AQ164" s="23">
        <v>1815.62305688282</v>
      </c>
      <c r="AR164" s="23">
        <v>47825.330402653897</v>
      </c>
      <c r="AS164" s="23">
        <v>86.873431040355996</v>
      </c>
      <c r="AT164" s="23">
        <v>262.87117332156799</v>
      </c>
      <c r="AU164" s="23">
        <v>738209.34436318697</v>
      </c>
      <c r="AV164" s="23">
        <v>13816.294355628899</v>
      </c>
      <c r="AW164" s="23">
        <v>2316.0303617678801</v>
      </c>
      <c r="AX164" s="23">
        <v>549.59629876880695</v>
      </c>
      <c r="AY164" s="23">
        <v>471.48866781122501</v>
      </c>
      <c r="AZ164" s="23">
        <v>28776.283842286601</v>
      </c>
      <c r="BA164" s="23">
        <v>6.5395924058132904</v>
      </c>
      <c r="BB164" s="23">
        <v>4014.5344206954201</v>
      </c>
      <c r="BC164" s="23">
        <v>143651.25204349501</v>
      </c>
      <c r="BD164" s="23">
        <v>60417.530850470597</v>
      </c>
      <c r="BE164" s="23">
        <v>381754.67251130397</v>
      </c>
      <c r="BF164" s="23">
        <v>9.7238557619811008</v>
      </c>
      <c r="BG164" s="23">
        <v>32128.419330546501</v>
      </c>
      <c r="BH164" s="23">
        <v>129519.339692125</v>
      </c>
      <c r="BI164" s="23">
        <v>22547.797727990299</v>
      </c>
      <c r="BJ164" s="23">
        <v>520924.42926699802</v>
      </c>
      <c r="BK164" s="23">
        <v>739513.17034868896</v>
      </c>
      <c r="BL164" s="23">
        <v>675941.780632701</v>
      </c>
      <c r="BM164" s="23">
        <v>68282.797330247602</v>
      </c>
      <c r="BN164" s="23">
        <v>257.31510994121601</v>
      </c>
      <c r="BO164" s="23">
        <v>242.69287832394599</v>
      </c>
      <c r="BP164" s="23">
        <v>10872.425890222201</v>
      </c>
      <c r="BQ164" s="23">
        <v>4022.47260517928</v>
      </c>
      <c r="BR164" s="23">
        <v>899290.797464011</v>
      </c>
      <c r="BS164" s="23">
        <v>8694.1605099363405</v>
      </c>
      <c r="BT164" s="23">
        <v>25003.673397591301</v>
      </c>
      <c r="BU164" s="23">
        <v>455622.970829745</v>
      </c>
      <c r="BV164" s="23">
        <v>115.673390573803</v>
      </c>
      <c r="BW164" s="23">
        <v>42797.516882746502</v>
      </c>
      <c r="BX164" s="23">
        <v>65204.665086259702</v>
      </c>
      <c r="BY164" s="23">
        <v>18457.456036544801</v>
      </c>
      <c r="BZ164" s="23">
        <v>63338.702214545803</v>
      </c>
      <c r="CA164" s="23">
        <v>305.94306187810201</v>
      </c>
      <c r="CB164" s="23">
        <v>2180.36466032724</v>
      </c>
      <c r="CC164" s="23">
        <v>420415.56497115502</v>
      </c>
      <c r="CD164" s="23">
        <v>63575.736362779797</v>
      </c>
      <c r="CE164" s="23">
        <v>10.6056080914397</v>
      </c>
      <c r="CF164" s="23">
        <v>97324.873423667494</v>
      </c>
      <c r="CG164" s="23">
        <v>34206.461676409403</v>
      </c>
      <c r="CH164" s="23">
        <v>20613.565226630799</v>
      </c>
      <c r="CI164" s="23">
        <v>62417.428451347099</v>
      </c>
      <c r="CJ164" s="23">
        <v>70431.304920063907</v>
      </c>
      <c r="CK164" s="23">
        <v>7239.6223507494497</v>
      </c>
      <c r="CL164" s="23">
        <v>812406.17649316799</v>
      </c>
      <c r="CM164" s="23">
        <v>75282.669581953596</v>
      </c>
      <c r="CN164" s="23">
        <v>25884.829223914701</v>
      </c>
      <c r="CO164" s="23">
        <v>17335.270953417799</v>
      </c>
      <c r="CP164" s="23">
        <v>175.63226598300199</v>
      </c>
      <c r="CQ164" s="23">
        <v>11880.957733045099</v>
      </c>
      <c r="CR164" s="23">
        <v>965.37448047060104</v>
      </c>
      <c r="CS164" s="23">
        <v>14664.2385814263</v>
      </c>
      <c r="CT164" s="23">
        <v>5449.2014610741198</v>
      </c>
      <c r="CU164" s="23">
        <v>6749.8208985133297</v>
      </c>
      <c r="CV164" s="23">
        <v>7356.2590935846101</v>
      </c>
      <c r="CW164" s="23">
        <v>161355.27719514101</v>
      </c>
      <c r="CX164" s="23">
        <v>1033.89332205305</v>
      </c>
      <c r="CY164" s="23">
        <v>19060.548879865</v>
      </c>
      <c r="CZ164" s="23">
        <v>28144.9785097657</v>
      </c>
      <c r="DA164" s="23">
        <v>13431.194434454501</v>
      </c>
      <c r="DB164" s="23">
        <v>169.05539963471301</v>
      </c>
      <c r="DC164" s="23">
        <v>259095.47557179199</v>
      </c>
      <c r="DD164" s="23">
        <v>40736.183867137297</v>
      </c>
      <c r="DE164" s="23">
        <v>256306.839568722</v>
      </c>
      <c r="DF164" s="23">
        <v>442621.08779481798</v>
      </c>
      <c r="DG164" s="23">
        <v>207236.03790463699</v>
      </c>
      <c r="DH164" s="23">
        <v>33226.511126539699</v>
      </c>
      <c r="DI164" s="23">
        <v>140655.13849027801</v>
      </c>
      <c r="DJ164" s="23">
        <v>9329.4486095246102</v>
      </c>
      <c r="DK164" s="23">
        <v>109.30512395245501</v>
      </c>
      <c r="DL164" s="23">
        <v>104374.963514291</v>
      </c>
      <c r="DM164" s="23">
        <v>3424.2345170645399</v>
      </c>
      <c r="DN164" s="23">
        <v>404715.823370022</v>
      </c>
      <c r="DO164" s="23">
        <v>3516.1029939022601</v>
      </c>
      <c r="DP164" s="23">
        <v>202302.19992893399</v>
      </c>
      <c r="DQ164" s="23">
        <v>5055218.0352980904</v>
      </c>
      <c r="DR164" s="23">
        <f t="shared" si="11"/>
        <v>21332948.273862518</v>
      </c>
      <c r="DS164" s="19">
        <v>5392049.5252522603</v>
      </c>
      <c r="DT164">
        <v>3118861.7856627349</v>
      </c>
      <c r="DU164">
        <v>2352041.9691842464</v>
      </c>
      <c r="DV164">
        <v>3757715.7118983571</v>
      </c>
      <c r="DW164">
        <v>6712279.2818649113</v>
      </c>
      <c r="DX164" s="23">
        <f t="shared" si="12"/>
        <v>21332948.273862511</v>
      </c>
      <c r="DY164" s="38">
        <f t="shared" si="10"/>
        <v>14645473.000000002</v>
      </c>
      <c r="DZ164" s="23">
        <f t="shared" si="13"/>
        <v>1456.6240553557068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9FE61-7FC9-42EC-83B8-C2E3908A22EE}">
  <sheetPr codeName="Sheet2">
    <tabColor theme="6"/>
  </sheetPr>
  <dimension ref="A1:B186"/>
  <sheetViews>
    <sheetView workbookViewId="0">
      <pane ySplit="1" topLeftCell="A2" activePane="bottomLeft" state="frozen"/>
      <selection pane="bottomLeft" activeCell="I13" sqref="I13"/>
    </sheetView>
  </sheetViews>
  <sheetFormatPr defaultRowHeight="15" x14ac:dyDescent="0.25"/>
  <cols>
    <col min="1" max="1" width="11" style="24" customWidth="1"/>
    <col min="2" max="2" width="18.140625" style="24" customWidth="1"/>
  </cols>
  <sheetData>
    <row r="1" spans="1:2" x14ac:dyDescent="0.25">
      <c r="A1" s="25" t="s">
        <v>674</v>
      </c>
      <c r="B1" s="128" t="s">
        <v>679</v>
      </c>
    </row>
    <row r="2" spans="1:2" x14ac:dyDescent="0.25">
      <c r="A2" s="24" t="s">
        <v>294</v>
      </c>
      <c r="B2" s="29">
        <v>106310</v>
      </c>
    </row>
    <row r="3" spans="1:2" x14ac:dyDescent="0.25">
      <c r="A3" s="24" t="s">
        <v>129</v>
      </c>
      <c r="B3" s="29">
        <v>38041757</v>
      </c>
    </row>
    <row r="4" spans="1:2" x14ac:dyDescent="0.25">
      <c r="A4" s="24" t="s">
        <v>130</v>
      </c>
      <c r="B4" s="29">
        <v>31825298.999999996</v>
      </c>
    </row>
    <row r="5" spans="1:2" x14ac:dyDescent="0.25">
      <c r="A5" s="24" t="s">
        <v>131</v>
      </c>
      <c r="B5" s="29">
        <v>2880912.9999999995</v>
      </c>
    </row>
    <row r="6" spans="1:2" x14ac:dyDescent="0.25">
      <c r="A6" s="24" t="s">
        <v>295</v>
      </c>
      <c r="B6" s="29">
        <v>77146</v>
      </c>
    </row>
    <row r="7" spans="1:2" x14ac:dyDescent="0.25">
      <c r="A7" s="24" t="s">
        <v>132</v>
      </c>
      <c r="B7" s="29">
        <v>9770526</v>
      </c>
    </row>
    <row r="8" spans="1:2" x14ac:dyDescent="0.25">
      <c r="A8" s="24" t="s">
        <v>133</v>
      </c>
      <c r="B8" s="29">
        <v>44780675</v>
      </c>
    </row>
    <row r="9" spans="1:2" x14ac:dyDescent="0.25">
      <c r="A9" s="24" t="s">
        <v>134</v>
      </c>
      <c r="B9" s="29">
        <v>2957728.0000000005</v>
      </c>
    </row>
    <row r="10" spans="1:2" x14ac:dyDescent="0.25">
      <c r="A10" s="24" t="s">
        <v>297</v>
      </c>
      <c r="B10" s="29">
        <v>97115</v>
      </c>
    </row>
    <row r="11" spans="1:2" x14ac:dyDescent="0.25">
      <c r="A11" s="24" t="s">
        <v>135</v>
      </c>
      <c r="B11" s="29">
        <v>25203200</v>
      </c>
    </row>
    <row r="12" spans="1:2" x14ac:dyDescent="0.25">
      <c r="A12" s="24" t="s">
        <v>136</v>
      </c>
      <c r="B12" s="29">
        <v>8955108</v>
      </c>
    </row>
    <row r="13" spans="1:2" x14ac:dyDescent="0.25">
      <c r="A13" s="24" t="s">
        <v>137</v>
      </c>
      <c r="B13" s="29">
        <v>10047719</v>
      </c>
    </row>
    <row r="14" spans="1:2" x14ac:dyDescent="0.25">
      <c r="A14" s="24" t="s">
        <v>138</v>
      </c>
      <c r="B14" s="29">
        <v>11530577.000000002</v>
      </c>
    </row>
    <row r="15" spans="1:2" x14ac:dyDescent="0.25">
      <c r="A15" s="24" t="s">
        <v>139</v>
      </c>
      <c r="B15" s="29">
        <v>11539326</v>
      </c>
    </row>
    <row r="16" spans="1:2" x14ac:dyDescent="0.25">
      <c r="A16" s="24" t="s">
        <v>140</v>
      </c>
      <c r="B16" s="29">
        <v>11801151.000000002</v>
      </c>
    </row>
    <row r="17" spans="1:2" x14ac:dyDescent="0.25">
      <c r="A17" s="24" t="s">
        <v>141</v>
      </c>
      <c r="B17" s="29">
        <v>20321382.999999996</v>
      </c>
    </row>
    <row r="18" spans="1:2" x14ac:dyDescent="0.25">
      <c r="A18" s="24" t="s">
        <v>142</v>
      </c>
      <c r="B18" s="29">
        <v>163046173</v>
      </c>
    </row>
    <row r="19" spans="1:2" x14ac:dyDescent="0.25">
      <c r="A19" s="24" t="s">
        <v>143</v>
      </c>
      <c r="B19" s="29">
        <v>7000117</v>
      </c>
    </row>
    <row r="20" spans="1:2" x14ac:dyDescent="0.25">
      <c r="A20" s="24" t="s">
        <v>269</v>
      </c>
      <c r="B20" s="29">
        <v>1641164</v>
      </c>
    </row>
    <row r="21" spans="1:2" x14ac:dyDescent="0.25">
      <c r="A21" s="24" t="s">
        <v>270</v>
      </c>
      <c r="B21" s="29">
        <v>389486</v>
      </c>
    </row>
    <row r="22" spans="1:2" x14ac:dyDescent="0.25">
      <c r="A22" s="24" t="s">
        <v>144</v>
      </c>
      <c r="B22" s="29">
        <v>3300998</v>
      </c>
    </row>
    <row r="23" spans="1:2" x14ac:dyDescent="0.25">
      <c r="A23" s="24" t="s">
        <v>145</v>
      </c>
      <c r="B23" s="29">
        <v>9452408.9999999981</v>
      </c>
    </row>
    <row r="24" spans="1:2" x14ac:dyDescent="0.25">
      <c r="A24" s="24" t="s">
        <v>146</v>
      </c>
      <c r="B24" s="29">
        <v>390350.99999999994</v>
      </c>
    </row>
    <row r="25" spans="1:2" x14ac:dyDescent="0.25">
      <c r="A25" s="24" t="s">
        <v>298</v>
      </c>
      <c r="B25" s="29">
        <v>62507.999999999993</v>
      </c>
    </row>
    <row r="26" spans="1:2" x14ac:dyDescent="0.25">
      <c r="A26" s="24" t="s">
        <v>147</v>
      </c>
      <c r="B26" s="29">
        <v>11513101.999999998</v>
      </c>
    </row>
    <row r="27" spans="1:2" x14ac:dyDescent="0.25">
      <c r="A27" s="24" t="s">
        <v>148</v>
      </c>
      <c r="B27" s="29">
        <v>211049519.00000003</v>
      </c>
    </row>
    <row r="28" spans="1:2" x14ac:dyDescent="0.25">
      <c r="A28" s="24" t="s">
        <v>299</v>
      </c>
      <c r="B28" s="29">
        <v>287021</v>
      </c>
    </row>
    <row r="29" spans="1:2" x14ac:dyDescent="0.25">
      <c r="A29" s="24" t="s">
        <v>271</v>
      </c>
      <c r="B29" s="29">
        <v>433296</v>
      </c>
    </row>
    <row r="30" spans="1:2" x14ac:dyDescent="0.25">
      <c r="A30" s="24" t="s">
        <v>149</v>
      </c>
      <c r="B30" s="29">
        <v>763093.99999999988</v>
      </c>
    </row>
    <row r="31" spans="1:2" x14ac:dyDescent="0.25">
      <c r="A31" s="24" t="s">
        <v>150</v>
      </c>
      <c r="B31" s="29">
        <v>2303703</v>
      </c>
    </row>
    <row r="32" spans="1:2" x14ac:dyDescent="0.25">
      <c r="A32" s="24" t="s">
        <v>151</v>
      </c>
      <c r="B32" s="29">
        <v>4745179</v>
      </c>
    </row>
    <row r="33" spans="1:2" x14ac:dyDescent="0.25">
      <c r="A33" s="24" t="s">
        <v>152</v>
      </c>
      <c r="B33" s="29">
        <v>37411037.999999993</v>
      </c>
    </row>
    <row r="34" spans="1:2" x14ac:dyDescent="0.25">
      <c r="A34" s="24" t="s">
        <v>153</v>
      </c>
      <c r="B34" s="29">
        <v>8591360.9999999981</v>
      </c>
    </row>
    <row r="35" spans="1:2" x14ac:dyDescent="0.25">
      <c r="A35" s="24" t="s">
        <v>154</v>
      </c>
      <c r="B35" s="29">
        <v>18952035</v>
      </c>
    </row>
    <row r="36" spans="1:2" x14ac:dyDescent="0.25">
      <c r="A36" s="24" t="s">
        <v>155</v>
      </c>
      <c r="B36" s="29">
        <v>1433783692</v>
      </c>
    </row>
    <row r="37" spans="1:2" x14ac:dyDescent="0.25">
      <c r="A37" s="24" t="s">
        <v>156</v>
      </c>
      <c r="B37" s="29">
        <v>25716554</v>
      </c>
    </row>
    <row r="38" spans="1:2" x14ac:dyDescent="0.25">
      <c r="A38" s="24" t="s">
        <v>157</v>
      </c>
      <c r="B38" s="29">
        <v>25876387</v>
      </c>
    </row>
    <row r="39" spans="1:2" x14ac:dyDescent="0.25">
      <c r="A39" s="24" t="s">
        <v>158</v>
      </c>
      <c r="B39" s="29">
        <v>86790567.999999985</v>
      </c>
    </row>
    <row r="40" spans="1:2" x14ac:dyDescent="0.25">
      <c r="A40" s="24" t="s">
        <v>159</v>
      </c>
      <c r="B40" s="29">
        <v>5380504.0000000009</v>
      </c>
    </row>
    <row r="41" spans="1:2" x14ac:dyDescent="0.25">
      <c r="A41" s="24" t="s">
        <v>160</v>
      </c>
      <c r="B41" s="29">
        <v>50339443</v>
      </c>
    </row>
    <row r="42" spans="1:2" x14ac:dyDescent="0.25">
      <c r="A42" s="24" t="s">
        <v>300</v>
      </c>
      <c r="B42" s="29">
        <v>549935.99999999988</v>
      </c>
    </row>
    <row r="43" spans="1:2" x14ac:dyDescent="0.25">
      <c r="A43" s="24" t="s">
        <v>161</v>
      </c>
      <c r="B43" s="29">
        <v>5047561</v>
      </c>
    </row>
    <row r="44" spans="1:2" x14ac:dyDescent="0.25">
      <c r="A44" s="24" t="s">
        <v>272</v>
      </c>
      <c r="B44" s="29">
        <v>11333484.000000002</v>
      </c>
    </row>
    <row r="45" spans="1:2" x14ac:dyDescent="0.25">
      <c r="A45" s="24" t="s">
        <v>301</v>
      </c>
      <c r="B45" s="29">
        <v>64947</v>
      </c>
    </row>
    <row r="46" spans="1:2" x14ac:dyDescent="0.25">
      <c r="A46" s="24" t="s">
        <v>162</v>
      </c>
      <c r="B46" s="29">
        <v>1198573.9999999998</v>
      </c>
    </row>
    <row r="47" spans="1:2" x14ac:dyDescent="0.25">
      <c r="A47" s="24" t="s">
        <v>163</v>
      </c>
      <c r="B47" s="29">
        <v>10689213</v>
      </c>
    </row>
    <row r="48" spans="1:2" x14ac:dyDescent="0.25">
      <c r="A48" s="24" t="s">
        <v>164</v>
      </c>
      <c r="B48" s="29">
        <v>83517045.999999985</v>
      </c>
    </row>
    <row r="49" spans="1:2" x14ac:dyDescent="0.25">
      <c r="A49" s="24" t="s">
        <v>165</v>
      </c>
      <c r="B49" s="29">
        <v>973557</v>
      </c>
    </row>
    <row r="50" spans="1:2" x14ac:dyDescent="0.25">
      <c r="A50" s="24" t="s">
        <v>166</v>
      </c>
      <c r="B50" s="29">
        <v>5771877</v>
      </c>
    </row>
    <row r="51" spans="1:2" x14ac:dyDescent="0.25">
      <c r="A51" s="24" t="s">
        <v>167</v>
      </c>
      <c r="B51" s="29">
        <v>10738957</v>
      </c>
    </row>
    <row r="52" spans="1:2" x14ac:dyDescent="0.25">
      <c r="A52" s="24" t="s">
        <v>168</v>
      </c>
      <c r="B52" s="29">
        <v>43053054</v>
      </c>
    </row>
    <row r="53" spans="1:2" x14ac:dyDescent="0.25">
      <c r="A53" s="24" t="s">
        <v>169</v>
      </c>
      <c r="B53" s="29">
        <v>17373657</v>
      </c>
    </row>
    <row r="54" spans="1:2" x14ac:dyDescent="0.25">
      <c r="A54" s="24" t="s">
        <v>170</v>
      </c>
      <c r="B54" s="29">
        <v>100388076</v>
      </c>
    </row>
    <row r="55" spans="1:2" x14ac:dyDescent="0.25">
      <c r="A55" s="24" t="s">
        <v>273</v>
      </c>
      <c r="B55" s="29">
        <v>3497117</v>
      </c>
    </row>
    <row r="56" spans="1:2" x14ac:dyDescent="0.25">
      <c r="A56" s="24" t="s">
        <v>171</v>
      </c>
      <c r="B56" s="29">
        <v>46736782</v>
      </c>
    </row>
    <row r="57" spans="1:2" x14ac:dyDescent="0.25">
      <c r="A57" s="24" t="s">
        <v>172</v>
      </c>
      <c r="B57" s="29">
        <v>1325649</v>
      </c>
    </row>
    <row r="58" spans="1:2" x14ac:dyDescent="0.25">
      <c r="A58" s="24" t="s">
        <v>173</v>
      </c>
      <c r="B58" s="29">
        <v>112078727</v>
      </c>
    </row>
    <row r="59" spans="1:2" x14ac:dyDescent="0.25">
      <c r="A59" s="24" t="s">
        <v>174</v>
      </c>
      <c r="B59" s="29">
        <v>5532159.0000000009</v>
      </c>
    </row>
    <row r="60" spans="1:2" x14ac:dyDescent="0.25">
      <c r="A60" s="24" t="s">
        <v>302</v>
      </c>
      <c r="B60" s="29">
        <v>889955</v>
      </c>
    </row>
    <row r="61" spans="1:2" x14ac:dyDescent="0.25">
      <c r="A61" s="24" t="s">
        <v>175</v>
      </c>
      <c r="B61" s="29">
        <v>65129731</v>
      </c>
    </row>
    <row r="62" spans="1:2" x14ac:dyDescent="0.25">
      <c r="A62" s="24" t="s">
        <v>176</v>
      </c>
      <c r="B62" s="29">
        <v>2172578</v>
      </c>
    </row>
    <row r="63" spans="1:2" x14ac:dyDescent="0.25">
      <c r="A63" s="24" t="s">
        <v>177</v>
      </c>
      <c r="B63" s="29">
        <v>67530161</v>
      </c>
    </row>
    <row r="64" spans="1:2" x14ac:dyDescent="0.25">
      <c r="A64" s="24" t="s">
        <v>178</v>
      </c>
      <c r="B64" s="29">
        <v>3996761.9999999995</v>
      </c>
    </row>
    <row r="65" spans="1:2" x14ac:dyDescent="0.25">
      <c r="A65" s="24" t="s">
        <v>179</v>
      </c>
      <c r="B65" s="29">
        <v>30417858</v>
      </c>
    </row>
    <row r="66" spans="1:2" x14ac:dyDescent="0.25">
      <c r="A66" s="24" t="s">
        <v>180</v>
      </c>
      <c r="B66" s="29">
        <v>12771246.000000002</v>
      </c>
    </row>
    <row r="67" spans="1:2" x14ac:dyDescent="0.25">
      <c r="A67" s="24" t="s">
        <v>181</v>
      </c>
      <c r="B67" s="29">
        <v>2347696</v>
      </c>
    </row>
    <row r="68" spans="1:2" x14ac:dyDescent="0.25">
      <c r="A68" s="24" t="s">
        <v>182</v>
      </c>
      <c r="B68" s="29">
        <v>10473452</v>
      </c>
    </row>
    <row r="69" spans="1:2" x14ac:dyDescent="0.25">
      <c r="A69" s="24" t="s">
        <v>303</v>
      </c>
      <c r="B69" s="29">
        <v>56660</v>
      </c>
    </row>
    <row r="70" spans="1:2" x14ac:dyDescent="0.25">
      <c r="A70" s="24" t="s">
        <v>183</v>
      </c>
      <c r="B70" s="29">
        <v>17581476.000000004</v>
      </c>
    </row>
    <row r="71" spans="1:2" x14ac:dyDescent="0.25">
      <c r="A71" s="24" t="s">
        <v>304</v>
      </c>
      <c r="B71" s="29">
        <v>782775</v>
      </c>
    </row>
    <row r="72" spans="1:2" x14ac:dyDescent="0.25">
      <c r="A72" s="24" t="s">
        <v>275</v>
      </c>
      <c r="B72" s="29">
        <v>7436157</v>
      </c>
    </row>
    <row r="73" spans="1:2" x14ac:dyDescent="0.25">
      <c r="A73" s="24" t="s">
        <v>184</v>
      </c>
      <c r="B73" s="29">
        <v>9746115.0000000019</v>
      </c>
    </row>
    <row r="74" spans="1:2" x14ac:dyDescent="0.25">
      <c r="A74" s="24" t="s">
        <v>185</v>
      </c>
      <c r="B74" s="29">
        <v>4130299</v>
      </c>
    </row>
    <row r="75" spans="1:2" x14ac:dyDescent="0.25">
      <c r="A75" s="24" t="s">
        <v>186</v>
      </c>
      <c r="B75" s="29">
        <v>11263079.000000002</v>
      </c>
    </row>
    <row r="76" spans="1:2" x14ac:dyDescent="0.25">
      <c r="A76" s="24" t="s">
        <v>187</v>
      </c>
      <c r="B76" s="29">
        <v>9684680</v>
      </c>
    </row>
    <row r="77" spans="1:2" x14ac:dyDescent="0.25">
      <c r="A77" s="24" t="s">
        <v>188</v>
      </c>
      <c r="B77" s="29">
        <v>270625567</v>
      </c>
    </row>
    <row r="78" spans="1:2" x14ac:dyDescent="0.25">
      <c r="A78" s="24" t="s">
        <v>189</v>
      </c>
      <c r="B78" s="29">
        <v>1366417755.9999998</v>
      </c>
    </row>
    <row r="79" spans="1:2" x14ac:dyDescent="0.25">
      <c r="A79" s="24" t="s">
        <v>190</v>
      </c>
      <c r="B79" s="29">
        <v>4882498</v>
      </c>
    </row>
    <row r="80" spans="1:2" x14ac:dyDescent="0.25">
      <c r="A80" s="24" t="s">
        <v>191</v>
      </c>
      <c r="B80" s="29">
        <v>82913893</v>
      </c>
    </row>
    <row r="81" spans="1:2" x14ac:dyDescent="0.25">
      <c r="A81" s="24" t="s">
        <v>192</v>
      </c>
      <c r="B81" s="29">
        <v>39309789</v>
      </c>
    </row>
    <row r="82" spans="1:2" x14ac:dyDescent="0.25">
      <c r="A82" s="24" t="s">
        <v>193</v>
      </c>
      <c r="B82" s="29">
        <v>339037.00000000006</v>
      </c>
    </row>
    <row r="83" spans="1:2" x14ac:dyDescent="0.25">
      <c r="A83" s="24" t="s">
        <v>194</v>
      </c>
      <c r="B83" s="29">
        <v>8519373</v>
      </c>
    </row>
    <row r="84" spans="1:2" x14ac:dyDescent="0.25">
      <c r="A84" s="24" t="s">
        <v>195</v>
      </c>
      <c r="B84" s="29">
        <v>60550092</v>
      </c>
    </row>
    <row r="85" spans="1:2" x14ac:dyDescent="0.25">
      <c r="A85" s="24" t="s">
        <v>196</v>
      </c>
      <c r="B85" s="29">
        <v>2948277</v>
      </c>
    </row>
    <row r="86" spans="1:2" x14ac:dyDescent="0.25">
      <c r="A86" s="24" t="s">
        <v>197</v>
      </c>
      <c r="B86" s="29">
        <v>10101697</v>
      </c>
    </row>
    <row r="87" spans="1:2" x14ac:dyDescent="0.25">
      <c r="A87" s="24" t="s">
        <v>198</v>
      </c>
      <c r="B87" s="29">
        <v>126860299</v>
      </c>
    </row>
    <row r="88" spans="1:2" x14ac:dyDescent="0.25">
      <c r="A88" s="24" t="s">
        <v>199</v>
      </c>
      <c r="B88" s="29">
        <v>18551428</v>
      </c>
    </row>
    <row r="89" spans="1:2" x14ac:dyDescent="0.25">
      <c r="A89" s="24" t="s">
        <v>200</v>
      </c>
      <c r="B89" s="29">
        <v>52573967</v>
      </c>
    </row>
    <row r="90" spans="1:2" x14ac:dyDescent="0.25">
      <c r="A90" s="24" t="s">
        <v>201</v>
      </c>
      <c r="B90" s="29">
        <v>6415851</v>
      </c>
    </row>
    <row r="91" spans="1:2" x14ac:dyDescent="0.25">
      <c r="A91" s="24" t="s">
        <v>276</v>
      </c>
      <c r="B91" s="29">
        <v>16486542.000000002</v>
      </c>
    </row>
    <row r="92" spans="1:2" x14ac:dyDescent="0.25">
      <c r="A92" s="24" t="s">
        <v>202</v>
      </c>
      <c r="B92" s="29">
        <v>51225321</v>
      </c>
    </row>
    <row r="93" spans="1:2" x14ac:dyDescent="0.25">
      <c r="A93" s="24" t="s">
        <v>277</v>
      </c>
      <c r="B93" s="29">
        <v>4207077</v>
      </c>
    </row>
    <row r="94" spans="1:2" x14ac:dyDescent="0.25">
      <c r="A94" s="24" t="s">
        <v>203</v>
      </c>
      <c r="B94" s="29">
        <v>7169455.9999999991</v>
      </c>
    </row>
    <row r="95" spans="1:2" x14ac:dyDescent="0.25">
      <c r="A95" s="24" t="s">
        <v>204</v>
      </c>
      <c r="B95" s="29">
        <v>6855709</v>
      </c>
    </row>
    <row r="96" spans="1:2" x14ac:dyDescent="0.25">
      <c r="A96" s="24" t="s">
        <v>205</v>
      </c>
      <c r="B96" s="29">
        <v>4937374</v>
      </c>
    </row>
    <row r="97" spans="1:2" x14ac:dyDescent="0.25">
      <c r="A97" s="24" t="s">
        <v>278</v>
      </c>
      <c r="B97" s="29">
        <v>6777452.9999999991</v>
      </c>
    </row>
    <row r="98" spans="1:2" x14ac:dyDescent="0.25">
      <c r="A98" s="24" t="s">
        <v>305</v>
      </c>
      <c r="B98" s="29">
        <v>38019.999999999993</v>
      </c>
    </row>
    <row r="99" spans="1:2" x14ac:dyDescent="0.25">
      <c r="A99" s="24" t="s">
        <v>206</v>
      </c>
      <c r="B99" s="29">
        <v>21323734</v>
      </c>
    </row>
    <row r="100" spans="1:2" x14ac:dyDescent="0.25">
      <c r="A100" s="24" t="s">
        <v>306</v>
      </c>
      <c r="B100" s="29">
        <v>2125267</v>
      </c>
    </row>
    <row r="101" spans="1:2" x14ac:dyDescent="0.25">
      <c r="A101" s="24" t="s">
        <v>207</v>
      </c>
      <c r="B101" s="29">
        <v>2759631</v>
      </c>
    </row>
    <row r="102" spans="1:2" x14ac:dyDescent="0.25">
      <c r="A102" s="24" t="s">
        <v>208</v>
      </c>
      <c r="B102" s="29">
        <v>615730</v>
      </c>
    </row>
    <row r="103" spans="1:2" x14ac:dyDescent="0.25">
      <c r="A103" s="24" t="s">
        <v>209</v>
      </c>
      <c r="B103" s="29">
        <v>1906740</v>
      </c>
    </row>
    <row r="104" spans="1:2" x14ac:dyDescent="0.25">
      <c r="A104" s="24" t="s">
        <v>307</v>
      </c>
      <c r="B104" s="29">
        <v>640446</v>
      </c>
    </row>
    <row r="105" spans="1:2" x14ac:dyDescent="0.25">
      <c r="A105" s="24" t="s">
        <v>210</v>
      </c>
      <c r="B105" s="29">
        <v>36471765.999999993</v>
      </c>
    </row>
    <row r="106" spans="1:2" x14ac:dyDescent="0.25">
      <c r="A106" s="24" t="s">
        <v>308</v>
      </c>
      <c r="B106" s="29">
        <v>38967</v>
      </c>
    </row>
    <row r="107" spans="1:2" x14ac:dyDescent="0.25">
      <c r="A107" s="24" t="s">
        <v>211</v>
      </c>
      <c r="B107" s="29">
        <v>4043258.0000000005</v>
      </c>
    </row>
    <row r="108" spans="1:2" x14ac:dyDescent="0.25">
      <c r="A108" s="24" t="s">
        <v>212</v>
      </c>
      <c r="B108" s="29">
        <v>26969306</v>
      </c>
    </row>
    <row r="109" spans="1:2" x14ac:dyDescent="0.25">
      <c r="A109" s="24" t="s">
        <v>309</v>
      </c>
      <c r="B109" s="29">
        <v>530957</v>
      </c>
    </row>
    <row r="110" spans="1:2" x14ac:dyDescent="0.25">
      <c r="A110" s="24" t="s">
        <v>213</v>
      </c>
      <c r="B110" s="29">
        <v>127575529</v>
      </c>
    </row>
    <row r="111" spans="1:2" x14ac:dyDescent="0.25">
      <c r="A111" s="24" t="s">
        <v>214</v>
      </c>
      <c r="B111" s="29">
        <v>2083458</v>
      </c>
    </row>
    <row r="112" spans="1:2" x14ac:dyDescent="0.25">
      <c r="A112" s="24" t="s">
        <v>215</v>
      </c>
      <c r="B112" s="29">
        <v>19658023</v>
      </c>
    </row>
    <row r="113" spans="1:2" x14ac:dyDescent="0.25">
      <c r="A113" s="24" t="s">
        <v>216</v>
      </c>
      <c r="B113" s="29">
        <v>440377</v>
      </c>
    </row>
    <row r="114" spans="1:2" x14ac:dyDescent="0.25">
      <c r="A114" s="24" t="s">
        <v>217</v>
      </c>
      <c r="B114" s="29">
        <v>54045422</v>
      </c>
    </row>
    <row r="115" spans="1:2" x14ac:dyDescent="0.25">
      <c r="A115" s="24" t="s">
        <v>310</v>
      </c>
      <c r="B115" s="29">
        <v>627988</v>
      </c>
    </row>
    <row r="116" spans="1:2" x14ac:dyDescent="0.25">
      <c r="A116" s="24" t="s">
        <v>218</v>
      </c>
      <c r="B116" s="29">
        <v>3225166</v>
      </c>
    </row>
    <row r="117" spans="1:2" x14ac:dyDescent="0.25">
      <c r="A117" s="24" t="s">
        <v>219</v>
      </c>
      <c r="B117" s="29">
        <v>30366042.999999996</v>
      </c>
    </row>
    <row r="118" spans="1:2" x14ac:dyDescent="0.25">
      <c r="A118" s="24" t="s">
        <v>220</v>
      </c>
      <c r="B118" s="29">
        <v>4525697.9999999991</v>
      </c>
    </row>
    <row r="119" spans="1:2" x14ac:dyDescent="0.25">
      <c r="A119" s="24" t="s">
        <v>311</v>
      </c>
      <c r="B119" s="29">
        <v>1269670</v>
      </c>
    </row>
    <row r="120" spans="1:2" x14ac:dyDescent="0.25">
      <c r="A120" s="24" t="s">
        <v>221</v>
      </c>
      <c r="B120" s="29">
        <v>18628749.000000004</v>
      </c>
    </row>
    <row r="121" spans="1:2" x14ac:dyDescent="0.25">
      <c r="A121" s="24" t="s">
        <v>222</v>
      </c>
      <c r="B121" s="29">
        <v>31949789</v>
      </c>
    </row>
    <row r="122" spans="1:2" x14ac:dyDescent="0.25">
      <c r="A122" s="24" t="s">
        <v>223</v>
      </c>
      <c r="B122" s="29">
        <v>2494524</v>
      </c>
    </row>
    <row r="123" spans="1:2" x14ac:dyDescent="0.25">
      <c r="A123" s="24" t="s">
        <v>312</v>
      </c>
      <c r="B123" s="29">
        <v>282757</v>
      </c>
    </row>
    <row r="124" spans="1:2" x14ac:dyDescent="0.25">
      <c r="A124" s="24" t="s">
        <v>224</v>
      </c>
      <c r="B124" s="29">
        <v>23310719</v>
      </c>
    </row>
    <row r="125" spans="1:2" x14ac:dyDescent="0.25">
      <c r="A125" s="24" t="s">
        <v>225</v>
      </c>
      <c r="B125" s="29">
        <v>200963603</v>
      </c>
    </row>
    <row r="126" spans="1:2" x14ac:dyDescent="0.25">
      <c r="A126" s="24" t="s">
        <v>226</v>
      </c>
      <c r="B126" s="29">
        <v>6545503.0000000009</v>
      </c>
    </row>
    <row r="127" spans="1:2" x14ac:dyDescent="0.25">
      <c r="A127" s="24" t="s">
        <v>227</v>
      </c>
      <c r="B127" s="29">
        <v>17097123</v>
      </c>
    </row>
    <row r="128" spans="1:2" x14ac:dyDescent="0.25">
      <c r="A128" s="24" t="s">
        <v>228</v>
      </c>
      <c r="B128" s="29">
        <v>5378859</v>
      </c>
    </row>
    <row r="129" spans="1:2" x14ac:dyDescent="0.25">
      <c r="A129" s="24" t="s">
        <v>229</v>
      </c>
      <c r="B129" s="29">
        <v>28608714.999999996</v>
      </c>
    </row>
    <row r="130" spans="1:2" x14ac:dyDescent="0.25">
      <c r="A130" s="24" t="s">
        <v>230</v>
      </c>
      <c r="B130" s="29">
        <v>4783062</v>
      </c>
    </row>
    <row r="131" spans="1:2" x14ac:dyDescent="0.25">
      <c r="A131" s="24" t="s">
        <v>279</v>
      </c>
      <c r="B131" s="29">
        <v>4974992</v>
      </c>
    </row>
    <row r="132" spans="1:2" x14ac:dyDescent="0.25">
      <c r="A132" s="24" t="s">
        <v>231</v>
      </c>
      <c r="B132" s="29">
        <v>216565317.00000003</v>
      </c>
    </row>
    <row r="133" spans="1:2" x14ac:dyDescent="0.25">
      <c r="A133" s="24" t="s">
        <v>232</v>
      </c>
      <c r="B133" s="29">
        <v>4246440</v>
      </c>
    </row>
    <row r="134" spans="1:2" x14ac:dyDescent="0.25">
      <c r="A134" s="24" t="s">
        <v>233</v>
      </c>
      <c r="B134" s="29">
        <v>32510462</v>
      </c>
    </row>
    <row r="135" spans="1:2" x14ac:dyDescent="0.25">
      <c r="A135" s="24" t="s">
        <v>234</v>
      </c>
      <c r="B135" s="29">
        <v>108116621.99999999</v>
      </c>
    </row>
    <row r="136" spans="1:2" x14ac:dyDescent="0.25">
      <c r="A136" s="24" t="s">
        <v>280</v>
      </c>
      <c r="B136" s="29">
        <v>8776119</v>
      </c>
    </row>
    <row r="137" spans="1:2" x14ac:dyDescent="0.25">
      <c r="A137" s="24" t="s">
        <v>235</v>
      </c>
      <c r="B137" s="29">
        <v>37887771</v>
      </c>
    </row>
    <row r="138" spans="1:2" x14ac:dyDescent="0.25">
      <c r="A138" s="24" t="s">
        <v>281</v>
      </c>
      <c r="B138" s="29">
        <v>25666158</v>
      </c>
    </row>
    <row r="139" spans="1:2" x14ac:dyDescent="0.25">
      <c r="A139" s="24" t="s">
        <v>236</v>
      </c>
      <c r="B139" s="29">
        <v>10226178</v>
      </c>
    </row>
    <row r="140" spans="1:2" x14ac:dyDescent="0.25">
      <c r="A140" s="24" t="s">
        <v>237</v>
      </c>
      <c r="B140" s="29">
        <v>7044639</v>
      </c>
    </row>
    <row r="141" spans="1:2" x14ac:dyDescent="0.25">
      <c r="A141" s="24" t="s">
        <v>282</v>
      </c>
      <c r="B141" s="29">
        <v>4981422.0000000009</v>
      </c>
    </row>
    <row r="142" spans="1:2" x14ac:dyDescent="0.25">
      <c r="A142" s="24" t="s">
        <v>313</v>
      </c>
      <c r="B142" s="29">
        <v>279284.99999999994</v>
      </c>
    </row>
    <row r="143" spans="1:2" x14ac:dyDescent="0.25">
      <c r="A143" s="24" t="s">
        <v>283</v>
      </c>
      <c r="B143" s="29">
        <v>2832071</v>
      </c>
    </row>
    <row r="144" spans="1:2" x14ac:dyDescent="0.25">
      <c r="A144" s="24" t="s">
        <v>238</v>
      </c>
      <c r="B144" s="29">
        <v>19364558</v>
      </c>
    </row>
    <row r="145" spans="1:2" x14ac:dyDescent="0.25">
      <c r="A145" s="24" t="s">
        <v>239</v>
      </c>
      <c r="B145" s="29">
        <v>145872260</v>
      </c>
    </row>
    <row r="146" spans="1:2" x14ac:dyDescent="0.25">
      <c r="A146" s="24" t="s">
        <v>240</v>
      </c>
      <c r="B146" s="29">
        <v>12626937.999999998</v>
      </c>
    </row>
    <row r="147" spans="1:2" x14ac:dyDescent="0.25">
      <c r="A147" s="24" t="s">
        <v>284</v>
      </c>
      <c r="B147" s="29">
        <v>34268529</v>
      </c>
    </row>
    <row r="148" spans="1:2" x14ac:dyDescent="0.25">
      <c r="A148" s="24" t="s">
        <v>241</v>
      </c>
      <c r="B148" s="29">
        <v>16296362.000000002</v>
      </c>
    </row>
    <row r="149" spans="1:2" x14ac:dyDescent="0.25">
      <c r="A149" s="24" t="s">
        <v>287</v>
      </c>
      <c r="B149" s="29">
        <v>5804343</v>
      </c>
    </row>
    <row r="150" spans="1:2" x14ac:dyDescent="0.25">
      <c r="A150" s="24" t="s">
        <v>242</v>
      </c>
      <c r="B150" s="29">
        <v>7813207</v>
      </c>
    </row>
    <row r="151" spans="1:2" x14ac:dyDescent="0.25">
      <c r="A151" s="24" t="s">
        <v>243</v>
      </c>
      <c r="B151" s="29">
        <v>6453550</v>
      </c>
    </row>
    <row r="152" spans="1:2" x14ac:dyDescent="0.25">
      <c r="A152" s="24" t="s">
        <v>314</v>
      </c>
      <c r="B152" s="29">
        <v>33864</v>
      </c>
    </row>
    <row r="153" spans="1:2" x14ac:dyDescent="0.25">
      <c r="A153" s="24" t="s">
        <v>244</v>
      </c>
      <c r="B153" s="29">
        <v>15442906</v>
      </c>
    </row>
    <row r="154" spans="1:2" x14ac:dyDescent="0.25">
      <c r="A154" s="24" t="s">
        <v>245</v>
      </c>
      <c r="B154" s="29">
        <v>8772228</v>
      </c>
    </row>
    <row r="155" spans="1:2" x14ac:dyDescent="0.25">
      <c r="A155" s="24" t="s">
        <v>315</v>
      </c>
      <c r="B155" s="29">
        <v>215048</v>
      </c>
    </row>
    <row r="156" spans="1:2" x14ac:dyDescent="0.25">
      <c r="A156" s="24" t="s">
        <v>316</v>
      </c>
      <c r="B156" s="29">
        <v>581363</v>
      </c>
    </row>
    <row r="157" spans="1:2" x14ac:dyDescent="0.25">
      <c r="A157" s="24" t="s">
        <v>246</v>
      </c>
      <c r="B157" s="29">
        <v>5457012</v>
      </c>
    </row>
    <row r="158" spans="1:2" x14ac:dyDescent="0.25">
      <c r="A158" s="24" t="s">
        <v>247</v>
      </c>
      <c r="B158" s="29">
        <v>2078654</v>
      </c>
    </row>
    <row r="159" spans="1:2" x14ac:dyDescent="0.25">
      <c r="A159" s="24" t="s">
        <v>248</v>
      </c>
      <c r="B159" s="29">
        <v>10036391</v>
      </c>
    </row>
    <row r="160" spans="1:2" x14ac:dyDescent="0.25">
      <c r="A160" s="24" t="s">
        <v>317</v>
      </c>
      <c r="B160" s="29">
        <v>1148133.0000000002</v>
      </c>
    </row>
    <row r="161" spans="1:2" x14ac:dyDescent="0.25">
      <c r="A161" s="24" t="s">
        <v>318</v>
      </c>
      <c r="B161" s="29">
        <v>97741</v>
      </c>
    </row>
    <row r="162" spans="1:2" x14ac:dyDescent="0.25">
      <c r="A162" s="24" t="s">
        <v>288</v>
      </c>
      <c r="B162" s="29">
        <v>17070132</v>
      </c>
    </row>
    <row r="163" spans="1:2" x14ac:dyDescent="0.25">
      <c r="A163" s="24" t="s">
        <v>249</v>
      </c>
      <c r="B163" s="29">
        <v>15946882</v>
      </c>
    </row>
    <row r="164" spans="1:2" x14ac:dyDescent="0.25">
      <c r="A164" s="24" t="s">
        <v>250</v>
      </c>
      <c r="B164" s="29">
        <v>8082359</v>
      </c>
    </row>
    <row r="165" spans="1:2" x14ac:dyDescent="0.25">
      <c r="A165" s="24" t="s">
        <v>251</v>
      </c>
      <c r="B165" s="29">
        <v>69625580.999999985</v>
      </c>
    </row>
    <row r="166" spans="1:2" x14ac:dyDescent="0.25">
      <c r="A166" s="24" t="s">
        <v>252</v>
      </c>
      <c r="B166" s="29">
        <v>9321023.0000000019</v>
      </c>
    </row>
    <row r="167" spans="1:2" x14ac:dyDescent="0.25">
      <c r="A167" s="24" t="s">
        <v>253</v>
      </c>
      <c r="B167" s="29">
        <v>5942094</v>
      </c>
    </row>
    <row r="168" spans="1:2" x14ac:dyDescent="0.25">
      <c r="A168" s="24" t="s">
        <v>319</v>
      </c>
      <c r="B168" s="29">
        <v>1394969</v>
      </c>
    </row>
    <row r="169" spans="1:2" x14ac:dyDescent="0.25">
      <c r="A169" s="24" t="s">
        <v>254</v>
      </c>
      <c r="B169" s="29">
        <v>11694721.000000002</v>
      </c>
    </row>
    <row r="170" spans="1:2" x14ac:dyDescent="0.25">
      <c r="A170" s="24" t="s">
        <v>255</v>
      </c>
      <c r="B170" s="29">
        <v>83429607</v>
      </c>
    </row>
    <row r="171" spans="1:2" x14ac:dyDescent="0.25">
      <c r="A171" s="24" t="s">
        <v>320</v>
      </c>
      <c r="B171" s="29">
        <v>23773881</v>
      </c>
    </row>
    <row r="172" spans="1:2" x14ac:dyDescent="0.25">
      <c r="A172" s="24" t="s">
        <v>256</v>
      </c>
      <c r="B172" s="29">
        <v>58005460.999999993</v>
      </c>
    </row>
    <row r="173" spans="1:2" x14ac:dyDescent="0.25">
      <c r="A173" s="24" t="s">
        <v>257</v>
      </c>
      <c r="B173" s="29">
        <v>44269587</v>
      </c>
    </row>
    <row r="174" spans="1:2" x14ac:dyDescent="0.25">
      <c r="A174" s="24" t="s">
        <v>258</v>
      </c>
      <c r="B174" s="29">
        <v>43993643</v>
      </c>
    </row>
    <row r="175" spans="1:2" x14ac:dyDescent="0.25">
      <c r="A175" s="24" t="s">
        <v>259</v>
      </c>
      <c r="B175" s="29">
        <v>3461731</v>
      </c>
    </row>
    <row r="176" spans="1:2" x14ac:dyDescent="0.25">
      <c r="A176" s="24" t="s">
        <v>260</v>
      </c>
      <c r="B176" s="29">
        <v>329064916.99999994</v>
      </c>
    </row>
    <row r="177" spans="1:2" x14ac:dyDescent="0.25">
      <c r="A177" s="24" t="s">
        <v>261</v>
      </c>
      <c r="B177" s="29">
        <v>32981714</v>
      </c>
    </row>
    <row r="178" spans="1:2" x14ac:dyDescent="0.25">
      <c r="A178" s="24" t="s">
        <v>262</v>
      </c>
      <c r="B178" s="29">
        <v>28515829</v>
      </c>
    </row>
    <row r="179" spans="1:2" x14ac:dyDescent="0.25">
      <c r="A179" s="24" t="s">
        <v>321</v>
      </c>
      <c r="B179" s="29">
        <v>30032.999999999996</v>
      </c>
    </row>
    <row r="180" spans="1:2" x14ac:dyDescent="0.25">
      <c r="A180" s="24" t="s">
        <v>263</v>
      </c>
      <c r="B180" s="29">
        <v>96462108</v>
      </c>
    </row>
    <row r="181" spans="1:2" x14ac:dyDescent="0.25">
      <c r="A181" s="24" t="s">
        <v>322</v>
      </c>
      <c r="B181" s="29">
        <v>299881.99999999994</v>
      </c>
    </row>
    <row r="182" spans="1:2" x14ac:dyDescent="0.25">
      <c r="A182" s="24" t="s">
        <v>323</v>
      </c>
      <c r="B182" s="29">
        <v>197093</v>
      </c>
    </row>
    <row r="183" spans="1:2" x14ac:dyDescent="0.25">
      <c r="A183" s="24" t="s">
        <v>264</v>
      </c>
      <c r="B183" s="29">
        <v>29161922</v>
      </c>
    </row>
    <row r="184" spans="1:2" x14ac:dyDescent="0.25">
      <c r="A184" s="24" t="s">
        <v>265</v>
      </c>
      <c r="B184" s="29">
        <v>58558267</v>
      </c>
    </row>
    <row r="185" spans="1:2" x14ac:dyDescent="0.25">
      <c r="A185" s="24" t="s">
        <v>266</v>
      </c>
      <c r="B185" s="29">
        <v>17861034</v>
      </c>
    </row>
    <row r="186" spans="1:2" x14ac:dyDescent="0.25">
      <c r="A186" s="24" t="s">
        <v>267</v>
      </c>
      <c r="B186" s="29">
        <v>14645473.000000002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7D4F-8B69-40FE-8737-8C485012DCC6}">
  <sheetPr codeName="Sheet9">
    <tabColor theme="6"/>
  </sheetPr>
  <dimension ref="A1:B189"/>
  <sheetViews>
    <sheetView workbookViewId="0">
      <pane ySplit="1" topLeftCell="A2" activePane="bottomLeft" state="frozen"/>
      <selection pane="bottomLeft" activeCell="E13" sqref="E13"/>
    </sheetView>
  </sheetViews>
  <sheetFormatPr defaultRowHeight="15" x14ac:dyDescent="0.25"/>
  <cols>
    <col min="1" max="1" width="11.5703125" style="24" customWidth="1"/>
    <col min="2" max="2" width="12.28515625" style="24" customWidth="1"/>
  </cols>
  <sheetData>
    <row r="1" spans="1:2" x14ac:dyDescent="0.25">
      <c r="A1" s="25" t="s">
        <v>674</v>
      </c>
      <c r="B1" s="55" t="s">
        <v>676</v>
      </c>
    </row>
    <row r="2" spans="1:2" x14ac:dyDescent="0.25">
      <c r="A2" s="24" t="s">
        <v>129</v>
      </c>
      <c r="B2" s="24">
        <v>0.49199999999999999</v>
      </c>
    </row>
    <row r="3" spans="1:2" x14ac:dyDescent="0.25">
      <c r="A3" s="24" t="s">
        <v>131</v>
      </c>
      <c r="B3" s="24">
        <v>0.8</v>
      </c>
    </row>
    <row r="4" spans="1:2" x14ac:dyDescent="0.25">
      <c r="A4" s="24" t="s">
        <v>168</v>
      </c>
      <c r="B4" s="24">
        <v>0.74199999999999999</v>
      </c>
    </row>
    <row r="5" spans="1:2" x14ac:dyDescent="0.25">
      <c r="A5" s="24" t="s">
        <v>295</v>
      </c>
      <c r="B5" s="24">
        <v>0.86499999999999999</v>
      </c>
    </row>
    <row r="6" spans="1:2" x14ac:dyDescent="0.25">
      <c r="A6" s="24" t="s">
        <v>130</v>
      </c>
      <c r="B6" s="24">
        <v>0.59699999999999998</v>
      </c>
    </row>
    <row r="7" spans="1:2" x14ac:dyDescent="0.25">
      <c r="A7" s="24" t="s">
        <v>297</v>
      </c>
      <c r="B7" s="24">
        <v>0.83099999999999996</v>
      </c>
    </row>
    <row r="8" spans="1:2" x14ac:dyDescent="0.25">
      <c r="A8" s="24" t="s">
        <v>133</v>
      </c>
      <c r="B8" s="24">
        <v>0.85299999999999998</v>
      </c>
    </row>
    <row r="9" spans="1:2" x14ac:dyDescent="0.25">
      <c r="A9" s="24" t="s">
        <v>134</v>
      </c>
      <c r="B9" s="24">
        <v>0.78900000000000003</v>
      </c>
    </row>
    <row r="10" spans="1:2" x14ac:dyDescent="0.25">
      <c r="A10" s="24" t="s">
        <v>135</v>
      </c>
      <c r="B10" s="24">
        <v>0.94099999999999995</v>
      </c>
    </row>
    <row r="11" spans="1:2" x14ac:dyDescent="0.25">
      <c r="A11" s="24" t="s">
        <v>136</v>
      </c>
      <c r="B11" s="24">
        <v>0.92</v>
      </c>
    </row>
    <row r="12" spans="1:2" x14ac:dyDescent="0.25">
      <c r="A12" s="24" t="s">
        <v>137</v>
      </c>
      <c r="B12" s="24">
        <v>0.76200000000000001</v>
      </c>
    </row>
    <row r="13" spans="1:2" x14ac:dyDescent="0.25">
      <c r="A13" s="24" t="s">
        <v>270</v>
      </c>
      <c r="B13" s="24">
        <v>0.80200000000000005</v>
      </c>
    </row>
    <row r="14" spans="1:2" x14ac:dyDescent="0.25">
      <c r="A14" s="24" t="s">
        <v>269</v>
      </c>
      <c r="B14" s="24">
        <v>0.88800000000000001</v>
      </c>
    </row>
    <row r="15" spans="1:2" x14ac:dyDescent="0.25">
      <c r="A15" s="24" t="s">
        <v>142</v>
      </c>
      <c r="B15" s="24">
        <v>0.64600000000000002</v>
      </c>
    </row>
    <row r="16" spans="1:2" x14ac:dyDescent="0.25">
      <c r="A16" s="24" t="s">
        <v>299</v>
      </c>
      <c r="B16" s="24">
        <v>0.80600000000000005</v>
      </c>
    </row>
    <row r="17" spans="1:2" x14ac:dyDescent="0.25">
      <c r="A17" s="24" t="s">
        <v>145</v>
      </c>
      <c r="B17" s="24">
        <v>0.81</v>
      </c>
    </row>
    <row r="18" spans="1:2" x14ac:dyDescent="0.25">
      <c r="A18" s="24" t="s">
        <v>139</v>
      </c>
      <c r="B18" s="24">
        <v>0.93600000000000005</v>
      </c>
    </row>
    <row r="19" spans="1:2" x14ac:dyDescent="0.25">
      <c r="A19" s="24" t="s">
        <v>146</v>
      </c>
      <c r="B19" s="24">
        <v>0.71799999999999997</v>
      </c>
    </row>
    <row r="20" spans="1:2" x14ac:dyDescent="0.25">
      <c r="A20" s="24" t="s">
        <v>140</v>
      </c>
      <c r="B20" s="24">
        <v>0.50600000000000001</v>
      </c>
    </row>
    <row r="21" spans="1:2" x14ac:dyDescent="0.25">
      <c r="A21" s="24" t="s">
        <v>149</v>
      </c>
      <c r="B21" s="24">
        <v>0.66800000000000004</v>
      </c>
    </row>
    <row r="22" spans="1:2" x14ac:dyDescent="0.25">
      <c r="A22" s="24" t="s">
        <v>147</v>
      </c>
      <c r="B22" s="24">
        <v>0.71499999999999997</v>
      </c>
    </row>
    <row r="23" spans="1:2" x14ac:dyDescent="0.25">
      <c r="A23" s="24" t="s">
        <v>144</v>
      </c>
      <c r="B23" s="24">
        <v>0.78</v>
      </c>
    </row>
    <row r="24" spans="1:2" x14ac:dyDescent="0.25">
      <c r="A24" s="24" t="s">
        <v>150</v>
      </c>
      <c r="B24" s="24">
        <v>0.70299999999999996</v>
      </c>
    </row>
    <row r="25" spans="1:2" x14ac:dyDescent="0.25">
      <c r="A25" s="24" t="s">
        <v>148</v>
      </c>
      <c r="B25" s="24">
        <v>0.76400000000000001</v>
      </c>
    </row>
    <row r="26" spans="1:2" x14ac:dyDescent="0.25">
      <c r="A26" s="24" t="s">
        <v>271</v>
      </c>
      <c r="B26" s="24">
        <v>0.82699999999999996</v>
      </c>
    </row>
    <row r="27" spans="1:2" x14ac:dyDescent="0.25">
      <c r="A27" s="24" t="s">
        <v>143</v>
      </c>
      <c r="B27" s="24">
        <v>0.81299999999999994</v>
      </c>
    </row>
    <row r="28" spans="1:2" x14ac:dyDescent="0.25">
      <c r="A28" s="24" t="s">
        <v>141</v>
      </c>
      <c r="B28" s="24">
        <v>0.44600000000000001</v>
      </c>
    </row>
    <row r="29" spans="1:2" x14ac:dyDescent="0.25">
      <c r="A29" s="24" t="s">
        <v>138</v>
      </c>
      <c r="B29" s="24">
        <v>0.42299999999999999</v>
      </c>
    </row>
    <row r="30" spans="1:2" x14ac:dyDescent="0.25">
      <c r="A30" s="24" t="s">
        <v>300</v>
      </c>
      <c r="B30" s="24">
        <v>0.66700000000000004</v>
      </c>
    </row>
    <row r="31" spans="1:2" x14ac:dyDescent="0.25">
      <c r="A31" s="24" t="s">
        <v>276</v>
      </c>
      <c r="B31" s="24">
        <v>0.59599999999999997</v>
      </c>
    </row>
    <row r="32" spans="1:2" x14ac:dyDescent="0.25">
      <c r="A32" s="24" t="s">
        <v>157</v>
      </c>
      <c r="B32" s="24">
        <v>0.58599999999999997</v>
      </c>
    </row>
    <row r="33" spans="1:2" x14ac:dyDescent="0.25">
      <c r="A33" s="24" t="s">
        <v>152</v>
      </c>
      <c r="B33" s="24">
        <v>0.93200000000000005</v>
      </c>
    </row>
    <row r="34" spans="1:2" x14ac:dyDescent="0.25">
      <c r="A34" s="24" t="s">
        <v>151</v>
      </c>
      <c r="B34" s="24">
        <v>0.39100000000000001</v>
      </c>
    </row>
    <row r="35" spans="1:2" x14ac:dyDescent="0.25">
      <c r="A35" s="24" t="s">
        <v>249</v>
      </c>
      <c r="B35" s="24">
        <v>0.39800000000000002</v>
      </c>
    </row>
    <row r="36" spans="1:2" x14ac:dyDescent="0.25">
      <c r="A36" s="24" t="s">
        <v>154</v>
      </c>
      <c r="B36" s="24">
        <v>0.85899999999999999</v>
      </c>
    </row>
    <row r="37" spans="1:2" x14ac:dyDescent="0.25">
      <c r="A37" s="24" t="s">
        <v>155</v>
      </c>
      <c r="B37" s="24">
        <v>0.77500000000000002</v>
      </c>
    </row>
    <row r="38" spans="1:2" x14ac:dyDescent="0.25">
      <c r="A38" s="24" t="s">
        <v>160</v>
      </c>
      <c r="B38" s="24">
        <v>0.76800000000000002</v>
      </c>
    </row>
    <row r="39" spans="1:2" x14ac:dyDescent="0.25">
      <c r="A39" s="24" t="s">
        <v>338</v>
      </c>
      <c r="B39" s="24">
        <v>0.58399999999999996</v>
      </c>
    </row>
    <row r="40" spans="1:2" x14ac:dyDescent="0.25">
      <c r="A40" s="24" t="s">
        <v>158</v>
      </c>
      <c r="B40" s="24">
        <v>0.47599999999999998</v>
      </c>
    </row>
    <row r="41" spans="1:2" x14ac:dyDescent="0.25">
      <c r="A41" s="24" t="s">
        <v>159</v>
      </c>
      <c r="B41" s="24">
        <v>0.59599999999999997</v>
      </c>
    </row>
    <row r="42" spans="1:2" x14ac:dyDescent="0.25">
      <c r="A42" s="24" t="s">
        <v>161</v>
      </c>
      <c r="B42" s="24">
        <v>0.81100000000000005</v>
      </c>
    </row>
    <row r="43" spans="1:2" x14ac:dyDescent="0.25">
      <c r="A43" s="24" t="s">
        <v>156</v>
      </c>
      <c r="B43" s="24">
        <v>0.52900000000000003</v>
      </c>
    </row>
    <row r="44" spans="1:2" x14ac:dyDescent="0.25">
      <c r="A44" s="24" t="s">
        <v>185</v>
      </c>
      <c r="B44" s="24">
        <v>0.86599999999999999</v>
      </c>
    </row>
    <row r="45" spans="1:2" x14ac:dyDescent="0.25">
      <c r="A45" s="24" t="s">
        <v>272</v>
      </c>
      <c r="B45" s="24">
        <v>0.76600000000000001</v>
      </c>
    </row>
    <row r="46" spans="1:2" x14ac:dyDescent="0.25">
      <c r="A46" s="24" t="s">
        <v>162</v>
      </c>
      <c r="B46" s="24">
        <v>0.90100000000000002</v>
      </c>
    </row>
    <row r="47" spans="1:2" x14ac:dyDescent="0.25">
      <c r="A47" s="24" t="s">
        <v>163</v>
      </c>
      <c r="B47" s="24">
        <v>0.89600000000000002</v>
      </c>
    </row>
    <row r="48" spans="1:2" x14ac:dyDescent="0.25">
      <c r="A48" s="24" t="s">
        <v>166</v>
      </c>
      <c r="B48" s="24">
        <v>0.94599999999999995</v>
      </c>
    </row>
    <row r="49" spans="1:2" x14ac:dyDescent="0.25">
      <c r="A49" s="24" t="s">
        <v>165</v>
      </c>
      <c r="B49" s="24">
        <v>0.50800000000000001</v>
      </c>
    </row>
    <row r="50" spans="1:2" x14ac:dyDescent="0.25">
      <c r="A50" s="24" t="s">
        <v>340</v>
      </c>
      <c r="B50" s="24">
        <v>0.745</v>
      </c>
    </row>
    <row r="51" spans="1:2" x14ac:dyDescent="0.25">
      <c r="A51" s="24" t="s">
        <v>167</v>
      </c>
      <c r="B51" s="24">
        <v>0.76500000000000001</v>
      </c>
    </row>
    <row r="52" spans="1:2" x14ac:dyDescent="0.25">
      <c r="A52" s="24" t="s">
        <v>169</v>
      </c>
      <c r="B52" s="24">
        <v>0.75800000000000001</v>
      </c>
    </row>
    <row r="53" spans="1:2" x14ac:dyDescent="0.25">
      <c r="A53" s="24" t="s">
        <v>170</v>
      </c>
      <c r="B53" s="24">
        <v>0.72399999999999998</v>
      </c>
    </row>
    <row r="54" spans="1:2" x14ac:dyDescent="0.25">
      <c r="A54" s="24" t="s">
        <v>243</v>
      </c>
      <c r="B54" s="24">
        <v>0.67600000000000005</v>
      </c>
    </row>
    <row r="55" spans="1:2" x14ac:dyDescent="0.25">
      <c r="A55" s="24" t="s">
        <v>274</v>
      </c>
      <c r="B55" s="24">
        <v>0.65300000000000002</v>
      </c>
    </row>
    <row r="56" spans="1:2" x14ac:dyDescent="0.25">
      <c r="A56" s="24" t="s">
        <v>273</v>
      </c>
      <c r="B56" s="24">
        <v>0.48699999999999999</v>
      </c>
    </row>
    <row r="57" spans="1:2" x14ac:dyDescent="0.25">
      <c r="A57" s="24" t="s">
        <v>172</v>
      </c>
      <c r="B57" s="24">
        <v>0.89300000000000002</v>
      </c>
    </row>
    <row r="58" spans="1:2" x14ac:dyDescent="0.25">
      <c r="A58" s="24" t="s">
        <v>317</v>
      </c>
      <c r="B58" s="24">
        <v>0.623</v>
      </c>
    </row>
    <row r="59" spans="1:2" x14ac:dyDescent="0.25">
      <c r="A59" s="24" t="s">
        <v>173</v>
      </c>
      <c r="B59" s="24">
        <v>0.48499999999999999</v>
      </c>
    </row>
    <row r="60" spans="1:2" x14ac:dyDescent="0.25">
      <c r="A60" s="24" t="s">
        <v>302</v>
      </c>
      <c r="B60" s="24">
        <v>0.73</v>
      </c>
    </row>
    <row r="61" spans="1:2" x14ac:dyDescent="0.25">
      <c r="A61" s="24" t="s">
        <v>174</v>
      </c>
      <c r="B61" s="24">
        <v>0.93899999999999995</v>
      </c>
    </row>
    <row r="62" spans="1:2" x14ac:dyDescent="0.25">
      <c r="A62" s="24" t="s">
        <v>175</v>
      </c>
      <c r="B62" s="24">
        <v>0.90500000000000003</v>
      </c>
    </row>
    <row r="63" spans="1:2" x14ac:dyDescent="0.25">
      <c r="A63" s="24" t="s">
        <v>176</v>
      </c>
      <c r="B63" s="24">
        <v>0.70199999999999996</v>
      </c>
    </row>
    <row r="64" spans="1:2" x14ac:dyDescent="0.25">
      <c r="A64" s="24" t="s">
        <v>181</v>
      </c>
      <c r="B64" s="24">
        <v>0.49199999999999999</v>
      </c>
    </row>
    <row r="65" spans="1:2" x14ac:dyDescent="0.25">
      <c r="A65" s="24" t="s">
        <v>178</v>
      </c>
      <c r="B65" s="24">
        <v>0.81599999999999995</v>
      </c>
    </row>
    <row r="66" spans="1:2" x14ac:dyDescent="0.25">
      <c r="A66" s="24" t="s">
        <v>164</v>
      </c>
      <c r="B66" s="24">
        <v>0.95099999999999996</v>
      </c>
    </row>
    <row r="67" spans="1:2" x14ac:dyDescent="0.25">
      <c r="A67" s="24" t="s">
        <v>179</v>
      </c>
      <c r="B67" s="24">
        <v>0.59899999999999998</v>
      </c>
    </row>
    <row r="68" spans="1:2" x14ac:dyDescent="0.25">
      <c r="A68" s="24" t="s">
        <v>182</v>
      </c>
      <c r="B68" s="24">
        <v>0.89</v>
      </c>
    </row>
    <row r="69" spans="1:2" x14ac:dyDescent="0.25">
      <c r="A69" s="24" t="s">
        <v>341</v>
      </c>
      <c r="B69" s="24">
        <v>0.79</v>
      </c>
    </row>
    <row r="70" spans="1:2" x14ac:dyDescent="0.25">
      <c r="A70" s="24" t="s">
        <v>183</v>
      </c>
      <c r="B70" s="24">
        <v>0.64500000000000002</v>
      </c>
    </row>
    <row r="71" spans="1:2" x14ac:dyDescent="0.25">
      <c r="A71" s="24" t="s">
        <v>180</v>
      </c>
      <c r="B71" s="24">
        <v>0.47</v>
      </c>
    </row>
    <row r="72" spans="1:2" x14ac:dyDescent="0.25">
      <c r="A72" s="24" t="s">
        <v>342</v>
      </c>
      <c r="B72" s="24">
        <v>0.48799999999999999</v>
      </c>
    </row>
    <row r="73" spans="1:2" x14ac:dyDescent="0.25">
      <c r="A73" s="24" t="s">
        <v>304</v>
      </c>
      <c r="B73" s="24">
        <v>0.71099999999999997</v>
      </c>
    </row>
    <row r="74" spans="1:2" x14ac:dyDescent="0.25">
      <c r="A74" s="24" t="s">
        <v>186</v>
      </c>
      <c r="B74" s="24">
        <v>0.55900000000000005</v>
      </c>
    </row>
    <row r="75" spans="1:2" x14ac:dyDescent="0.25">
      <c r="A75" s="24" t="s">
        <v>184</v>
      </c>
      <c r="B75" s="24">
        <v>0.629</v>
      </c>
    </row>
    <row r="76" spans="1:2" x14ac:dyDescent="0.25">
      <c r="A76" s="24" t="s">
        <v>187</v>
      </c>
      <c r="B76" s="24">
        <v>0.85399999999999998</v>
      </c>
    </row>
    <row r="77" spans="1:2" x14ac:dyDescent="0.25">
      <c r="A77" s="24" t="s">
        <v>193</v>
      </c>
      <c r="B77" s="24">
        <v>0.95799999999999996</v>
      </c>
    </row>
    <row r="78" spans="1:2" x14ac:dyDescent="0.25">
      <c r="A78" s="24" t="s">
        <v>189</v>
      </c>
      <c r="B78" s="24">
        <v>0.63800000000000001</v>
      </c>
    </row>
    <row r="79" spans="1:2" x14ac:dyDescent="0.25">
      <c r="A79" s="24" t="s">
        <v>188</v>
      </c>
      <c r="B79" s="24">
        <v>0.71799999999999997</v>
      </c>
    </row>
    <row r="80" spans="1:2" x14ac:dyDescent="0.25">
      <c r="A80" s="24" t="s">
        <v>191</v>
      </c>
      <c r="B80" s="24">
        <v>0.78500000000000003</v>
      </c>
    </row>
    <row r="81" spans="1:2" x14ac:dyDescent="0.25">
      <c r="A81" s="24" t="s">
        <v>192</v>
      </c>
      <c r="B81" s="24">
        <v>0.67800000000000005</v>
      </c>
    </row>
    <row r="82" spans="1:2" x14ac:dyDescent="0.25">
      <c r="A82" s="24" t="s">
        <v>190</v>
      </c>
      <c r="B82" s="24">
        <v>0.94199999999999995</v>
      </c>
    </row>
    <row r="83" spans="1:2" x14ac:dyDescent="0.25">
      <c r="A83" s="24" t="s">
        <v>194</v>
      </c>
      <c r="B83" s="24">
        <v>0.90900000000000003</v>
      </c>
    </row>
    <row r="84" spans="1:2" x14ac:dyDescent="0.25">
      <c r="A84" s="24" t="s">
        <v>195</v>
      </c>
      <c r="B84" s="24">
        <v>0.89900000000000002</v>
      </c>
    </row>
    <row r="85" spans="1:2" x14ac:dyDescent="0.25">
      <c r="A85" s="24" t="s">
        <v>196</v>
      </c>
      <c r="B85" s="24">
        <v>0.71199999999999997</v>
      </c>
    </row>
    <row r="86" spans="1:2" x14ac:dyDescent="0.25">
      <c r="A86" s="24" t="s">
        <v>198</v>
      </c>
      <c r="B86" s="24">
        <v>0.91800000000000004</v>
      </c>
    </row>
    <row r="87" spans="1:2" x14ac:dyDescent="0.25">
      <c r="A87" s="24" t="s">
        <v>197</v>
      </c>
      <c r="B87" s="24">
        <v>0.74399999999999999</v>
      </c>
    </row>
    <row r="88" spans="1:2" x14ac:dyDescent="0.25">
      <c r="A88" s="24" t="s">
        <v>199</v>
      </c>
      <c r="B88" s="24">
        <v>0.81</v>
      </c>
    </row>
    <row r="89" spans="1:2" x14ac:dyDescent="0.25">
      <c r="A89" s="24" t="s">
        <v>200</v>
      </c>
      <c r="B89" s="24">
        <v>0.60399999999999998</v>
      </c>
    </row>
    <row r="90" spans="1:2" x14ac:dyDescent="0.25">
      <c r="A90" s="24" t="s">
        <v>328</v>
      </c>
      <c r="B90" s="24">
        <v>0.63600000000000001</v>
      </c>
    </row>
    <row r="91" spans="1:2" x14ac:dyDescent="0.25">
      <c r="A91" s="24" t="s">
        <v>202</v>
      </c>
      <c r="B91" s="24">
        <v>0.92200000000000004</v>
      </c>
    </row>
    <row r="92" spans="1:2" x14ac:dyDescent="0.25">
      <c r="A92" s="24" t="s">
        <v>675</v>
      </c>
      <c r="B92" s="24">
        <v>0.75600000000000001</v>
      </c>
    </row>
    <row r="93" spans="1:2" x14ac:dyDescent="0.25">
      <c r="A93" s="24" t="s">
        <v>277</v>
      </c>
      <c r="B93" s="24">
        <v>0.83799999999999997</v>
      </c>
    </row>
    <row r="94" spans="1:2" x14ac:dyDescent="0.25">
      <c r="A94" s="24" t="s">
        <v>201</v>
      </c>
      <c r="B94" s="24">
        <v>0.69899999999999995</v>
      </c>
    </row>
    <row r="95" spans="1:2" x14ac:dyDescent="0.25">
      <c r="A95" s="24" t="s">
        <v>203</v>
      </c>
      <c r="B95" s="24">
        <v>0.61699999999999999</v>
      </c>
    </row>
    <row r="96" spans="1:2" x14ac:dyDescent="0.25">
      <c r="A96" s="24" t="s">
        <v>209</v>
      </c>
      <c r="B96" s="24">
        <v>0.873</v>
      </c>
    </row>
    <row r="97" spans="1:2" x14ac:dyDescent="0.25">
      <c r="A97" s="24" t="s">
        <v>204</v>
      </c>
      <c r="B97" s="24">
        <v>0.76</v>
      </c>
    </row>
    <row r="98" spans="1:2" x14ac:dyDescent="0.25">
      <c r="A98" s="24" t="s">
        <v>306</v>
      </c>
      <c r="B98" s="24">
        <v>0.52800000000000002</v>
      </c>
    </row>
    <row r="99" spans="1:2" x14ac:dyDescent="0.25">
      <c r="A99" s="24" t="s">
        <v>205</v>
      </c>
      <c r="B99" s="24">
        <v>0.48499999999999999</v>
      </c>
    </row>
    <row r="100" spans="1:2" x14ac:dyDescent="0.25">
      <c r="A100" s="24" t="s">
        <v>278</v>
      </c>
      <c r="B100" s="24">
        <v>0.75600000000000001</v>
      </c>
    </row>
    <row r="101" spans="1:2" x14ac:dyDescent="0.25">
      <c r="A101" s="24" t="s">
        <v>305</v>
      </c>
      <c r="B101" s="24">
        <v>0.94</v>
      </c>
    </row>
    <row r="102" spans="1:2" x14ac:dyDescent="0.25">
      <c r="A102" s="24" t="s">
        <v>207</v>
      </c>
      <c r="B102" s="24">
        <v>0.88600000000000001</v>
      </c>
    </row>
    <row r="103" spans="1:2" x14ac:dyDescent="0.25">
      <c r="A103" s="24" t="s">
        <v>208</v>
      </c>
      <c r="B103" s="24">
        <v>0.92500000000000004</v>
      </c>
    </row>
    <row r="104" spans="1:2" x14ac:dyDescent="0.25">
      <c r="A104" s="24" t="s">
        <v>212</v>
      </c>
      <c r="B104" s="24">
        <v>0.498</v>
      </c>
    </row>
    <row r="105" spans="1:2" x14ac:dyDescent="0.25">
      <c r="A105" s="24" t="s">
        <v>221</v>
      </c>
      <c r="B105" s="24">
        <v>0.51400000000000001</v>
      </c>
    </row>
    <row r="106" spans="1:2" x14ac:dyDescent="0.25">
      <c r="A106" s="24" t="s">
        <v>222</v>
      </c>
      <c r="B106" s="24">
        <v>0.80500000000000005</v>
      </c>
    </row>
    <row r="107" spans="1:2" x14ac:dyDescent="0.25">
      <c r="A107" s="24" t="s">
        <v>309</v>
      </c>
      <c r="B107" s="24">
        <v>0.753</v>
      </c>
    </row>
    <row r="108" spans="1:2" x14ac:dyDescent="0.25">
      <c r="A108" s="24" t="s">
        <v>215</v>
      </c>
      <c r="B108" s="24">
        <v>0.42099999999999999</v>
      </c>
    </row>
    <row r="109" spans="1:2" x14ac:dyDescent="0.25">
      <c r="A109" s="24" t="s">
        <v>220</v>
      </c>
      <c r="B109" s="24">
        <v>0.55200000000000005</v>
      </c>
    </row>
    <row r="110" spans="1:2" x14ac:dyDescent="0.25">
      <c r="A110" s="24" t="s">
        <v>311</v>
      </c>
      <c r="B110" s="24">
        <v>0.80600000000000005</v>
      </c>
    </row>
    <row r="111" spans="1:2" x14ac:dyDescent="0.25">
      <c r="A111" s="24" t="s">
        <v>213</v>
      </c>
      <c r="B111" s="24">
        <v>0.78100000000000003</v>
      </c>
    </row>
    <row r="112" spans="1:2" x14ac:dyDescent="0.25">
      <c r="A112" s="24" t="s">
        <v>330</v>
      </c>
      <c r="B112" s="24">
        <v>0.64</v>
      </c>
    </row>
    <row r="113" spans="1:2" x14ac:dyDescent="0.25">
      <c r="A113" s="24" t="s">
        <v>211</v>
      </c>
      <c r="B113" s="24">
        <v>0.77300000000000002</v>
      </c>
    </row>
    <row r="114" spans="1:2" x14ac:dyDescent="0.25">
      <c r="A114" s="24" t="s">
        <v>218</v>
      </c>
      <c r="B114" s="24">
        <v>0.749</v>
      </c>
    </row>
    <row r="115" spans="1:2" x14ac:dyDescent="0.25">
      <c r="A115" s="24" t="s">
        <v>310</v>
      </c>
      <c r="B115" s="24">
        <v>0.84099999999999997</v>
      </c>
    </row>
    <row r="116" spans="1:2" x14ac:dyDescent="0.25">
      <c r="A116" s="24" t="s">
        <v>210</v>
      </c>
      <c r="B116" s="24">
        <v>0.68400000000000005</v>
      </c>
    </row>
    <row r="117" spans="1:2" x14ac:dyDescent="0.25">
      <c r="A117" s="24" t="s">
        <v>219</v>
      </c>
      <c r="B117" s="24">
        <v>0.46500000000000002</v>
      </c>
    </row>
    <row r="118" spans="1:2" x14ac:dyDescent="0.25">
      <c r="A118" s="24" t="s">
        <v>217</v>
      </c>
      <c r="B118" s="24">
        <v>0.60799999999999998</v>
      </c>
    </row>
    <row r="119" spans="1:2" x14ac:dyDescent="0.25">
      <c r="A119" s="24" t="s">
        <v>223</v>
      </c>
      <c r="B119" s="24">
        <v>0.63800000000000001</v>
      </c>
    </row>
    <row r="120" spans="1:2" x14ac:dyDescent="0.25">
      <c r="A120" s="24" t="s">
        <v>229</v>
      </c>
      <c r="B120" s="24">
        <v>0.59799999999999998</v>
      </c>
    </row>
    <row r="121" spans="1:2" x14ac:dyDescent="0.25">
      <c r="A121" s="24" t="s">
        <v>227</v>
      </c>
      <c r="B121" s="24">
        <v>0.94099999999999995</v>
      </c>
    </row>
    <row r="122" spans="1:2" x14ac:dyDescent="0.25">
      <c r="A122" s="24" t="s">
        <v>230</v>
      </c>
      <c r="B122" s="24">
        <v>0.93700000000000006</v>
      </c>
    </row>
    <row r="123" spans="1:2" x14ac:dyDescent="0.25">
      <c r="A123" s="24" t="s">
        <v>226</v>
      </c>
      <c r="B123" s="24">
        <v>0.66100000000000003</v>
      </c>
    </row>
    <row r="124" spans="1:2" x14ac:dyDescent="0.25">
      <c r="A124" s="24" t="s">
        <v>224</v>
      </c>
      <c r="B124" s="24">
        <v>0.39</v>
      </c>
    </row>
    <row r="125" spans="1:2" x14ac:dyDescent="0.25">
      <c r="A125" s="24" t="s">
        <v>225</v>
      </c>
      <c r="B125" s="24">
        <v>0.53700000000000003</v>
      </c>
    </row>
    <row r="126" spans="1:2" x14ac:dyDescent="0.25">
      <c r="A126" s="24" t="s">
        <v>214</v>
      </c>
      <c r="B126" s="24">
        <v>0.78700000000000003</v>
      </c>
    </row>
    <row r="127" spans="1:2" x14ac:dyDescent="0.25">
      <c r="A127" s="24" t="s">
        <v>228</v>
      </c>
      <c r="B127" s="24">
        <v>0.96099999999999997</v>
      </c>
    </row>
    <row r="128" spans="1:2" x14ac:dyDescent="0.25">
      <c r="A128" s="24" t="s">
        <v>279</v>
      </c>
      <c r="B128" s="24">
        <v>0.84099999999999997</v>
      </c>
    </row>
    <row r="129" spans="1:2" x14ac:dyDescent="0.25">
      <c r="A129" s="24" t="s">
        <v>231</v>
      </c>
      <c r="B129" s="24">
        <v>0.53700000000000003</v>
      </c>
    </row>
    <row r="130" spans="1:2" x14ac:dyDescent="0.25">
      <c r="A130" s="24" t="s">
        <v>232</v>
      </c>
      <c r="B130" s="24">
        <v>0.82</v>
      </c>
    </row>
    <row r="131" spans="1:2" x14ac:dyDescent="0.25">
      <c r="A131" s="24" t="s">
        <v>280</v>
      </c>
      <c r="B131" s="24">
        <v>0.56200000000000006</v>
      </c>
    </row>
    <row r="132" spans="1:2" x14ac:dyDescent="0.25">
      <c r="A132" s="24" t="s">
        <v>237</v>
      </c>
      <c r="B132" s="24">
        <v>0.746</v>
      </c>
    </row>
    <row r="133" spans="1:2" x14ac:dyDescent="0.25">
      <c r="A133" s="24" t="s">
        <v>233</v>
      </c>
      <c r="B133" s="24">
        <v>0.77400000000000002</v>
      </c>
    </row>
    <row r="134" spans="1:2" x14ac:dyDescent="0.25">
      <c r="A134" s="24" t="s">
        <v>234</v>
      </c>
      <c r="B134" s="24">
        <v>0.71399999999999997</v>
      </c>
    </row>
    <row r="135" spans="1:2" x14ac:dyDescent="0.25">
      <c r="A135" s="24" t="s">
        <v>235</v>
      </c>
      <c r="B135" s="24">
        <v>0.88</v>
      </c>
    </row>
    <row r="136" spans="1:2" x14ac:dyDescent="0.25">
      <c r="A136" s="24" t="s">
        <v>236</v>
      </c>
      <c r="B136" s="24">
        <v>0.86399999999999999</v>
      </c>
    </row>
    <row r="137" spans="1:2" x14ac:dyDescent="0.25">
      <c r="A137" s="24" t="s">
        <v>283</v>
      </c>
      <c r="B137" s="24">
        <v>0.86899999999999999</v>
      </c>
    </row>
    <row r="138" spans="1:2" x14ac:dyDescent="0.25">
      <c r="A138" s="24" t="s">
        <v>238</v>
      </c>
      <c r="B138" s="24">
        <v>0.83399999999999996</v>
      </c>
    </row>
    <row r="139" spans="1:2" x14ac:dyDescent="0.25">
      <c r="A139" s="24" t="s">
        <v>239</v>
      </c>
      <c r="B139" s="24">
        <v>0.83899999999999997</v>
      </c>
    </row>
    <row r="140" spans="1:2" x14ac:dyDescent="0.25">
      <c r="A140" s="24" t="s">
        <v>240</v>
      </c>
      <c r="B140" s="24">
        <v>0.53100000000000003</v>
      </c>
    </row>
    <row r="141" spans="1:2" x14ac:dyDescent="0.25">
      <c r="A141" s="24" t="s">
        <v>323</v>
      </c>
      <c r="B141" s="24">
        <v>0.71199999999999997</v>
      </c>
    </row>
    <row r="142" spans="1:2" x14ac:dyDescent="0.25">
      <c r="A142" s="24" t="s">
        <v>315</v>
      </c>
      <c r="B142" s="24">
        <v>0.60799999999999998</v>
      </c>
    </row>
    <row r="143" spans="1:2" x14ac:dyDescent="0.25">
      <c r="A143" s="24" t="s">
        <v>284</v>
      </c>
      <c r="B143" s="24">
        <v>0.86199999999999999</v>
      </c>
    </row>
    <row r="144" spans="1:2" x14ac:dyDescent="0.25">
      <c r="A144" s="24" t="s">
        <v>241</v>
      </c>
      <c r="B144" s="24">
        <v>0.51400000000000001</v>
      </c>
    </row>
    <row r="145" spans="1:2" x14ac:dyDescent="0.25">
      <c r="A145" s="24" t="s">
        <v>245</v>
      </c>
      <c r="B145" s="24">
        <v>0.81200000000000006</v>
      </c>
    </row>
    <row r="146" spans="1:2" x14ac:dyDescent="0.25">
      <c r="A146" s="24" t="s">
        <v>242</v>
      </c>
      <c r="B146" s="24">
        <v>0.45700000000000002</v>
      </c>
    </row>
    <row r="147" spans="1:2" x14ac:dyDescent="0.25">
      <c r="A147" s="24" t="s">
        <v>287</v>
      </c>
      <c r="B147" s="24">
        <v>0.94499999999999995</v>
      </c>
    </row>
    <row r="148" spans="1:2" x14ac:dyDescent="0.25">
      <c r="A148" s="24" t="s">
        <v>246</v>
      </c>
      <c r="B148" s="24">
        <v>0.86299999999999999</v>
      </c>
    </row>
    <row r="149" spans="1:2" x14ac:dyDescent="0.25">
      <c r="A149" s="24" t="s">
        <v>247</v>
      </c>
      <c r="B149" s="24">
        <v>0.91800000000000004</v>
      </c>
    </row>
    <row r="150" spans="1:2" x14ac:dyDescent="0.25">
      <c r="A150" s="24" t="s">
        <v>333</v>
      </c>
      <c r="B150" s="24">
        <v>0.56799999999999995</v>
      </c>
    </row>
    <row r="151" spans="1:2" x14ac:dyDescent="0.25">
      <c r="A151" s="24" t="s">
        <v>244</v>
      </c>
      <c r="B151" s="24">
        <v>0.36099999999999999</v>
      </c>
    </row>
    <row r="152" spans="1:2" x14ac:dyDescent="0.25">
      <c r="A152" s="24" t="s">
        <v>265</v>
      </c>
      <c r="B152" s="24">
        <v>0.74099999999999999</v>
      </c>
    </row>
    <row r="153" spans="1:2" x14ac:dyDescent="0.25">
      <c r="A153" s="24" t="s">
        <v>348</v>
      </c>
      <c r="B153" s="24">
        <v>0.39100000000000001</v>
      </c>
    </row>
    <row r="154" spans="1:2" x14ac:dyDescent="0.25">
      <c r="A154" s="24" t="s">
        <v>171</v>
      </c>
      <c r="B154" s="24">
        <v>0.90400000000000003</v>
      </c>
    </row>
    <row r="155" spans="1:2" x14ac:dyDescent="0.25">
      <c r="A155" s="24" t="s">
        <v>206</v>
      </c>
      <c r="B155" s="24">
        <v>0.77500000000000002</v>
      </c>
    </row>
    <row r="156" spans="1:2" x14ac:dyDescent="0.25">
      <c r="A156" s="24" t="s">
        <v>345</v>
      </c>
      <c r="B156" s="24">
        <v>0.83799999999999997</v>
      </c>
    </row>
    <row r="157" spans="1:2" x14ac:dyDescent="0.25">
      <c r="A157" s="24" t="s">
        <v>346</v>
      </c>
      <c r="B157" s="24">
        <v>0.73299999999999998</v>
      </c>
    </row>
    <row r="158" spans="1:2" x14ac:dyDescent="0.25">
      <c r="A158" s="24" t="s">
        <v>349</v>
      </c>
      <c r="B158" s="24">
        <v>0.78900000000000003</v>
      </c>
    </row>
    <row r="159" spans="1:2" x14ac:dyDescent="0.25">
      <c r="A159" s="24" t="s">
        <v>285</v>
      </c>
      <c r="B159" s="24">
        <v>0.52100000000000002</v>
      </c>
    </row>
    <row r="160" spans="1:2" x14ac:dyDescent="0.25">
      <c r="A160" s="24" t="s">
        <v>316</v>
      </c>
      <c r="B160" s="24">
        <v>0.71</v>
      </c>
    </row>
    <row r="161" spans="1:2" x14ac:dyDescent="0.25">
      <c r="A161" s="24" t="s">
        <v>248</v>
      </c>
      <c r="B161" s="24">
        <v>0.94699999999999995</v>
      </c>
    </row>
    <row r="162" spans="1:2" x14ac:dyDescent="0.25">
      <c r="A162" s="24" t="s">
        <v>153</v>
      </c>
      <c r="B162" s="24">
        <v>0.96</v>
      </c>
    </row>
    <row r="163" spans="1:2" x14ac:dyDescent="0.25">
      <c r="A163" s="24" t="s">
        <v>288</v>
      </c>
      <c r="B163" s="24">
        <v>0.56399999999999995</v>
      </c>
    </row>
    <row r="164" spans="1:2" x14ac:dyDescent="0.25">
      <c r="A164" s="24" t="s">
        <v>252</v>
      </c>
      <c r="B164" s="24">
        <v>0.66800000000000004</v>
      </c>
    </row>
    <row r="165" spans="1:2" x14ac:dyDescent="0.25">
      <c r="A165" s="24" t="s">
        <v>256</v>
      </c>
      <c r="B165" s="24">
        <v>0.53300000000000003</v>
      </c>
    </row>
    <row r="166" spans="1:2" x14ac:dyDescent="0.25">
      <c r="A166" s="24" t="s">
        <v>251</v>
      </c>
      <c r="B166" s="24">
        <v>0.80100000000000005</v>
      </c>
    </row>
    <row r="167" spans="1:2" x14ac:dyDescent="0.25">
      <c r="A167" s="24" t="s">
        <v>334</v>
      </c>
      <c r="B167" s="24">
        <v>0.627</v>
      </c>
    </row>
    <row r="168" spans="1:2" x14ac:dyDescent="0.25">
      <c r="A168" s="24" t="s">
        <v>250</v>
      </c>
      <c r="B168" s="24">
        <v>0.53600000000000003</v>
      </c>
    </row>
    <row r="169" spans="1:2" x14ac:dyDescent="0.25">
      <c r="A169" s="24" t="s">
        <v>335</v>
      </c>
      <c r="B169" s="24">
        <v>0.74</v>
      </c>
    </row>
    <row r="170" spans="1:2" x14ac:dyDescent="0.25">
      <c r="A170" s="24" t="s">
        <v>319</v>
      </c>
      <c r="B170" s="24">
        <v>0.81299999999999994</v>
      </c>
    </row>
    <row r="171" spans="1:2" x14ac:dyDescent="0.25">
      <c r="A171" s="24" t="s">
        <v>254</v>
      </c>
      <c r="B171" s="24">
        <v>0.74</v>
      </c>
    </row>
    <row r="172" spans="1:2" x14ac:dyDescent="0.25">
      <c r="A172" s="24" t="s">
        <v>255</v>
      </c>
      <c r="B172" s="24">
        <v>0.84199999999999997</v>
      </c>
    </row>
    <row r="173" spans="1:2" x14ac:dyDescent="0.25">
      <c r="A173" s="24" t="s">
        <v>253</v>
      </c>
      <c r="B173" s="24">
        <v>0.73199999999999998</v>
      </c>
    </row>
    <row r="174" spans="1:2" x14ac:dyDescent="0.25">
      <c r="A174" s="24" t="s">
        <v>336</v>
      </c>
      <c r="B174" s="24">
        <v>0.65400000000000003</v>
      </c>
    </row>
    <row r="175" spans="1:2" x14ac:dyDescent="0.25">
      <c r="A175" s="24" t="s">
        <v>257</v>
      </c>
      <c r="B175" s="24">
        <v>0.54400000000000004</v>
      </c>
    </row>
    <row r="176" spans="1:2" x14ac:dyDescent="0.25">
      <c r="A176" s="24" t="s">
        <v>258</v>
      </c>
      <c r="B176" s="24">
        <v>0.77400000000000002</v>
      </c>
    </row>
    <row r="177" spans="1:2" x14ac:dyDescent="0.25">
      <c r="A177" s="24" t="s">
        <v>132</v>
      </c>
      <c r="B177" s="24">
        <v>0.93300000000000005</v>
      </c>
    </row>
    <row r="178" spans="1:2" x14ac:dyDescent="0.25">
      <c r="A178" s="24" t="s">
        <v>177</v>
      </c>
      <c r="B178" s="24">
        <v>0.93300000000000005</v>
      </c>
    </row>
    <row r="179" spans="1:2" x14ac:dyDescent="0.25">
      <c r="A179" s="24" t="s">
        <v>260</v>
      </c>
      <c r="B179" s="24">
        <v>0.93300000000000005</v>
      </c>
    </row>
    <row r="180" spans="1:2" x14ac:dyDescent="0.25">
      <c r="A180" s="24" t="s">
        <v>259</v>
      </c>
      <c r="B180" s="24">
        <v>0.81799999999999995</v>
      </c>
    </row>
    <row r="181" spans="1:2" x14ac:dyDescent="0.25">
      <c r="A181" s="24" t="s">
        <v>261</v>
      </c>
      <c r="B181" s="24">
        <v>0.72499999999999998</v>
      </c>
    </row>
    <row r="182" spans="1:2" x14ac:dyDescent="0.25">
      <c r="A182" s="24" t="s">
        <v>322</v>
      </c>
      <c r="B182" s="24">
        <v>0.61399999999999999</v>
      </c>
    </row>
    <row r="183" spans="1:2" x14ac:dyDescent="0.25">
      <c r="A183" s="24" t="s">
        <v>262</v>
      </c>
      <c r="B183" s="24">
        <v>0.72</v>
      </c>
    </row>
    <row r="184" spans="1:2" x14ac:dyDescent="0.25">
      <c r="A184" s="24" t="s">
        <v>263</v>
      </c>
      <c r="B184" s="24">
        <v>0.71699999999999997</v>
      </c>
    </row>
    <row r="185" spans="1:2" x14ac:dyDescent="0.25">
      <c r="A185" s="24" t="s">
        <v>282</v>
      </c>
      <c r="B185" s="24">
        <v>0.72199999999999998</v>
      </c>
    </row>
    <row r="186" spans="1:2" x14ac:dyDescent="0.25">
      <c r="A186" s="24" t="s">
        <v>264</v>
      </c>
      <c r="B186" s="24">
        <v>0.43</v>
      </c>
    </row>
    <row r="187" spans="1:2" x14ac:dyDescent="0.25">
      <c r="A187" s="24" t="s">
        <v>266</v>
      </c>
      <c r="B187" s="24">
        <v>0.57399999999999995</v>
      </c>
    </row>
    <row r="188" spans="1:2" x14ac:dyDescent="0.25">
      <c r="A188" s="24" t="s">
        <v>267</v>
      </c>
      <c r="B188" s="24">
        <v>0.56000000000000005</v>
      </c>
    </row>
    <row r="189" spans="1:2" x14ac:dyDescent="0.25">
      <c r="A189" s="24" t="s">
        <v>216</v>
      </c>
      <c r="B189" s="24">
        <v>0.90500000000000003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49B9C-EDEA-4FE9-91C1-7D45E0708889}">
  <sheetPr codeName="Sheet4">
    <tabColor rgb="FF9166B2"/>
  </sheetPr>
  <dimension ref="A1:G122"/>
  <sheetViews>
    <sheetView workbookViewId="0">
      <selection activeCell="G8" sqref="G8"/>
    </sheetView>
  </sheetViews>
  <sheetFormatPr defaultRowHeight="15" x14ac:dyDescent="0.25"/>
  <cols>
    <col min="1" max="1" width="44" style="5" customWidth="1"/>
    <col min="2" max="2" width="7.85546875" style="1" customWidth="1"/>
    <col min="3" max="3" width="13.42578125" style="1" customWidth="1"/>
    <col min="4" max="4" width="7.85546875" style="1" customWidth="1"/>
    <col min="5" max="5" width="5" style="1" customWidth="1"/>
    <col min="6" max="6" width="8.7109375" style="1" customWidth="1"/>
    <col min="7" max="7" width="7" style="1" customWidth="1"/>
  </cols>
  <sheetData>
    <row r="1" spans="1:7" x14ac:dyDescent="0.25">
      <c r="B1" s="174" t="s">
        <v>682</v>
      </c>
      <c r="C1" s="175"/>
      <c r="D1" s="175"/>
      <c r="E1" s="175"/>
      <c r="F1" s="175"/>
      <c r="G1" s="176"/>
    </row>
    <row r="2" spans="1:7" ht="27" x14ac:dyDescent="0.25">
      <c r="A2" s="53" t="s">
        <v>681</v>
      </c>
      <c r="B2" s="6" t="s">
        <v>123</v>
      </c>
      <c r="C2" s="7" t="s">
        <v>124</v>
      </c>
      <c r="D2" s="7" t="s">
        <v>125</v>
      </c>
      <c r="E2" s="7" t="s">
        <v>126</v>
      </c>
      <c r="F2" s="7" t="s">
        <v>127</v>
      </c>
      <c r="G2" s="144" t="s">
        <v>128</v>
      </c>
    </row>
    <row r="3" spans="1:7" x14ac:dyDescent="0.25">
      <c r="A3" s="8" t="s">
        <v>1</v>
      </c>
      <c r="B3" s="14">
        <v>0</v>
      </c>
      <c r="C3" s="15">
        <v>0</v>
      </c>
      <c r="D3" s="15">
        <v>0</v>
      </c>
      <c r="E3" s="15">
        <v>0</v>
      </c>
      <c r="F3" s="15">
        <v>1</v>
      </c>
      <c r="G3" s="145">
        <f t="shared" ref="G3:G34" si="0">SUM(B3:F3)</f>
        <v>1</v>
      </c>
    </row>
    <row r="4" spans="1:7" x14ac:dyDescent="0.25">
      <c r="A4" s="9" t="s">
        <v>2</v>
      </c>
      <c r="B4" s="16">
        <v>1</v>
      </c>
      <c r="C4" s="3">
        <v>0</v>
      </c>
      <c r="D4" s="3">
        <v>0</v>
      </c>
      <c r="E4" s="3">
        <v>0</v>
      </c>
      <c r="F4" s="3">
        <v>0</v>
      </c>
      <c r="G4" s="146">
        <f t="shared" si="0"/>
        <v>1</v>
      </c>
    </row>
    <row r="5" spans="1:7" x14ac:dyDescent="0.25">
      <c r="A5" s="9" t="s">
        <v>3</v>
      </c>
      <c r="B5" s="16">
        <v>0</v>
      </c>
      <c r="C5" s="3">
        <v>0</v>
      </c>
      <c r="D5" s="3">
        <v>0</v>
      </c>
      <c r="E5" s="3">
        <v>1</v>
      </c>
      <c r="F5" s="3">
        <v>0</v>
      </c>
      <c r="G5" s="146">
        <f t="shared" si="0"/>
        <v>1</v>
      </c>
    </row>
    <row r="6" spans="1:7" x14ac:dyDescent="0.25">
      <c r="A6" s="9" t="s">
        <v>4</v>
      </c>
      <c r="B6" s="16">
        <v>0</v>
      </c>
      <c r="C6" s="3">
        <v>1</v>
      </c>
      <c r="D6" s="3">
        <v>0</v>
      </c>
      <c r="E6" s="3">
        <v>0</v>
      </c>
      <c r="F6" s="3">
        <v>0</v>
      </c>
      <c r="G6" s="146">
        <f t="shared" si="0"/>
        <v>1</v>
      </c>
    </row>
    <row r="7" spans="1:7" x14ac:dyDescent="0.25">
      <c r="A7" s="9" t="s">
        <v>5</v>
      </c>
      <c r="B7" s="16">
        <v>0</v>
      </c>
      <c r="C7" s="3">
        <v>0</v>
      </c>
      <c r="D7" s="3">
        <v>0</v>
      </c>
      <c r="E7" s="3">
        <v>0</v>
      </c>
      <c r="F7" s="3">
        <v>1</v>
      </c>
      <c r="G7" s="146">
        <f t="shared" si="0"/>
        <v>1</v>
      </c>
    </row>
    <row r="8" spans="1:7" x14ac:dyDescent="0.25">
      <c r="A8" s="9" t="s">
        <v>6</v>
      </c>
      <c r="B8" s="16">
        <v>0</v>
      </c>
      <c r="C8" s="3">
        <v>1</v>
      </c>
      <c r="D8" s="3">
        <v>0</v>
      </c>
      <c r="E8" s="3">
        <v>0</v>
      </c>
      <c r="F8" s="3">
        <v>0</v>
      </c>
      <c r="G8" s="146">
        <f t="shared" si="0"/>
        <v>1</v>
      </c>
    </row>
    <row r="9" spans="1:7" x14ac:dyDescent="0.25">
      <c r="A9" s="9" t="s">
        <v>7</v>
      </c>
      <c r="B9" s="16">
        <v>0</v>
      </c>
      <c r="C9" s="3">
        <v>1</v>
      </c>
      <c r="D9" s="3">
        <v>0</v>
      </c>
      <c r="E9" s="3">
        <v>0</v>
      </c>
      <c r="F9" s="3">
        <v>0</v>
      </c>
      <c r="G9" s="146">
        <f t="shared" si="0"/>
        <v>1</v>
      </c>
    </row>
    <row r="10" spans="1:7" x14ac:dyDescent="0.25">
      <c r="A10" s="9" t="s">
        <v>8</v>
      </c>
      <c r="B10" s="16">
        <v>0</v>
      </c>
      <c r="C10" s="3">
        <v>1</v>
      </c>
      <c r="D10" s="3">
        <v>0</v>
      </c>
      <c r="E10" s="3">
        <v>0</v>
      </c>
      <c r="F10" s="3">
        <v>0</v>
      </c>
      <c r="G10" s="146">
        <f t="shared" si="0"/>
        <v>1</v>
      </c>
    </row>
    <row r="11" spans="1:7" x14ac:dyDescent="0.25">
      <c r="A11" s="9" t="s">
        <v>9</v>
      </c>
      <c r="B11" s="16">
        <v>0</v>
      </c>
      <c r="C11" s="3">
        <v>1</v>
      </c>
      <c r="D11" s="3">
        <v>0</v>
      </c>
      <c r="E11" s="3">
        <v>0</v>
      </c>
      <c r="F11" s="3">
        <v>0</v>
      </c>
      <c r="G11" s="146">
        <f t="shared" si="0"/>
        <v>1</v>
      </c>
    </row>
    <row r="12" spans="1:7" x14ac:dyDescent="0.25">
      <c r="A12" s="9" t="s">
        <v>10</v>
      </c>
      <c r="B12" s="16">
        <v>0</v>
      </c>
      <c r="C12" s="3">
        <v>1</v>
      </c>
      <c r="D12" s="3">
        <v>0</v>
      </c>
      <c r="E12" s="3">
        <v>0</v>
      </c>
      <c r="F12" s="3">
        <v>0</v>
      </c>
      <c r="G12" s="146">
        <f t="shared" si="0"/>
        <v>1</v>
      </c>
    </row>
    <row r="13" spans="1:7" x14ac:dyDescent="0.25">
      <c r="A13" s="9" t="s">
        <v>11</v>
      </c>
      <c r="B13" s="16">
        <v>0</v>
      </c>
      <c r="C13" s="3">
        <v>1</v>
      </c>
      <c r="D13" s="3">
        <v>0</v>
      </c>
      <c r="E13" s="3">
        <v>0</v>
      </c>
      <c r="F13" s="3">
        <v>0</v>
      </c>
      <c r="G13" s="146">
        <f t="shared" si="0"/>
        <v>1</v>
      </c>
    </row>
    <row r="14" spans="1:7" x14ac:dyDescent="0.25">
      <c r="A14" s="9" t="s">
        <v>12</v>
      </c>
      <c r="B14" s="16">
        <v>0</v>
      </c>
      <c r="C14" s="3">
        <v>1</v>
      </c>
      <c r="D14" s="3">
        <v>0</v>
      </c>
      <c r="E14" s="3">
        <v>0</v>
      </c>
      <c r="F14" s="3">
        <v>0</v>
      </c>
      <c r="G14" s="146">
        <f t="shared" si="0"/>
        <v>1</v>
      </c>
    </row>
    <row r="15" spans="1:7" x14ac:dyDescent="0.25">
      <c r="A15" s="9" t="s">
        <v>13</v>
      </c>
      <c r="B15" s="16">
        <v>0</v>
      </c>
      <c r="C15" s="3">
        <v>1</v>
      </c>
      <c r="D15" s="3">
        <v>0</v>
      </c>
      <c r="E15" s="3">
        <v>0</v>
      </c>
      <c r="F15" s="3">
        <v>0</v>
      </c>
      <c r="G15" s="146">
        <f t="shared" si="0"/>
        <v>1</v>
      </c>
    </row>
    <row r="16" spans="1:7" x14ac:dyDescent="0.25">
      <c r="A16" s="9" t="s">
        <v>14</v>
      </c>
      <c r="B16" s="16">
        <v>0</v>
      </c>
      <c r="C16" s="3">
        <v>1</v>
      </c>
      <c r="D16" s="3">
        <v>0</v>
      </c>
      <c r="E16" s="3">
        <v>0</v>
      </c>
      <c r="F16" s="3">
        <v>0</v>
      </c>
      <c r="G16" s="146">
        <f t="shared" si="0"/>
        <v>1</v>
      </c>
    </row>
    <row r="17" spans="1:7" x14ac:dyDescent="0.25">
      <c r="A17" s="9" t="s">
        <v>15</v>
      </c>
      <c r="B17" s="16">
        <v>0</v>
      </c>
      <c r="C17" s="3">
        <v>1</v>
      </c>
      <c r="D17" s="3">
        <v>0</v>
      </c>
      <c r="E17" s="3">
        <v>0</v>
      </c>
      <c r="F17" s="3">
        <v>0</v>
      </c>
      <c r="G17" s="146">
        <f t="shared" si="0"/>
        <v>1</v>
      </c>
    </row>
    <row r="18" spans="1:7" x14ac:dyDescent="0.25">
      <c r="A18" s="9" t="s">
        <v>16</v>
      </c>
      <c r="B18" s="16">
        <v>0</v>
      </c>
      <c r="C18" s="3">
        <v>1</v>
      </c>
      <c r="D18" s="3">
        <v>0</v>
      </c>
      <c r="E18" s="3">
        <v>0</v>
      </c>
      <c r="F18" s="3">
        <v>0</v>
      </c>
      <c r="G18" s="146">
        <f t="shared" si="0"/>
        <v>1</v>
      </c>
    </row>
    <row r="19" spans="1:7" x14ac:dyDescent="0.25">
      <c r="A19" s="9" t="s">
        <v>17</v>
      </c>
      <c r="B19" s="16">
        <v>0</v>
      </c>
      <c r="C19" s="3">
        <v>1</v>
      </c>
      <c r="D19" s="3">
        <v>0</v>
      </c>
      <c r="E19" s="3">
        <v>0</v>
      </c>
      <c r="F19" s="3">
        <v>0</v>
      </c>
      <c r="G19" s="146">
        <f t="shared" si="0"/>
        <v>1</v>
      </c>
    </row>
    <row r="20" spans="1:7" x14ac:dyDescent="0.25">
      <c r="A20" s="9" t="s">
        <v>18</v>
      </c>
      <c r="B20" s="16">
        <v>0</v>
      </c>
      <c r="C20" s="3">
        <v>0</v>
      </c>
      <c r="D20" s="3">
        <v>0</v>
      </c>
      <c r="E20" s="3">
        <v>1</v>
      </c>
      <c r="F20" s="3">
        <v>0</v>
      </c>
      <c r="G20" s="146">
        <f t="shared" si="0"/>
        <v>1</v>
      </c>
    </row>
    <row r="21" spans="1:7" x14ac:dyDescent="0.25">
      <c r="A21" s="9" t="s">
        <v>19</v>
      </c>
      <c r="B21" s="16">
        <v>0</v>
      </c>
      <c r="C21" s="3">
        <v>0</v>
      </c>
      <c r="D21" s="3">
        <v>1</v>
      </c>
      <c r="E21" s="3">
        <v>0</v>
      </c>
      <c r="F21" s="3">
        <v>0</v>
      </c>
      <c r="G21" s="146">
        <f t="shared" si="0"/>
        <v>1</v>
      </c>
    </row>
    <row r="22" spans="1:7" x14ac:dyDescent="0.25">
      <c r="A22" s="9" t="s">
        <v>20</v>
      </c>
      <c r="B22" s="16">
        <v>0</v>
      </c>
      <c r="C22" s="3">
        <v>0</v>
      </c>
      <c r="D22" s="3">
        <v>1</v>
      </c>
      <c r="E22" s="3">
        <v>0</v>
      </c>
      <c r="F22" s="3">
        <v>0</v>
      </c>
      <c r="G22" s="146">
        <f t="shared" si="0"/>
        <v>1</v>
      </c>
    </row>
    <row r="23" spans="1:7" x14ac:dyDescent="0.25">
      <c r="A23" s="9" t="s">
        <v>21</v>
      </c>
      <c r="B23" s="16">
        <v>0</v>
      </c>
      <c r="C23" s="3">
        <v>0</v>
      </c>
      <c r="D23" s="3">
        <v>0</v>
      </c>
      <c r="E23" s="3">
        <v>1</v>
      </c>
      <c r="F23" s="3">
        <v>0</v>
      </c>
      <c r="G23" s="146">
        <f t="shared" si="0"/>
        <v>1</v>
      </c>
    </row>
    <row r="24" spans="1:7" x14ac:dyDescent="0.25">
      <c r="A24" s="9" t="s">
        <v>22</v>
      </c>
      <c r="B24" s="16">
        <v>0</v>
      </c>
      <c r="C24" s="3">
        <v>1</v>
      </c>
      <c r="D24" s="3">
        <v>0</v>
      </c>
      <c r="E24" s="3">
        <v>0</v>
      </c>
      <c r="F24" s="3">
        <v>0</v>
      </c>
      <c r="G24" s="146">
        <f t="shared" si="0"/>
        <v>1</v>
      </c>
    </row>
    <row r="25" spans="1:7" x14ac:dyDescent="0.25">
      <c r="A25" s="9" t="s">
        <v>23</v>
      </c>
      <c r="B25" s="16">
        <v>0</v>
      </c>
      <c r="C25" s="3">
        <v>0</v>
      </c>
      <c r="D25" s="3">
        <v>1</v>
      </c>
      <c r="E25" s="3">
        <v>0</v>
      </c>
      <c r="F25" s="3">
        <v>0</v>
      </c>
      <c r="G25" s="146">
        <f t="shared" si="0"/>
        <v>1</v>
      </c>
    </row>
    <row r="26" spans="1:7" x14ac:dyDescent="0.25">
      <c r="A26" s="9" t="s">
        <v>24</v>
      </c>
      <c r="B26" s="16">
        <v>0</v>
      </c>
      <c r="C26" s="3">
        <v>0</v>
      </c>
      <c r="D26" s="3">
        <v>1</v>
      </c>
      <c r="E26" s="3">
        <v>0</v>
      </c>
      <c r="F26" s="3">
        <v>0</v>
      </c>
      <c r="G26" s="146">
        <f t="shared" si="0"/>
        <v>1</v>
      </c>
    </row>
    <row r="27" spans="1:7" x14ac:dyDescent="0.25">
      <c r="A27" s="9" t="s">
        <v>25</v>
      </c>
      <c r="B27" s="16">
        <v>0</v>
      </c>
      <c r="C27" s="3">
        <v>0</v>
      </c>
      <c r="D27" s="3">
        <v>1</v>
      </c>
      <c r="E27" s="3">
        <v>0</v>
      </c>
      <c r="F27" s="3">
        <v>0</v>
      </c>
      <c r="G27" s="146">
        <f t="shared" si="0"/>
        <v>1</v>
      </c>
    </row>
    <row r="28" spans="1:7" x14ac:dyDescent="0.25">
      <c r="A28" s="9" t="s">
        <v>26</v>
      </c>
      <c r="B28" s="16">
        <v>0</v>
      </c>
      <c r="C28" s="3">
        <v>1</v>
      </c>
      <c r="D28" s="3">
        <v>0</v>
      </c>
      <c r="E28" s="3">
        <v>0</v>
      </c>
      <c r="F28" s="3">
        <v>0</v>
      </c>
      <c r="G28" s="146">
        <f t="shared" si="0"/>
        <v>1</v>
      </c>
    </row>
    <row r="29" spans="1:7" x14ac:dyDescent="0.25">
      <c r="A29" s="9" t="s">
        <v>27</v>
      </c>
      <c r="B29" s="16">
        <v>0</v>
      </c>
      <c r="C29" s="3">
        <v>1</v>
      </c>
      <c r="D29" s="3">
        <v>0</v>
      </c>
      <c r="E29" s="3">
        <v>0</v>
      </c>
      <c r="F29" s="3">
        <v>0</v>
      </c>
      <c r="G29" s="146">
        <f t="shared" si="0"/>
        <v>1</v>
      </c>
    </row>
    <row r="30" spans="1:7" x14ac:dyDescent="0.25">
      <c r="A30" s="9" t="s">
        <v>28</v>
      </c>
      <c r="B30" s="16">
        <v>0</v>
      </c>
      <c r="C30" s="3">
        <v>0</v>
      </c>
      <c r="D30" s="3">
        <v>0</v>
      </c>
      <c r="E30" s="3">
        <v>1</v>
      </c>
      <c r="F30" s="3">
        <v>0</v>
      </c>
      <c r="G30" s="146">
        <f t="shared" si="0"/>
        <v>1</v>
      </c>
    </row>
    <row r="31" spans="1:7" x14ac:dyDescent="0.25">
      <c r="A31" s="9" t="s">
        <v>29</v>
      </c>
      <c r="B31" s="16">
        <v>0</v>
      </c>
      <c r="C31" s="3">
        <v>0</v>
      </c>
      <c r="D31" s="3">
        <v>0</v>
      </c>
      <c r="E31" s="3">
        <v>1</v>
      </c>
      <c r="F31" s="3">
        <v>0</v>
      </c>
      <c r="G31" s="146">
        <f t="shared" si="0"/>
        <v>1</v>
      </c>
    </row>
    <row r="32" spans="1:7" x14ac:dyDescent="0.25">
      <c r="A32" s="9" t="s">
        <v>30</v>
      </c>
      <c r="B32" s="16">
        <v>0</v>
      </c>
      <c r="C32" s="3">
        <v>0</v>
      </c>
      <c r="D32" s="3">
        <v>1</v>
      </c>
      <c r="E32" s="3">
        <v>0</v>
      </c>
      <c r="F32" s="3">
        <v>0</v>
      </c>
      <c r="G32" s="146">
        <f t="shared" si="0"/>
        <v>1</v>
      </c>
    </row>
    <row r="33" spans="1:7" x14ac:dyDescent="0.25">
      <c r="A33" s="9" t="s">
        <v>31</v>
      </c>
      <c r="B33" s="16">
        <v>0</v>
      </c>
      <c r="C33" s="3">
        <v>1</v>
      </c>
      <c r="D33" s="3">
        <v>0</v>
      </c>
      <c r="E33" s="3">
        <v>0</v>
      </c>
      <c r="F33" s="3">
        <v>0</v>
      </c>
      <c r="G33" s="146">
        <f t="shared" si="0"/>
        <v>1</v>
      </c>
    </row>
    <row r="34" spans="1:7" x14ac:dyDescent="0.25">
      <c r="A34" s="9" t="s">
        <v>32</v>
      </c>
      <c r="B34" s="16">
        <v>0</v>
      </c>
      <c r="C34" s="3">
        <v>0</v>
      </c>
      <c r="D34" s="3">
        <v>0</v>
      </c>
      <c r="E34" s="3">
        <v>0</v>
      </c>
      <c r="F34" s="3">
        <v>1</v>
      </c>
      <c r="G34" s="146">
        <f t="shared" si="0"/>
        <v>1</v>
      </c>
    </row>
    <row r="35" spans="1:7" x14ac:dyDescent="0.25">
      <c r="A35" s="9" t="s">
        <v>33</v>
      </c>
      <c r="B35" s="16">
        <v>0</v>
      </c>
      <c r="C35" s="3">
        <v>0</v>
      </c>
      <c r="D35" s="3">
        <v>1</v>
      </c>
      <c r="E35" s="3">
        <v>0</v>
      </c>
      <c r="F35" s="3">
        <v>0</v>
      </c>
      <c r="G35" s="146">
        <f t="shared" ref="G35:G66" si="1">SUM(B35:F35)</f>
        <v>1</v>
      </c>
    </row>
    <row r="36" spans="1:7" x14ac:dyDescent="0.25">
      <c r="A36" s="9" t="s">
        <v>34</v>
      </c>
      <c r="B36" s="16">
        <v>0</v>
      </c>
      <c r="C36" s="3">
        <v>0</v>
      </c>
      <c r="D36" s="3">
        <v>1</v>
      </c>
      <c r="E36" s="3">
        <v>0</v>
      </c>
      <c r="F36" s="3">
        <v>0</v>
      </c>
      <c r="G36" s="146">
        <f t="shared" si="1"/>
        <v>1</v>
      </c>
    </row>
    <row r="37" spans="1:7" x14ac:dyDescent="0.25">
      <c r="A37" s="9" t="s">
        <v>35</v>
      </c>
      <c r="B37" s="16">
        <v>0</v>
      </c>
      <c r="C37" s="3">
        <v>0</v>
      </c>
      <c r="D37" s="3">
        <v>0</v>
      </c>
      <c r="E37" s="3">
        <v>1</v>
      </c>
      <c r="F37" s="3">
        <v>0</v>
      </c>
      <c r="G37" s="146">
        <f t="shared" si="1"/>
        <v>1</v>
      </c>
    </row>
    <row r="38" spans="1:7" x14ac:dyDescent="0.25">
      <c r="A38" s="9" t="s">
        <v>36</v>
      </c>
      <c r="B38" s="16">
        <v>0</v>
      </c>
      <c r="C38" s="3">
        <v>1</v>
      </c>
      <c r="D38" s="3">
        <v>0</v>
      </c>
      <c r="E38" s="3">
        <v>0</v>
      </c>
      <c r="F38" s="3">
        <v>0</v>
      </c>
      <c r="G38" s="146">
        <f t="shared" si="1"/>
        <v>1</v>
      </c>
    </row>
    <row r="39" spans="1:7" x14ac:dyDescent="0.25">
      <c r="A39" s="9" t="s">
        <v>37</v>
      </c>
      <c r="B39" s="16">
        <v>0</v>
      </c>
      <c r="C39" s="3">
        <v>0</v>
      </c>
      <c r="D39" s="3">
        <v>0</v>
      </c>
      <c r="E39" s="3">
        <v>0</v>
      </c>
      <c r="F39" s="3">
        <v>1</v>
      </c>
      <c r="G39" s="146">
        <f t="shared" si="1"/>
        <v>1</v>
      </c>
    </row>
    <row r="40" spans="1:7" x14ac:dyDescent="0.25">
      <c r="A40" s="9" t="s">
        <v>38</v>
      </c>
      <c r="B40" s="16">
        <v>0</v>
      </c>
      <c r="C40" s="3">
        <v>0</v>
      </c>
      <c r="D40" s="3">
        <v>0</v>
      </c>
      <c r="E40" s="3">
        <v>1</v>
      </c>
      <c r="F40" s="3">
        <v>0</v>
      </c>
      <c r="G40" s="146">
        <f t="shared" si="1"/>
        <v>1</v>
      </c>
    </row>
    <row r="41" spans="1:7" x14ac:dyDescent="0.25">
      <c r="A41" s="9" t="s">
        <v>39</v>
      </c>
      <c r="B41" s="16">
        <v>0</v>
      </c>
      <c r="C41" s="3">
        <v>0</v>
      </c>
      <c r="D41" s="3">
        <v>0</v>
      </c>
      <c r="E41" s="3">
        <v>1</v>
      </c>
      <c r="F41" s="3">
        <v>0</v>
      </c>
      <c r="G41" s="146">
        <f t="shared" si="1"/>
        <v>1</v>
      </c>
    </row>
    <row r="42" spans="1:7" x14ac:dyDescent="0.25">
      <c r="A42" s="9" t="s">
        <v>40</v>
      </c>
      <c r="B42" s="16">
        <v>0</v>
      </c>
      <c r="C42" s="3">
        <v>0</v>
      </c>
      <c r="D42" s="3">
        <v>0</v>
      </c>
      <c r="E42" s="3">
        <v>1</v>
      </c>
      <c r="F42" s="3">
        <v>0</v>
      </c>
      <c r="G42" s="146">
        <f t="shared" si="1"/>
        <v>1</v>
      </c>
    </row>
    <row r="43" spans="1:7" x14ac:dyDescent="0.25">
      <c r="A43" s="9" t="s">
        <v>41</v>
      </c>
      <c r="B43" s="16">
        <v>0</v>
      </c>
      <c r="C43" s="3">
        <v>0</v>
      </c>
      <c r="D43" s="3">
        <v>1</v>
      </c>
      <c r="E43" s="3">
        <v>0</v>
      </c>
      <c r="F43" s="3">
        <v>0</v>
      </c>
      <c r="G43" s="146">
        <f t="shared" si="1"/>
        <v>1</v>
      </c>
    </row>
    <row r="44" spans="1:7" x14ac:dyDescent="0.25">
      <c r="A44" s="9" t="s">
        <v>42</v>
      </c>
      <c r="B44" s="16">
        <v>0</v>
      </c>
      <c r="C44" s="3">
        <v>0</v>
      </c>
      <c r="D44" s="3">
        <v>0</v>
      </c>
      <c r="E44" s="3">
        <v>1</v>
      </c>
      <c r="F44" s="3">
        <v>0</v>
      </c>
      <c r="G44" s="146">
        <f t="shared" si="1"/>
        <v>1</v>
      </c>
    </row>
    <row r="45" spans="1:7" x14ac:dyDescent="0.25">
      <c r="A45" s="9" t="s">
        <v>43</v>
      </c>
      <c r="B45" s="16">
        <v>0</v>
      </c>
      <c r="C45" s="3">
        <v>1</v>
      </c>
      <c r="D45" s="3">
        <v>0</v>
      </c>
      <c r="E45" s="3">
        <v>0</v>
      </c>
      <c r="F45" s="3">
        <v>0</v>
      </c>
      <c r="G45" s="146">
        <f t="shared" si="1"/>
        <v>1</v>
      </c>
    </row>
    <row r="46" spans="1:7" x14ac:dyDescent="0.25">
      <c r="A46" s="9" t="s">
        <v>44</v>
      </c>
      <c r="B46" s="16">
        <v>0</v>
      </c>
      <c r="C46" s="3">
        <v>0</v>
      </c>
      <c r="D46" s="3">
        <v>1</v>
      </c>
      <c r="E46" s="3">
        <v>0</v>
      </c>
      <c r="F46" s="3">
        <v>0</v>
      </c>
      <c r="G46" s="146">
        <f t="shared" si="1"/>
        <v>1</v>
      </c>
    </row>
    <row r="47" spans="1:7" x14ac:dyDescent="0.25">
      <c r="A47" s="9" t="s">
        <v>45</v>
      </c>
      <c r="B47" s="16">
        <v>0</v>
      </c>
      <c r="C47" s="3">
        <v>1</v>
      </c>
      <c r="D47" s="3">
        <v>0</v>
      </c>
      <c r="E47" s="3">
        <v>0</v>
      </c>
      <c r="F47" s="3">
        <v>0</v>
      </c>
      <c r="G47" s="146">
        <f t="shared" si="1"/>
        <v>1</v>
      </c>
    </row>
    <row r="48" spans="1:7" x14ac:dyDescent="0.25">
      <c r="A48" s="9" t="s">
        <v>46</v>
      </c>
      <c r="B48" s="16">
        <v>0</v>
      </c>
      <c r="C48" s="3">
        <v>0</v>
      </c>
      <c r="D48" s="3">
        <v>0</v>
      </c>
      <c r="E48" s="3">
        <v>0</v>
      </c>
      <c r="F48" s="3">
        <v>1</v>
      </c>
      <c r="G48" s="146">
        <f t="shared" si="1"/>
        <v>1</v>
      </c>
    </row>
    <row r="49" spans="1:7" x14ac:dyDescent="0.25">
      <c r="A49" s="9" t="s">
        <v>47</v>
      </c>
      <c r="B49" s="16">
        <v>0</v>
      </c>
      <c r="C49" s="3">
        <v>0</v>
      </c>
      <c r="D49" s="3">
        <v>0</v>
      </c>
      <c r="E49" s="3">
        <v>1</v>
      </c>
      <c r="F49" s="3">
        <v>0</v>
      </c>
      <c r="G49" s="146">
        <f t="shared" si="1"/>
        <v>1</v>
      </c>
    </row>
    <row r="50" spans="1:7" x14ac:dyDescent="0.25">
      <c r="A50" s="9" t="s">
        <v>48</v>
      </c>
      <c r="B50" s="16">
        <v>0</v>
      </c>
      <c r="C50" s="3">
        <v>0</v>
      </c>
      <c r="D50" s="3">
        <v>0</v>
      </c>
      <c r="E50" s="3">
        <v>1</v>
      </c>
      <c r="F50" s="3">
        <v>0</v>
      </c>
      <c r="G50" s="146">
        <f t="shared" si="1"/>
        <v>1</v>
      </c>
    </row>
    <row r="51" spans="1:7" x14ac:dyDescent="0.25">
      <c r="A51" s="9" t="s">
        <v>49</v>
      </c>
      <c r="B51" s="16">
        <v>0</v>
      </c>
      <c r="C51" s="3">
        <v>0</v>
      </c>
      <c r="D51" s="3">
        <v>0</v>
      </c>
      <c r="E51" s="3">
        <v>1</v>
      </c>
      <c r="F51" s="3">
        <v>0</v>
      </c>
      <c r="G51" s="146">
        <f t="shared" si="1"/>
        <v>1</v>
      </c>
    </row>
    <row r="52" spans="1:7" x14ac:dyDescent="0.25">
      <c r="A52" s="9" t="s">
        <v>50</v>
      </c>
      <c r="B52" s="16">
        <v>0</v>
      </c>
      <c r="C52" s="3">
        <v>0</v>
      </c>
      <c r="D52" s="3">
        <v>0</v>
      </c>
      <c r="E52" s="3">
        <v>1</v>
      </c>
      <c r="F52" s="3">
        <v>0</v>
      </c>
      <c r="G52" s="146">
        <f t="shared" si="1"/>
        <v>1</v>
      </c>
    </row>
    <row r="53" spans="1:7" x14ac:dyDescent="0.25">
      <c r="A53" s="9" t="s">
        <v>51</v>
      </c>
      <c r="B53" s="16">
        <v>0</v>
      </c>
      <c r="C53" s="3">
        <v>0</v>
      </c>
      <c r="D53" s="3">
        <v>0</v>
      </c>
      <c r="E53" s="3">
        <v>1</v>
      </c>
      <c r="F53" s="3">
        <v>0</v>
      </c>
      <c r="G53" s="146">
        <f t="shared" si="1"/>
        <v>1</v>
      </c>
    </row>
    <row r="54" spans="1:7" x14ac:dyDescent="0.25">
      <c r="A54" s="9" t="s">
        <v>52</v>
      </c>
      <c r="B54" s="16">
        <v>0</v>
      </c>
      <c r="C54" s="3">
        <v>0</v>
      </c>
      <c r="D54" s="3">
        <v>0</v>
      </c>
      <c r="E54" s="3">
        <v>1</v>
      </c>
      <c r="F54" s="3">
        <v>0</v>
      </c>
      <c r="G54" s="146">
        <f t="shared" si="1"/>
        <v>1</v>
      </c>
    </row>
    <row r="55" spans="1:7" x14ac:dyDescent="0.25">
      <c r="A55" s="9" t="s">
        <v>53</v>
      </c>
      <c r="B55" s="16">
        <v>0</v>
      </c>
      <c r="C55" s="3">
        <v>0</v>
      </c>
      <c r="D55" s="3">
        <v>0</v>
      </c>
      <c r="E55" s="3">
        <v>1</v>
      </c>
      <c r="F55" s="3">
        <v>0</v>
      </c>
      <c r="G55" s="146">
        <f t="shared" si="1"/>
        <v>1</v>
      </c>
    </row>
    <row r="56" spans="1:7" x14ac:dyDescent="0.25">
      <c r="A56" s="9" t="s">
        <v>54</v>
      </c>
      <c r="B56" s="16">
        <v>0</v>
      </c>
      <c r="C56" s="3">
        <v>0</v>
      </c>
      <c r="D56" s="3">
        <v>0</v>
      </c>
      <c r="E56" s="3">
        <v>1</v>
      </c>
      <c r="F56" s="3">
        <v>0</v>
      </c>
      <c r="G56" s="146">
        <f t="shared" si="1"/>
        <v>1</v>
      </c>
    </row>
    <row r="57" spans="1:7" x14ac:dyDescent="0.25">
      <c r="A57" s="9" t="s">
        <v>55</v>
      </c>
      <c r="B57" s="16">
        <v>0</v>
      </c>
      <c r="C57" s="3">
        <v>0</v>
      </c>
      <c r="D57" s="3">
        <v>0</v>
      </c>
      <c r="E57" s="3">
        <v>1</v>
      </c>
      <c r="F57" s="3">
        <v>0</v>
      </c>
      <c r="G57" s="146">
        <f t="shared" si="1"/>
        <v>1</v>
      </c>
    </row>
    <row r="58" spans="1:7" x14ac:dyDescent="0.25">
      <c r="A58" s="9" t="s">
        <v>56</v>
      </c>
      <c r="B58" s="16">
        <v>0</v>
      </c>
      <c r="C58" s="3">
        <v>0</v>
      </c>
      <c r="D58" s="3">
        <v>0</v>
      </c>
      <c r="E58" s="3">
        <v>1</v>
      </c>
      <c r="F58" s="3">
        <v>0</v>
      </c>
      <c r="G58" s="146">
        <f t="shared" si="1"/>
        <v>1</v>
      </c>
    </row>
    <row r="59" spans="1:7" x14ac:dyDescent="0.25">
      <c r="A59" s="9" t="s">
        <v>57</v>
      </c>
      <c r="B59" s="16">
        <v>0</v>
      </c>
      <c r="C59" s="3">
        <v>0</v>
      </c>
      <c r="D59" s="3">
        <v>0</v>
      </c>
      <c r="E59" s="3">
        <v>1</v>
      </c>
      <c r="F59" s="3">
        <v>0</v>
      </c>
      <c r="G59" s="146">
        <f t="shared" si="1"/>
        <v>1</v>
      </c>
    </row>
    <row r="60" spans="1:7" x14ac:dyDescent="0.25">
      <c r="A60" s="9" t="s">
        <v>58</v>
      </c>
      <c r="B60" s="16">
        <v>0</v>
      </c>
      <c r="C60" s="3">
        <v>0</v>
      </c>
      <c r="D60" s="3">
        <v>0</v>
      </c>
      <c r="E60" s="3">
        <v>1</v>
      </c>
      <c r="F60" s="3">
        <v>0</v>
      </c>
      <c r="G60" s="146">
        <f t="shared" si="1"/>
        <v>1</v>
      </c>
    </row>
    <row r="61" spans="1:7" x14ac:dyDescent="0.25">
      <c r="A61" s="9" t="s">
        <v>59</v>
      </c>
      <c r="B61" s="16">
        <v>0</v>
      </c>
      <c r="C61" s="3">
        <v>0</v>
      </c>
      <c r="D61" s="3">
        <v>0</v>
      </c>
      <c r="E61" s="3">
        <v>1</v>
      </c>
      <c r="F61" s="3">
        <v>0</v>
      </c>
      <c r="G61" s="146">
        <f t="shared" si="1"/>
        <v>1</v>
      </c>
    </row>
    <row r="62" spans="1:7" x14ac:dyDescent="0.25">
      <c r="A62" s="9" t="s">
        <v>60</v>
      </c>
      <c r="B62" s="16">
        <v>0</v>
      </c>
      <c r="C62" s="3">
        <v>0</v>
      </c>
      <c r="D62" s="3">
        <v>0</v>
      </c>
      <c r="E62" s="3">
        <v>1</v>
      </c>
      <c r="F62" s="3">
        <v>0</v>
      </c>
      <c r="G62" s="146">
        <f t="shared" si="1"/>
        <v>1</v>
      </c>
    </row>
    <row r="63" spans="1:7" x14ac:dyDescent="0.25">
      <c r="A63" s="9" t="s">
        <v>61</v>
      </c>
      <c r="B63" s="16">
        <v>0</v>
      </c>
      <c r="C63" s="3">
        <v>0</v>
      </c>
      <c r="D63" s="3">
        <v>1</v>
      </c>
      <c r="E63" s="3">
        <v>0</v>
      </c>
      <c r="F63" s="3">
        <v>0</v>
      </c>
      <c r="G63" s="146">
        <f t="shared" si="1"/>
        <v>1</v>
      </c>
    </row>
    <row r="64" spans="1:7" x14ac:dyDescent="0.25">
      <c r="A64" s="9" t="s">
        <v>62</v>
      </c>
      <c r="B64" s="16">
        <v>0</v>
      </c>
      <c r="C64" s="3">
        <v>0</v>
      </c>
      <c r="D64" s="3">
        <v>0</v>
      </c>
      <c r="E64" s="3">
        <v>0</v>
      </c>
      <c r="F64" s="3">
        <v>1</v>
      </c>
      <c r="G64" s="146">
        <f t="shared" si="1"/>
        <v>1</v>
      </c>
    </row>
    <row r="65" spans="1:7" x14ac:dyDescent="0.25">
      <c r="A65" s="9" t="s">
        <v>63</v>
      </c>
      <c r="B65" s="16">
        <v>0</v>
      </c>
      <c r="C65" s="3">
        <v>0</v>
      </c>
      <c r="D65" s="3">
        <v>0</v>
      </c>
      <c r="E65" s="3">
        <v>0</v>
      </c>
      <c r="F65" s="3">
        <v>1</v>
      </c>
      <c r="G65" s="146">
        <f t="shared" si="1"/>
        <v>1</v>
      </c>
    </row>
    <row r="66" spans="1:7" x14ac:dyDescent="0.25">
      <c r="A66" s="9" t="s">
        <v>64</v>
      </c>
      <c r="B66" s="16">
        <v>0</v>
      </c>
      <c r="C66" s="3">
        <v>0</v>
      </c>
      <c r="D66" s="3">
        <v>0</v>
      </c>
      <c r="E66" s="3">
        <v>0</v>
      </c>
      <c r="F66" s="3">
        <v>1</v>
      </c>
      <c r="G66" s="146">
        <f t="shared" si="1"/>
        <v>1</v>
      </c>
    </row>
    <row r="67" spans="1:7" x14ac:dyDescent="0.25">
      <c r="A67" s="9" t="s">
        <v>65</v>
      </c>
      <c r="B67" s="16">
        <v>0</v>
      </c>
      <c r="C67" s="3">
        <v>1</v>
      </c>
      <c r="D67" s="3">
        <v>0</v>
      </c>
      <c r="E67" s="3">
        <v>0</v>
      </c>
      <c r="F67" s="3">
        <v>0</v>
      </c>
      <c r="G67" s="146">
        <f t="shared" ref="G67" si="2">SUM(B67:F67)</f>
        <v>1</v>
      </c>
    </row>
    <row r="68" spans="1:7" x14ac:dyDescent="0.25">
      <c r="A68" s="9" t="s">
        <v>66</v>
      </c>
      <c r="B68" s="16">
        <v>0</v>
      </c>
      <c r="C68" s="3">
        <v>1</v>
      </c>
      <c r="D68" s="3">
        <v>0</v>
      </c>
      <c r="E68" s="3">
        <v>0</v>
      </c>
      <c r="F68" s="3">
        <v>0</v>
      </c>
      <c r="G68" s="146">
        <f t="shared" ref="G68:G122" si="3">SUM(B68:F68)</f>
        <v>1</v>
      </c>
    </row>
    <row r="69" spans="1:7" x14ac:dyDescent="0.25">
      <c r="A69" s="9" t="s">
        <v>67</v>
      </c>
      <c r="B69" s="16">
        <v>0</v>
      </c>
      <c r="C69" s="3">
        <v>1</v>
      </c>
      <c r="D69" s="3">
        <v>0</v>
      </c>
      <c r="E69" s="3">
        <v>0</v>
      </c>
      <c r="F69" s="3">
        <v>0</v>
      </c>
      <c r="G69" s="146">
        <f t="shared" si="3"/>
        <v>1</v>
      </c>
    </row>
    <row r="70" spans="1:7" x14ac:dyDescent="0.25">
      <c r="A70" s="9" t="s">
        <v>68</v>
      </c>
      <c r="B70" s="16">
        <v>0</v>
      </c>
      <c r="C70" s="3">
        <v>1</v>
      </c>
      <c r="D70" s="3">
        <v>0</v>
      </c>
      <c r="E70" s="3">
        <v>0</v>
      </c>
      <c r="F70" s="3">
        <v>0</v>
      </c>
      <c r="G70" s="146">
        <f t="shared" si="3"/>
        <v>1</v>
      </c>
    </row>
    <row r="71" spans="1:7" x14ac:dyDescent="0.25">
      <c r="A71" s="9" t="s">
        <v>69</v>
      </c>
      <c r="B71" s="16">
        <v>0</v>
      </c>
      <c r="C71" s="3">
        <v>1</v>
      </c>
      <c r="D71" s="3">
        <v>0</v>
      </c>
      <c r="E71" s="3">
        <v>0</v>
      </c>
      <c r="F71" s="3">
        <v>0</v>
      </c>
      <c r="G71" s="146">
        <f t="shared" si="3"/>
        <v>1</v>
      </c>
    </row>
    <row r="72" spans="1:7" x14ac:dyDescent="0.25">
      <c r="A72" s="9" t="s">
        <v>70</v>
      </c>
      <c r="B72" s="16">
        <v>0</v>
      </c>
      <c r="C72" s="3">
        <v>1</v>
      </c>
      <c r="D72" s="3">
        <v>0</v>
      </c>
      <c r="E72" s="3">
        <v>0</v>
      </c>
      <c r="F72" s="3">
        <v>0</v>
      </c>
      <c r="G72" s="146">
        <f t="shared" si="3"/>
        <v>1</v>
      </c>
    </row>
    <row r="73" spans="1:7" x14ac:dyDescent="0.25">
      <c r="A73" s="9" t="s">
        <v>71</v>
      </c>
      <c r="B73" s="16">
        <v>0</v>
      </c>
      <c r="C73" s="3">
        <v>1</v>
      </c>
      <c r="D73" s="3">
        <v>0</v>
      </c>
      <c r="E73" s="3">
        <v>0</v>
      </c>
      <c r="F73" s="3">
        <v>0</v>
      </c>
      <c r="G73" s="146">
        <f t="shared" si="3"/>
        <v>1</v>
      </c>
    </row>
    <row r="74" spans="1:7" x14ac:dyDescent="0.25">
      <c r="A74" s="9" t="s">
        <v>72</v>
      </c>
      <c r="B74" s="16">
        <v>0</v>
      </c>
      <c r="C74" s="3">
        <v>1</v>
      </c>
      <c r="D74" s="3">
        <v>0</v>
      </c>
      <c r="E74" s="3">
        <v>0</v>
      </c>
      <c r="F74" s="3">
        <v>0</v>
      </c>
      <c r="G74" s="146">
        <f t="shared" si="3"/>
        <v>1</v>
      </c>
    </row>
    <row r="75" spans="1:7" x14ac:dyDescent="0.25">
      <c r="A75" s="9" t="s">
        <v>73</v>
      </c>
      <c r="B75" s="16">
        <v>0</v>
      </c>
      <c r="C75" s="3">
        <v>1</v>
      </c>
      <c r="D75" s="3">
        <v>0</v>
      </c>
      <c r="E75" s="3">
        <v>0</v>
      </c>
      <c r="F75" s="3">
        <v>0</v>
      </c>
      <c r="G75" s="146">
        <f t="shared" si="3"/>
        <v>1</v>
      </c>
    </row>
    <row r="76" spans="1:7" x14ac:dyDescent="0.25">
      <c r="A76" s="9" t="s">
        <v>74</v>
      </c>
      <c r="B76" s="16">
        <v>0</v>
      </c>
      <c r="C76" s="3">
        <v>0</v>
      </c>
      <c r="D76" s="3">
        <v>0</v>
      </c>
      <c r="E76" s="3">
        <v>1</v>
      </c>
      <c r="F76" s="3">
        <v>0</v>
      </c>
      <c r="G76" s="146">
        <f t="shared" si="3"/>
        <v>1</v>
      </c>
    </row>
    <row r="77" spans="1:7" x14ac:dyDescent="0.25">
      <c r="A77" s="9" t="s">
        <v>75</v>
      </c>
      <c r="B77" s="16">
        <v>0</v>
      </c>
      <c r="C77" s="3">
        <v>0</v>
      </c>
      <c r="D77" s="3">
        <v>0</v>
      </c>
      <c r="E77" s="3">
        <v>1</v>
      </c>
      <c r="F77" s="3">
        <v>0</v>
      </c>
      <c r="G77" s="146">
        <f t="shared" si="3"/>
        <v>1</v>
      </c>
    </row>
    <row r="78" spans="1:7" x14ac:dyDescent="0.25">
      <c r="A78" s="9" t="s">
        <v>76</v>
      </c>
      <c r="B78" s="16">
        <v>0</v>
      </c>
      <c r="C78" s="3">
        <v>1</v>
      </c>
      <c r="D78" s="3">
        <v>0</v>
      </c>
      <c r="E78" s="3">
        <v>0</v>
      </c>
      <c r="F78" s="3">
        <v>0</v>
      </c>
      <c r="G78" s="146">
        <f t="shared" si="3"/>
        <v>1</v>
      </c>
    </row>
    <row r="79" spans="1:7" x14ac:dyDescent="0.25">
      <c r="A79" s="9" t="s">
        <v>77</v>
      </c>
      <c r="B79" s="16">
        <v>0</v>
      </c>
      <c r="C79" s="3">
        <v>0</v>
      </c>
      <c r="D79" s="3">
        <v>0</v>
      </c>
      <c r="E79" s="3">
        <v>1</v>
      </c>
      <c r="F79" s="3">
        <v>0</v>
      </c>
      <c r="G79" s="146">
        <f t="shared" si="3"/>
        <v>1</v>
      </c>
    </row>
    <row r="80" spans="1:7" x14ac:dyDescent="0.25">
      <c r="A80" s="9" t="s">
        <v>78</v>
      </c>
      <c r="B80" s="16">
        <v>0</v>
      </c>
      <c r="C80" s="3">
        <v>1</v>
      </c>
      <c r="D80" s="3">
        <v>0</v>
      </c>
      <c r="E80" s="3">
        <v>0</v>
      </c>
      <c r="F80" s="3">
        <v>0</v>
      </c>
      <c r="G80" s="146">
        <f t="shared" si="3"/>
        <v>1</v>
      </c>
    </row>
    <row r="81" spans="1:7" x14ac:dyDescent="0.25">
      <c r="A81" s="9" t="s">
        <v>79</v>
      </c>
      <c r="B81" s="16">
        <v>0</v>
      </c>
      <c r="C81" s="3">
        <v>1</v>
      </c>
      <c r="D81" s="3">
        <v>0</v>
      </c>
      <c r="E81" s="3">
        <v>0</v>
      </c>
      <c r="F81" s="3">
        <v>0</v>
      </c>
      <c r="G81" s="146">
        <f t="shared" si="3"/>
        <v>1</v>
      </c>
    </row>
    <row r="82" spans="1:7" x14ac:dyDescent="0.25">
      <c r="A82" s="9" t="s">
        <v>80</v>
      </c>
      <c r="B82" s="16">
        <v>0</v>
      </c>
      <c r="C82" s="3">
        <v>0</v>
      </c>
      <c r="D82" s="3">
        <v>0</v>
      </c>
      <c r="E82" s="3">
        <v>0</v>
      </c>
      <c r="F82" s="3">
        <v>1</v>
      </c>
      <c r="G82" s="146">
        <f t="shared" si="3"/>
        <v>1</v>
      </c>
    </row>
    <row r="83" spans="1:7" x14ac:dyDescent="0.25">
      <c r="A83" s="9" t="s">
        <v>81</v>
      </c>
      <c r="B83" s="16">
        <v>1</v>
      </c>
      <c r="C83" s="3">
        <v>0</v>
      </c>
      <c r="D83" s="3">
        <v>0</v>
      </c>
      <c r="E83" s="3">
        <v>0</v>
      </c>
      <c r="F83" s="3">
        <v>0</v>
      </c>
      <c r="G83" s="146">
        <f t="shared" si="3"/>
        <v>1</v>
      </c>
    </row>
    <row r="84" spans="1:7" x14ac:dyDescent="0.25">
      <c r="A84" s="9" t="s">
        <v>82</v>
      </c>
      <c r="B84" s="16">
        <v>1</v>
      </c>
      <c r="C84" s="3">
        <v>0</v>
      </c>
      <c r="D84" s="3">
        <v>0</v>
      </c>
      <c r="E84" s="3">
        <v>0</v>
      </c>
      <c r="F84" s="3">
        <v>0</v>
      </c>
      <c r="G84" s="146">
        <f t="shared" si="3"/>
        <v>1</v>
      </c>
    </row>
    <row r="85" spans="1:7" x14ac:dyDescent="0.25">
      <c r="A85" s="9" t="s">
        <v>83</v>
      </c>
      <c r="B85" s="16">
        <v>0</v>
      </c>
      <c r="C85" s="3">
        <v>0</v>
      </c>
      <c r="D85" s="3">
        <v>0</v>
      </c>
      <c r="E85" s="3">
        <v>0</v>
      </c>
      <c r="F85" s="3">
        <v>1</v>
      </c>
      <c r="G85" s="146">
        <f t="shared" si="3"/>
        <v>1</v>
      </c>
    </row>
    <row r="86" spans="1:7" x14ac:dyDescent="0.25">
      <c r="A86" s="9" t="s">
        <v>84</v>
      </c>
      <c r="B86" s="16">
        <v>0</v>
      </c>
      <c r="C86" s="3">
        <v>1</v>
      </c>
      <c r="D86" s="3">
        <v>0</v>
      </c>
      <c r="E86" s="3">
        <v>0</v>
      </c>
      <c r="F86" s="3">
        <v>0</v>
      </c>
      <c r="G86" s="146">
        <f t="shared" si="3"/>
        <v>1</v>
      </c>
    </row>
    <row r="87" spans="1:7" x14ac:dyDescent="0.25">
      <c r="A87" s="9" t="s">
        <v>85</v>
      </c>
      <c r="B87" s="16">
        <v>0</v>
      </c>
      <c r="C87" s="3">
        <v>0</v>
      </c>
      <c r="D87" s="3">
        <v>0</v>
      </c>
      <c r="E87" s="3">
        <v>1</v>
      </c>
      <c r="F87" s="3">
        <v>0</v>
      </c>
      <c r="G87" s="146">
        <f t="shared" si="3"/>
        <v>1</v>
      </c>
    </row>
    <row r="88" spans="1:7" x14ac:dyDescent="0.25">
      <c r="A88" s="9" t="s">
        <v>86</v>
      </c>
      <c r="B88" s="16">
        <v>0</v>
      </c>
      <c r="C88" s="3">
        <v>0</v>
      </c>
      <c r="D88" s="3">
        <v>0</v>
      </c>
      <c r="E88" s="3">
        <v>0</v>
      </c>
      <c r="F88" s="3">
        <v>1</v>
      </c>
      <c r="G88" s="146">
        <f t="shared" si="3"/>
        <v>1</v>
      </c>
    </row>
    <row r="89" spans="1:7" x14ac:dyDescent="0.25">
      <c r="A89" s="9" t="s">
        <v>87</v>
      </c>
      <c r="B89" s="16">
        <v>0</v>
      </c>
      <c r="C89" s="3">
        <v>0</v>
      </c>
      <c r="D89" s="3">
        <v>0</v>
      </c>
      <c r="E89" s="3">
        <v>1</v>
      </c>
      <c r="F89" s="3">
        <v>0</v>
      </c>
      <c r="G89" s="146">
        <f t="shared" si="3"/>
        <v>1</v>
      </c>
    </row>
    <row r="90" spans="1:7" x14ac:dyDescent="0.25">
      <c r="A90" s="9" t="s">
        <v>88</v>
      </c>
      <c r="B90" s="16">
        <v>0</v>
      </c>
      <c r="C90" s="3">
        <v>0</v>
      </c>
      <c r="D90" s="3">
        <v>0</v>
      </c>
      <c r="E90" s="3">
        <v>0</v>
      </c>
      <c r="F90" s="3">
        <v>1</v>
      </c>
      <c r="G90" s="146">
        <f t="shared" si="3"/>
        <v>1</v>
      </c>
    </row>
    <row r="91" spans="1:7" x14ac:dyDescent="0.25">
      <c r="A91" s="9" t="s">
        <v>89</v>
      </c>
      <c r="B91" s="16">
        <v>0</v>
      </c>
      <c r="C91" s="3">
        <v>0</v>
      </c>
      <c r="D91" s="3">
        <v>0</v>
      </c>
      <c r="E91" s="3">
        <v>0</v>
      </c>
      <c r="F91" s="3">
        <v>1</v>
      </c>
      <c r="G91" s="146">
        <f t="shared" si="3"/>
        <v>1</v>
      </c>
    </row>
    <row r="92" spans="1:7" x14ac:dyDescent="0.25">
      <c r="A92" s="9" t="s">
        <v>90</v>
      </c>
      <c r="B92" s="16">
        <v>0</v>
      </c>
      <c r="C92" s="3">
        <v>0</v>
      </c>
      <c r="D92" s="3">
        <v>1</v>
      </c>
      <c r="E92" s="3">
        <v>0</v>
      </c>
      <c r="F92" s="3">
        <v>0</v>
      </c>
      <c r="G92" s="146">
        <f t="shared" si="3"/>
        <v>1</v>
      </c>
    </row>
    <row r="93" spans="1:7" x14ac:dyDescent="0.25">
      <c r="A93" s="9" t="s">
        <v>91</v>
      </c>
      <c r="B93" s="16">
        <v>0</v>
      </c>
      <c r="C93" s="3">
        <v>0</v>
      </c>
      <c r="D93" s="3">
        <v>0</v>
      </c>
      <c r="E93" s="3">
        <v>0</v>
      </c>
      <c r="F93" s="3">
        <v>1</v>
      </c>
      <c r="G93" s="146">
        <f t="shared" si="3"/>
        <v>1</v>
      </c>
    </row>
    <row r="94" spans="1:7" x14ac:dyDescent="0.25">
      <c r="A94" s="9" t="s">
        <v>92</v>
      </c>
      <c r="B94" s="16">
        <v>0</v>
      </c>
      <c r="C94" s="3">
        <v>1</v>
      </c>
      <c r="D94" s="3">
        <v>0</v>
      </c>
      <c r="E94" s="3">
        <v>0</v>
      </c>
      <c r="F94" s="3">
        <v>0</v>
      </c>
      <c r="G94" s="146">
        <f t="shared" si="3"/>
        <v>1</v>
      </c>
    </row>
    <row r="95" spans="1:7" x14ac:dyDescent="0.25">
      <c r="A95" s="9" t="s">
        <v>93</v>
      </c>
      <c r="B95" s="16">
        <v>0</v>
      </c>
      <c r="C95" s="3">
        <v>0</v>
      </c>
      <c r="D95" s="3">
        <v>1</v>
      </c>
      <c r="E95" s="3">
        <v>0</v>
      </c>
      <c r="F95" s="3">
        <v>0</v>
      </c>
      <c r="G95" s="146">
        <f t="shared" si="3"/>
        <v>1</v>
      </c>
    </row>
    <row r="96" spans="1:7" x14ac:dyDescent="0.25">
      <c r="A96" s="9" t="s">
        <v>94</v>
      </c>
      <c r="B96" s="16">
        <v>1</v>
      </c>
      <c r="C96" s="3">
        <v>0</v>
      </c>
      <c r="D96" s="3">
        <v>0</v>
      </c>
      <c r="E96" s="3">
        <v>0</v>
      </c>
      <c r="F96" s="3">
        <v>0</v>
      </c>
      <c r="G96" s="146">
        <f t="shared" si="3"/>
        <v>1</v>
      </c>
    </row>
    <row r="97" spans="1:7" x14ac:dyDescent="0.25">
      <c r="A97" s="9" t="s">
        <v>95</v>
      </c>
      <c r="B97" s="16">
        <v>0</v>
      </c>
      <c r="C97" s="3">
        <v>0</v>
      </c>
      <c r="D97" s="3">
        <v>0</v>
      </c>
      <c r="E97" s="3">
        <v>1</v>
      </c>
      <c r="F97" s="3">
        <v>0</v>
      </c>
      <c r="G97" s="146">
        <f t="shared" si="3"/>
        <v>1</v>
      </c>
    </row>
    <row r="98" spans="1:7" x14ac:dyDescent="0.25">
      <c r="A98" s="9" t="s">
        <v>96</v>
      </c>
      <c r="B98" s="16">
        <v>0</v>
      </c>
      <c r="C98" s="3">
        <v>0</v>
      </c>
      <c r="D98" s="3">
        <v>0</v>
      </c>
      <c r="E98" s="3">
        <v>1</v>
      </c>
      <c r="F98" s="3">
        <v>0</v>
      </c>
      <c r="G98" s="146">
        <f t="shared" si="3"/>
        <v>1</v>
      </c>
    </row>
    <row r="99" spans="1:7" x14ac:dyDescent="0.25">
      <c r="A99" s="9" t="s">
        <v>97</v>
      </c>
      <c r="B99" s="16">
        <v>0</v>
      </c>
      <c r="C99" s="3">
        <v>0</v>
      </c>
      <c r="D99" s="3">
        <v>0</v>
      </c>
      <c r="E99" s="3">
        <v>1</v>
      </c>
      <c r="F99" s="3">
        <v>0</v>
      </c>
      <c r="G99" s="146">
        <f t="shared" si="3"/>
        <v>1</v>
      </c>
    </row>
    <row r="100" spans="1:7" x14ac:dyDescent="0.25">
      <c r="A100" s="9" t="s">
        <v>98</v>
      </c>
      <c r="B100" s="16">
        <v>0</v>
      </c>
      <c r="C100" s="3">
        <v>0</v>
      </c>
      <c r="D100" s="3">
        <v>0</v>
      </c>
      <c r="E100" s="3">
        <v>1</v>
      </c>
      <c r="F100" s="3">
        <v>0</v>
      </c>
      <c r="G100" s="146">
        <f t="shared" si="3"/>
        <v>1</v>
      </c>
    </row>
    <row r="101" spans="1:7" x14ac:dyDescent="0.25">
      <c r="A101" s="9" t="s">
        <v>99</v>
      </c>
      <c r="B101" s="16">
        <v>0</v>
      </c>
      <c r="C101" s="3">
        <v>0</v>
      </c>
      <c r="D101" s="3">
        <v>0</v>
      </c>
      <c r="E101" s="3">
        <v>1</v>
      </c>
      <c r="F101" s="3">
        <v>0</v>
      </c>
      <c r="G101" s="146">
        <f t="shared" si="3"/>
        <v>1</v>
      </c>
    </row>
    <row r="102" spans="1:7" x14ac:dyDescent="0.25">
      <c r="A102" s="9" t="s">
        <v>100</v>
      </c>
      <c r="B102" s="16">
        <v>1</v>
      </c>
      <c r="C102" s="3">
        <v>0</v>
      </c>
      <c r="D102" s="3">
        <v>0</v>
      </c>
      <c r="E102" s="3">
        <v>0</v>
      </c>
      <c r="F102" s="3">
        <v>0</v>
      </c>
      <c r="G102" s="146">
        <f t="shared" si="3"/>
        <v>1</v>
      </c>
    </row>
    <row r="103" spans="1:7" x14ac:dyDescent="0.25">
      <c r="A103" s="9" t="s">
        <v>101</v>
      </c>
      <c r="B103" s="16">
        <v>0</v>
      </c>
      <c r="C103" s="3">
        <v>1</v>
      </c>
      <c r="D103" s="3">
        <v>0</v>
      </c>
      <c r="E103" s="3">
        <v>0</v>
      </c>
      <c r="F103" s="3">
        <v>0</v>
      </c>
      <c r="G103" s="146">
        <f t="shared" si="3"/>
        <v>1</v>
      </c>
    </row>
    <row r="104" spans="1:7" x14ac:dyDescent="0.25">
      <c r="A104" s="9" t="s">
        <v>102</v>
      </c>
      <c r="B104" s="16">
        <v>1</v>
      </c>
      <c r="C104" s="3">
        <v>0</v>
      </c>
      <c r="D104" s="3">
        <v>0</v>
      </c>
      <c r="E104" s="3">
        <v>0</v>
      </c>
      <c r="F104" s="3">
        <v>0</v>
      </c>
      <c r="G104" s="146">
        <f t="shared" si="3"/>
        <v>1</v>
      </c>
    </row>
    <row r="105" spans="1:7" x14ac:dyDescent="0.25">
      <c r="A105" s="9" t="s">
        <v>103</v>
      </c>
      <c r="B105" s="16">
        <v>0</v>
      </c>
      <c r="C105" s="3">
        <v>1</v>
      </c>
      <c r="D105" s="3">
        <v>0</v>
      </c>
      <c r="E105" s="3">
        <v>0</v>
      </c>
      <c r="F105" s="3">
        <v>0</v>
      </c>
      <c r="G105" s="146">
        <f t="shared" si="3"/>
        <v>1</v>
      </c>
    </row>
    <row r="106" spans="1:7" x14ac:dyDescent="0.25">
      <c r="A106" s="9" t="s">
        <v>104</v>
      </c>
      <c r="B106" s="16">
        <v>0</v>
      </c>
      <c r="C106" s="3">
        <v>0</v>
      </c>
      <c r="D106" s="3">
        <v>1</v>
      </c>
      <c r="E106" s="3">
        <v>0</v>
      </c>
      <c r="F106" s="3">
        <v>0</v>
      </c>
      <c r="G106" s="146">
        <f t="shared" si="3"/>
        <v>1</v>
      </c>
    </row>
    <row r="107" spans="1:7" x14ac:dyDescent="0.25">
      <c r="A107" s="9" t="s">
        <v>105</v>
      </c>
      <c r="B107" s="16">
        <v>0</v>
      </c>
      <c r="C107" s="3">
        <v>0</v>
      </c>
      <c r="D107" s="3">
        <v>0</v>
      </c>
      <c r="E107" s="3">
        <v>1</v>
      </c>
      <c r="F107" s="3">
        <v>0</v>
      </c>
      <c r="G107" s="146">
        <f t="shared" si="3"/>
        <v>1</v>
      </c>
    </row>
    <row r="108" spans="1:7" x14ac:dyDescent="0.25">
      <c r="A108" s="9" t="s">
        <v>106</v>
      </c>
      <c r="B108" s="16">
        <v>0</v>
      </c>
      <c r="C108" s="3">
        <v>0</v>
      </c>
      <c r="D108" s="3">
        <v>0</v>
      </c>
      <c r="E108" s="3">
        <v>0</v>
      </c>
      <c r="F108" s="3">
        <v>1</v>
      </c>
      <c r="G108" s="146">
        <f t="shared" si="3"/>
        <v>1</v>
      </c>
    </row>
    <row r="109" spans="1:7" x14ac:dyDescent="0.25">
      <c r="A109" s="9" t="s">
        <v>107</v>
      </c>
      <c r="B109" s="16">
        <v>0</v>
      </c>
      <c r="C109" s="3">
        <v>0</v>
      </c>
      <c r="D109" s="3">
        <v>0</v>
      </c>
      <c r="E109" s="3">
        <v>1</v>
      </c>
      <c r="F109" s="3">
        <v>0</v>
      </c>
      <c r="G109" s="146">
        <f t="shared" si="3"/>
        <v>1</v>
      </c>
    </row>
    <row r="110" spans="1:7" x14ac:dyDescent="0.25">
      <c r="A110" s="9" t="s">
        <v>108</v>
      </c>
      <c r="B110" s="16">
        <v>0</v>
      </c>
      <c r="C110" s="3">
        <v>0</v>
      </c>
      <c r="D110" s="3">
        <v>0</v>
      </c>
      <c r="E110" s="3">
        <v>1</v>
      </c>
      <c r="F110" s="3">
        <v>0</v>
      </c>
      <c r="G110" s="146">
        <f t="shared" si="3"/>
        <v>1</v>
      </c>
    </row>
    <row r="111" spans="1:7" x14ac:dyDescent="0.25">
      <c r="A111" s="9" t="s">
        <v>109</v>
      </c>
      <c r="B111" s="16">
        <v>0</v>
      </c>
      <c r="C111" s="3">
        <v>0</v>
      </c>
      <c r="D111" s="3">
        <v>0</v>
      </c>
      <c r="E111" s="3">
        <v>0</v>
      </c>
      <c r="F111" s="3">
        <v>1</v>
      </c>
      <c r="G111" s="146">
        <f t="shared" si="3"/>
        <v>1</v>
      </c>
    </row>
    <row r="112" spans="1:7" x14ac:dyDescent="0.25">
      <c r="A112" s="9" t="s">
        <v>110</v>
      </c>
      <c r="B112" s="16">
        <v>0</v>
      </c>
      <c r="C112" s="3">
        <v>1</v>
      </c>
      <c r="D112" s="3">
        <v>0</v>
      </c>
      <c r="E112" s="3">
        <v>0</v>
      </c>
      <c r="F112" s="3">
        <v>0</v>
      </c>
      <c r="G112" s="146">
        <f t="shared" si="3"/>
        <v>1</v>
      </c>
    </row>
    <row r="113" spans="1:7" x14ac:dyDescent="0.25">
      <c r="A113" s="9" t="s">
        <v>111</v>
      </c>
      <c r="B113" s="16">
        <v>0</v>
      </c>
      <c r="C113" s="3">
        <v>1</v>
      </c>
      <c r="D113" s="3">
        <v>0</v>
      </c>
      <c r="E113" s="3">
        <v>0</v>
      </c>
      <c r="F113" s="3">
        <v>0</v>
      </c>
      <c r="G113" s="146">
        <f t="shared" si="3"/>
        <v>1</v>
      </c>
    </row>
    <row r="114" spans="1:7" x14ac:dyDescent="0.25">
      <c r="A114" s="9" t="s">
        <v>112</v>
      </c>
      <c r="B114" s="16">
        <v>0</v>
      </c>
      <c r="C114" s="3">
        <v>0</v>
      </c>
      <c r="D114" s="3">
        <v>0</v>
      </c>
      <c r="E114" s="3">
        <v>1</v>
      </c>
      <c r="F114" s="3">
        <v>0</v>
      </c>
      <c r="G114" s="146">
        <f t="shared" si="3"/>
        <v>1</v>
      </c>
    </row>
    <row r="115" spans="1:7" x14ac:dyDescent="0.25">
      <c r="A115" s="9" t="s">
        <v>113</v>
      </c>
      <c r="B115" s="16">
        <v>0</v>
      </c>
      <c r="C115" s="3">
        <v>0</v>
      </c>
      <c r="D115" s="3">
        <v>1</v>
      </c>
      <c r="E115" s="3">
        <v>0</v>
      </c>
      <c r="F115" s="3">
        <v>0</v>
      </c>
      <c r="G115" s="146">
        <f t="shared" si="3"/>
        <v>1</v>
      </c>
    </row>
    <row r="116" spans="1:7" x14ac:dyDescent="0.25">
      <c r="A116" s="9" t="s">
        <v>114</v>
      </c>
      <c r="B116" s="16">
        <v>0</v>
      </c>
      <c r="C116" s="3">
        <v>1</v>
      </c>
      <c r="D116" s="3">
        <v>0</v>
      </c>
      <c r="E116" s="3">
        <v>0</v>
      </c>
      <c r="F116" s="3">
        <v>0</v>
      </c>
      <c r="G116" s="146">
        <f t="shared" si="3"/>
        <v>1</v>
      </c>
    </row>
    <row r="117" spans="1:7" x14ac:dyDescent="0.25">
      <c r="A117" s="9" t="s">
        <v>115</v>
      </c>
      <c r="B117" s="16">
        <v>0</v>
      </c>
      <c r="C117" s="3">
        <v>0</v>
      </c>
      <c r="D117" s="3">
        <v>0</v>
      </c>
      <c r="E117" s="3">
        <v>1</v>
      </c>
      <c r="F117" s="3">
        <v>0</v>
      </c>
      <c r="G117" s="146">
        <f t="shared" si="3"/>
        <v>1</v>
      </c>
    </row>
    <row r="118" spans="1:7" x14ac:dyDescent="0.25">
      <c r="A118" s="9" t="s">
        <v>116</v>
      </c>
      <c r="B118" s="16">
        <v>0</v>
      </c>
      <c r="C118" s="3">
        <v>0</v>
      </c>
      <c r="D118" s="3">
        <v>0</v>
      </c>
      <c r="E118" s="3">
        <v>1</v>
      </c>
      <c r="F118" s="3">
        <v>0</v>
      </c>
      <c r="G118" s="146">
        <f t="shared" si="3"/>
        <v>1</v>
      </c>
    </row>
    <row r="119" spans="1:7" x14ac:dyDescent="0.25">
      <c r="A119" s="9" t="s">
        <v>117</v>
      </c>
      <c r="B119" s="16">
        <v>0</v>
      </c>
      <c r="C119" s="3">
        <v>1</v>
      </c>
      <c r="D119" s="3">
        <v>0</v>
      </c>
      <c r="E119" s="3">
        <v>0</v>
      </c>
      <c r="F119" s="3">
        <v>0</v>
      </c>
      <c r="G119" s="146">
        <f t="shared" si="3"/>
        <v>1</v>
      </c>
    </row>
    <row r="120" spans="1:7" x14ac:dyDescent="0.25">
      <c r="A120" s="9" t="s">
        <v>118</v>
      </c>
      <c r="B120" s="16">
        <v>0</v>
      </c>
      <c r="C120" s="3">
        <v>0</v>
      </c>
      <c r="D120" s="3">
        <v>0</v>
      </c>
      <c r="E120" s="3">
        <v>0</v>
      </c>
      <c r="F120" s="3">
        <v>1</v>
      </c>
      <c r="G120" s="146">
        <f t="shared" si="3"/>
        <v>1</v>
      </c>
    </row>
    <row r="121" spans="1:7" x14ac:dyDescent="0.25">
      <c r="A121" s="9" t="s">
        <v>119</v>
      </c>
      <c r="B121" s="16">
        <v>0</v>
      </c>
      <c r="C121" s="3">
        <v>0</v>
      </c>
      <c r="D121" s="3">
        <v>0</v>
      </c>
      <c r="E121" s="3">
        <v>0</v>
      </c>
      <c r="F121" s="3">
        <v>1</v>
      </c>
      <c r="G121" s="146">
        <f t="shared" si="3"/>
        <v>1</v>
      </c>
    </row>
    <row r="122" spans="1:7" x14ac:dyDescent="0.25">
      <c r="A122" s="48" t="s">
        <v>120</v>
      </c>
      <c r="B122" s="49">
        <v>1</v>
      </c>
      <c r="C122" s="50">
        <v>0</v>
      </c>
      <c r="D122" s="50">
        <v>0</v>
      </c>
      <c r="E122" s="50">
        <v>0</v>
      </c>
      <c r="F122" s="50">
        <v>0</v>
      </c>
      <c r="G122" s="147">
        <f t="shared" si="3"/>
        <v>1</v>
      </c>
    </row>
  </sheetData>
  <mergeCells count="1">
    <mergeCell ref="B1:G1"/>
  </mergeCells>
  <conditionalFormatting sqref="B3:F122">
    <cfRule type="colorScale" priority="49">
      <colorScale>
        <cfvo type="min"/>
        <cfvo type="max"/>
        <color rgb="FFFCFCFF"/>
        <color rgb="FF63BE7B"/>
      </colorScale>
    </cfRule>
  </conditionalFormatting>
  <conditionalFormatting sqref="B3:G122">
    <cfRule type="colorScale" priority="48">
      <colorScale>
        <cfvo type="min"/>
        <cfvo type="max"/>
        <color rgb="FFFCFCFF"/>
        <color rgb="FF63BE7B"/>
      </colorScale>
    </cfRule>
  </conditionalFormatting>
  <conditionalFormatting sqref="G3:G122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E7CA7-D73D-4578-A269-2E9D8003EDE3}">
  <sheetPr codeName="Sheet5">
    <tabColor rgb="FFA78EB8"/>
  </sheetPr>
  <dimension ref="A1:M165"/>
  <sheetViews>
    <sheetView workbookViewId="0">
      <selection activeCell="L31" sqref="L31"/>
    </sheetView>
  </sheetViews>
  <sheetFormatPr defaultColWidth="9.140625" defaultRowHeight="15" x14ac:dyDescent="0.25"/>
  <cols>
    <col min="1" max="1" width="64.140625" style="64" customWidth="1"/>
    <col min="2" max="2" width="9.140625" style="64"/>
    <col min="3" max="6" width="2.85546875" style="78" customWidth="1"/>
    <col min="7" max="7" width="5.42578125" style="64" customWidth="1"/>
    <col min="8" max="8" width="9.140625" style="64"/>
    <col min="9" max="10" width="2.7109375" style="64" customWidth="1"/>
    <col min="11" max="11" width="9.140625" style="64"/>
    <col min="12" max="12" width="22.85546875" style="64" customWidth="1"/>
    <col min="13" max="13" width="23.140625" style="64" customWidth="1"/>
    <col min="14" max="16384" width="9.140625" style="64"/>
  </cols>
  <sheetData>
    <row r="1" spans="1:13" s="24" customFormat="1" ht="147" x14ac:dyDescent="0.25">
      <c r="B1" s="71" t="s">
        <v>352</v>
      </c>
      <c r="C1" s="71" t="s">
        <v>353</v>
      </c>
      <c r="D1" s="71" t="s">
        <v>354</v>
      </c>
      <c r="E1" s="72" t="s">
        <v>355</v>
      </c>
      <c r="F1" s="71" t="s">
        <v>356</v>
      </c>
      <c r="G1" s="71" t="s">
        <v>357</v>
      </c>
      <c r="H1" s="71" t="s">
        <v>358</v>
      </c>
      <c r="I1" s="71" t="s">
        <v>353</v>
      </c>
      <c r="J1" s="71" t="s">
        <v>354</v>
      </c>
      <c r="L1" s="24" t="s">
        <v>359</v>
      </c>
    </row>
    <row r="2" spans="1:13" ht="11.25" customHeight="1" x14ac:dyDescent="0.25">
      <c r="A2" s="64" t="s">
        <v>360</v>
      </c>
      <c r="B2" s="64" t="s">
        <v>361</v>
      </c>
      <c r="C2" s="73">
        <v>0</v>
      </c>
      <c r="D2" s="74">
        <v>0</v>
      </c>
      <c r="E2" s="74">
        <v>1</v>
      </c>
      <c r="F2" s="75">
        <f>SUM(C2:E2)</f>
        <v>1</v>
      </c>
      <c r="I2" s="73">
        <v>0</v>
      </c>
      <c r="J2" s="75">
        <v>0</v>
      </c>
      <c r="L2" s="76" t="s">
        <v>362</v>
      </c>
      <c r="M2" s="76" t="s">
        <v>363</v>
      </c>
    </row>
    <row r="3" spans="1:13" ht="11.25" customHeight="1" x14ac:dyDescent="0.25">
      <c r="A3" s="64" t="s">
        <v>364</v>
      </c>
      <c r="B3" s="64" t="s">
        <v>365</v>
      </c>
      <c r="C3" s="77">
        <v>0</v>
      </c>
      <c r="D3" s="78">
        <v>0</v>
      </c>
      <c r="E3" s="78">
        <v>1</v>
      </c>
      <c r="F3" s="79">
        <f t="shared" ref="F3:F66" si="0">SUM(C3:E3)</f>
        <v>1</v>
      </c>
      <c r="I3" s="77">
        <v>0</v>
      </c>
      <c r="J3" s="80">
        <v>0</v>
      </c>
      <c r="L3" s="81" t="s">
        <v>366</v>
      </c>
      <c r="M3" s="81">
        <v>2.75</v>
      </c>
    </row>
    <row r="4" spans="1:13" ht="11.25" customHeight="1" x14ac:dyDescent="0.25">
      <c r="A4" s="64" t="s">
        <v>367</v>
      </c>
      <c r="B4" s="64" t="s">
        <v>365</v>
      </c>
      <c r="C4" s="77">
        <v>0</v>
      </c>
      <c r="D4" s="78">
        <v>0</v>
      </c>
      <c r="E4" s="78">
        <v>1</v>
      </c>
      <c r="F4" s="79">
        <f t="shared" si="0"/>
        <v>1</v>
      </c>
      <c r="I4" s="77">
        <v>0</v>
      </c>
      <c r="J4" s="80">
        <v>0</v>
      </c>
      <c r="L4" s="81" t="s">
        <v>368</v>
      </c>
      <c r="M4" s="81">
        <v>2.99</v>
      </c>
    </row>
    <row r="5" spans="1:13" ht="11.25" customHeight="1" x14ac:dyDescent="0.25">
      <c r="A5" s="64" t="s">
        <v>369</v>
      </c>
      <c r="B5" s="64" t="s">
        <v>365</v>
      </c>
      <c r="C5" s="77">
        <v>0</v>
      </c>
      <c r="D5" s="78">
        <v>0</v>
      </c>
      <c r="E5" s="78">
        <v>1</v>
      </c>
      <c r="F5" s="79">
        <f t="shared" si="0"/>
        <v>1</v>
      </c>
      <c r="I5" s="77">
        <v>0</v>
      </c>
      <c r="J5" s="80">
        <v>0</v>
      </c>
      <c r="L5" s="81" t="s">
        <v>370</v>
      </c>
      <c r="M5" s="81">
        <v>3.03</v>
      </c>
    </row>
    <row r="6" spans="1:13" ht="11.25" customHeight="1" x14ac:dyDescent="0.25">
      <c r="A6" s="64" t="s">
        <v>371</v>
      </c>
      <c r="B6" s="64" t="s">
        <v>372</v>
      </c>
      <c r="C6" s="77">
        <v>0</v>
      </c>
      <c r="D6" s="78">
        <v>0</v>
      </c>
      <c r="E6" s="78">
        <v>1</v>
      </c>
      <c r="F6" s="79">
        <f t="shared" si="0"/>
        <v>1</v>
      </c>
      <c r="I6" s="77">
        <v>0</v>
      </c>
      <c r="J6" s="80">
        <v>0</v>
      </c>
      <c r="L6" s="81" t="s">
        <v>373</v>
      </c>
      <c r="M6" s="81">
        <v>3.3</v>
      </c>
    </row>
    <row r="7" spans="1:13" ht="11.25" customHeight="1" x14ac:dyDescent="0.25">
      <c r="A7" s="64" t="s">
        <v>374</v>
      </c>
      <c r="B7" s="64" t="s">
        <v>365</v>
      </c>
      <c r="C7" s="77">
        <v>0</v>
      </c>
      <c r="D7" s="78">
        <v>0</v>
      </c>
      <c r="E7" s="78">
        <v>1</v>
      </c>
      <c r="F7" s="79">
        <f t="shared" si="0"/>
        <v>1</v>
      </c>
      <c r="I7" s="77">
        <v>0</v>
      </c>
      <c r="J7" s="80">
        <v>0</v>
      </c>
      <c r="L7" s="81" t="s">
        <v>375</v>
      </c>
      <c r="M7" s="81">
        <v>3</v>
      </c>
    </row>
    <row r="8" spans="1:13" ht="11.25" customHeight="1" x14ac:dyDescent="0.25">
      <c r="A8" s="64" t="s">
        <v>376</v>
      </c>
      <c r="B8" s="64" t="s">
        <v>365</v>
      </c>
      <c r="C8" s="77">
        <v>0</v>
      </c>
      <c r="D8" s="78">
        <v>0</v>
      </c>
      <c r="E8" s="78">
        <v>1</v>
      </c>
      <c r="F8" s="79">
        <f t="shared" si="0"/>
        <v>1</v>
      </c>
      <c r="I8" s="77">
        <v>0</v>
      </c>
      <c r="J8" s="80">
        <v>0</v>
      </c>
      <c r="L8" s="81" t="s">
        <v>377</v>
      </c>
      <c r="M8" s="81">
        <v>3.15</v>
      </c>
    </row>
    <row r="9" spans="1:13" s="82" customFormat="1" ht="11.25" customHeight="1" x14ac:dyDescent="0.25">
      <c r="A9" s="82" t="s">
        <v>378</v>
      </c>
      <c r="B9" s="82" t="s">
        <v>365</v>
      </c>
      <c r="C9" s="83">
        <v>0</v>
      </c>
      <c r="D9" s="63">
        <v>1</v>
      </c>
      <c r="E9" s="63">
        <v>0</v>
      </c>
      <c r="F9" s="84">
        <f t="shared" si="0"/>
        <v>1</v>
      </c>
      <c r="I9" s="83">
        <v>0</v>
      </c>
      <c r="J9" s="85">
        <f>M3</f>
        <v>2.75</v>
      </c>
      <c r="L9" s="81" t="s">
        <v>379</v>
      </c>
      <c r="M9" s="81">
        <v>3.11</v>
      </c>
    </row>
    <row r="10" spans="1:13" ht="11.25" customHeight="1" x14ac:dyDescent="0.25">
      <c r="A10" s="64" t="s">
        <v>380</v>
      </c>
      <c r="B10" s="64" t="s">
        <v>372</v>
      </c>
      <c r="C10" s="77">
        <v>0</v>
      </c>
      <c r="D10" s="78">
        <v>0</v>
      </c>
      <c r="E10" s="78">
        <v>1</v>
      </c>
      <c r="F10" s="79">
        <f t="shared" si="0"/>
        <v>1</v>
      </c>
      <c r="I10" s="77">
        <v>0</v>
      </c>
      <c r="J10" s="80">
        <v>0</v>
      </c>
      <c r="L10" s="81" t="s">
        <v>381</v>
      </c>
      <c r="M10" s="81">
        <v>3.26</v>
      </c>
    </row>
    <row r="11" spans="1:13" ht="11.25" customHeight="1" x14ac:dyDescent="0.25">
      <c r="A11" s="64" t="s">
        <v>382</v>
      </c>
      <c r="B11" s="64" t="s">
        <v>365</v>
      </c>
      <c r="C11" s="77">
        <v>0</v>
      </c>
      <c r="D11" s="78">
        <v>0</v>
      </c>
      <c r="E11" s="78">
        <v>1</v>
      </c>
      <c r="F11" s="79">
        <f t="shared" si="0"/>
        <v>1</v>
      </c>
      <c r="I11" s="77">
        <v>0</v>
      </c>
      <c r="J11" s="80">
        <v>0</v>
      </c>
      <c r="L11" s="81" t="s">
        <v>383</v>
      </c>
      <c r="M11" s="81">
        <v>3.37</v>
      </c>
    </row>
    <row r="12" spans="1:13" ht="11.25" customHeight="1" x14ac:dyDescent="0.25">
      <c r="A12" s="64" t="s">
        <v>384</v>
      </c>
      <c r="B12" s="64" t="s">
        <v>365</v>
      </c>
      <c r="C12" s="77">
        <v>0</v>
      </c>
      <c r="D12" s="78">
        <v>0</v>
      </c>
      <c r="E12" s="78">
        <v>1</v>
      </c>
      <c r="F12" s="79">
        <f t="shared" si="0"/>
        <v>1</v>
      </c>
      <c r="I12" s="77">
        <v>0</v>
      </c>
      <c r="J12" s="80">
        <v>0</v>
      </c>
      <c r="L12" s="81" t="s">
        <v>385</v>
      </c>
      <c r="M12" s="81">
        <v>2.38</v>
      </c>
    </row>
    <row r="13" spans="1:13" ht="11.25" customHeight="1" x14ac:dyDescent="0.25">
      <c r="A13" s="64" t="s">
        <v>386</v>
      </c>
      <c r="B13" s="64" t="s">
        <v>365</v>
      </c>
      <c r="C13" s="77">
        <v>0</v>
      </c>
      <c r="D13" s="78">
        <v>0</v>
      </c>
      <c r="E13" s="78">
        <v>1</v>
      </c>
      <c r="F13" s="79">
        <f t="shared" si="0"/>
        <v>1</v>
      </c>
      <c r="I13" s="77">
        <v>0</v>
      </c>
      <c r="J13" s="80">
        <v>0</v>
      </c>
      <c r="L13" s="81" t="s">
        <v>387</v>
      </c>
      <c r="M13" s="81">
        <v>1.47</v>
      </c>
    </row>
    <row r="14" spans="1:13" ht="11.25" customHeight="1" x14ac:dyDescent="0.25">
      <c r="A14" s="64" t="s">
        <v>388</v>
      </c>
      <c r="B14" s="64" t="s">
        <v>365</v>
      </c>
      <c r="C14" s="77">
        <v>0</v>
      </c>
      <c r="D14" s="78">
        <v>0</v>
      </c>
      <c r="E14" s="78">
        <v>1</v>
      </c>
      <c r="F14" s="79">
        <f t="shared" si="0"/>
        <v>1</v>
      </c>
      <c r="I14" s="77">
        <v>0</v>
      </c>
      <c r="J14" s="80">
        <v>0</v>
      </c>
      <c r="L14" s="81" t="s">
        <v>389</v>
      </c>
      <c r="M14" s="81">
        <v>1.1000000000000001</v>
      </c>
    </row>
    <row r="15" spans="1:13" ht="11.25" customHeight="1" x14ac:dyDescent="0.25">
      <c r="A15" s="64" t="s">
        <v>390</v>
      </c>
      <c r="B15" s="64" t="s">
        <v>365</v>
      </c>
      <c r="C15" s="77">
        <v>0</v>
      </c>
      <c r="D15" s="78">
        <v>0</v>
      </c>
      <c r="E15" s="78">
        <v>1</v>
      </c>
      <c r="F15" s="79">
        <f t="shared" si="0"/>
        <v>1</v>
      </c>
      <c r="I15" s="77">
        <v>0</v>
      </c>
      <c r="J15" s="80">
        <v>0</v>
      </c>
    </row>
    <row r="16" spans="1:13" ht="11.25" customHeight="1" x14ac:dyDescent="0.25">
      <c r="A16" s="64" t="s">
        <v>391</v>
      </c>
      <c r="B16" s="64" t="s">
        <v>365</v>
      </c>
      <c r="C16" s="77">
        <v>0</v>
      </c>
      <c r="D16" s="78">
        <v>0</v>
      </c>
      <c r="E16" s="78">
        <v>1</v>
      </c>
      <c r="F16" s="79">
        <f t="shared" si="0"/>
        <v>1</v>
      </c>
      <c r="I16" s="77">
        <v>0</v>
      </c>
      <c r="J16" s="80">
        <v>0</v>
      </c>
    </row>
    <row r="17" spans="1:10" ht="11.25" customHeight="1" x14ac:dyDescent="0.25">
      <c r="A17" s="64" t="s">
        <v>392</v>
      </c>
      <c r="B17" s="64" t="s">
        <v>365</v>
      </c>
      <c r="C17" s="77">
        <v>0</v>
      </c>
      <c r="D17" s="78">
        <v>0</v>
      </c>
      <c r="E17" s="78">
        <v>1</v>
      </c>
      <c r="F17" s="79">
        <f t="shared" si="0"/>
        <v>1</v>
      </c>
      <c r="I17" s="77">
        <v>0</v>
      </c>
      <c r="J17" s="80">
        <v>0</v>
      </c>
    </row>
    <row r="18" spans="1:10" s="82" customFormat="1" ht="11.25" customHeight="1" x14ac:dyDescent="0.25">
      <c r="A18" s="82" t="s">
        <v>393</v>
      </c>
      <c r="B18" s="82" t="s">
        <v>365</v>
      </c>
      <c r="C18" s="83">
        <v>0</v>
      </c>
      <c r="D18" s="63">
        <v>1</v>
      </c>
      <c r="E18" s="63">
        <v>0</v>
      </c>
      <c r="F18" s="84">
        <f t="shared" si="0"/>
        <v>1</v>
      </c>
      <c r="I18" s="83">
        <v>0</v>
      </c>
      <c r="J18" s="85">
        <f>M14</f>
        <v>1.1000000000000001</v>
      </c>
    </row>
    <row r="19" spans="1:10" s="82" customFormat="1" ht="11.25" customHeight="1" x14ac:dyDescent="0.25">
      <c r="A19" s="82" t="s">
        <v>394</v>
      </c>
      <c r="B19" s="82" t="s">
        <v>365</v>
      </c>
      <c r="C19" s="83">
        <v>0</v>
      </c>
      <c r="D19" s="63">
        <v>1</v>
      </c>
      <c r="E19" s="63">
        <v>0</v>
      </c>
      <c r="F19" s="84">
        <f t="shared" si="0"/>
        <v>1</v>
      </c>
      <c r="I19" s="83">
        <v>0</v>
      </c>
      <c r="J19" s="85">
        <f>M10</f>
        <v>3.26</v>
      </c>
    </row>
    <row r="20" spans="1:10" ht="11.25" customHeight="1" x14ac:dyDescent="0.25">
      <c r="A20" s="64" t="s">
        <v>395</v>
      </c>
      <c r="B20" s="64" t="s">
        <v>361</v>
      </c>
      <c r="C20" s="77">
        <v>0</v>
      </c>
      <c r="D20" s="78">
        <v>0</v>
      </c>
      <c r="E20" s="78">
        <v>1</v>
      </c>
      <c r="F20" s="79">
        <f t="shared" si="0"/>
        <v>1</v>
      </c>
      <c r="I20" s="77">
        <v>0</v>
      </c>
      <c r="J20" s="80">
        <v>0</v>
      </c>
    </row>
    <row r="21" spans="1:10" ht="11.25" customHeight="1" x14ac:dyDescent="0.25">
      <c r="A21" s="64" t="s">
        <v>396</v>
      </c>
      <c r="B21" s="64" t="s">
        <v>361</v>
      </c>
      <c r="C21" s="77">
        <v>0</v>
      </c>
      <c r="D21" s="78">
        <v>0</v>
      </c>
      <c r="E21" s="78">
        <v>1</v>
      </c>
      <c r="F21" s="79">
        <f t="shared" si="0"/>
        <v>1</v>
      </c>
      <c r="I21" s="77">
        <v>0</v>
      </c>
      <c r="J21" s="80">
        <v>0</v>
      </c>
    </row>
    <row r="22" spans="1:10" ht="11.25" customHeight="1" x14ac:dyDescent="0.25">
      <c r="A22" s="64" t="s">
        <v>397</v>
      </c>
      <c r="B22" s="64" t="s">
        <v>361</v>
      </c>
      <c r="C22" s="77">
        <v>0</v>
      </c>
      <c r="D22" s="78">
        <v>0</v>
      </c>
      <c r="E22" s="78">
        <v>1</v>
      </c>
      <c r="F22" s="79">
        <f t="shared" si="0"/>
        <v>1</v>
      </c>
      <c r="I22" s="77">
        <v>0</v>
      </c>
      <c r="J22" s="80">
        <v>0</v>
      </c>
    </row>
    <row r="23" spans="1:10" ht="11.25" customHeight="1" x14ac:dyDescent="0.25">
      <c r="A23" s="64" t="s">
        <v>398</v>
      </c>
      <c r="B23" s="64" t="s">
        <v>365</v>
      </c>
      <c r="C23" s="77">
        <v>0</v>
      </c>
      <c r="D23" s="78">
        <v>0</v>
      </c>
      <c r="E23" s="78">
        <v>1</v>
      </c>
      <c r="F23" s="79">
        <f t="shared" si="0"/>
        <v>1</v>
      </c>
      <c r="I23" s="77">
        <v>0</v>
      </c>
      <c r="J23" s="80">
        <v>0</v>
      </c>
    </row>
    <row r="24" spans="1:10" ht="11.25" customHeight="1" x14ac:dyDescent="0.25">
      <c r="A24" s="64" t="s">
        <v>399</v>
      </c>
      <c r="B24" s="64" t="s">
        <v>365</v>
      </c>
      <c r="C24" s="77">
        <v>0</v>
      </c>
      <c r="D24" s="78">
        <v>0</v>
      </c>
      <c r="E24" s="78">
        <v>1</v>
      </c>
      <c r="F24" s="79">
        <f t="shared" si="0"/>
        <v>1</v>
      </c>
      <c r="I24" s="77">
        <v>0</v>
      </c>
      <c r="J24" s="80">
        <v>0</v>
      </c>
    </row>
    <row r="25" spans="1:10" ht="11.25" customHeight="1" x14ac:dyDescent="0.25">
      <c r="A25" s="64" t="s">
        <v>400</v>
      </c>
      <c r="B25" s="64" t="s">
        <v>365</v>
      </c>
      <c r="C25" s="77">
        <v>0</v>
      </c>
      <c r="D25" s="78">
        <v>0</v>
      </c>
      <c r="E25" s="78">
        <v>1</v>
      </c>
      <c r="F25" s="79">
        <f t="shared" si="0"/>
        <v>1</v>
      </c>
      <c r="I25" s="77">
        <v>0</v>
      </c>
      <c r="J25" s="80">
        <v>0</v>
      </c>
    </row>
    <row r="26" spans="1:10" ht="11.25" customHeight="1" x14ac:dyDescent="0.25">
      <c r="A26" s="64" t="s">
        <v>401</v>
      </c>
      <c r="B26" s="64" t="s">
        <v>365</v>
      </c>
      <c r="C26" s="77">
        <v>0</v>
      </c>
      <c r="D26" s="78">
        <v>0</v>
      </c>
      <c r="E26" s="78">
        <v>1</v>
      </c>
      <c r="F26" s="79">
        <f t="shared" si="0"/>
        <v>1</v>
      </c>
      <c r="I26" s="77">
        <v>0</v>
      </c>
      <c r="J26" s="80">
        <v>0</v>
      </c>
    </row>
    <row r="27" spans="1:10" ht="11.25" customHeight="1" x14ac:dyDescent="0.25">
      <c r="A27" s="64" t="s">
        <v>402</v>
      </c>
      <c r="B27" s="64" t="s">
        <v>365</v>
      </c>
      <c r="C27" s="77">
        <v>0</v>
      </c>
      <c r="D27" s="78">
        <v>0</v>
      </c>
      <c r="E27" s="78">
        <v>1</v>
      </c>
      <c r="F27" s="79">
        <f t="shared" si="0"/>
        <v>1</v>
      </c>
      <c r="I27" s="77">
        <v>0</v>
      </c>
      <c r="J27" s="80">
        <v>0</v>
      </c>
    </row>
    <row r="28" spans="1:10" ht="11.25" customHeight="1" x14ac:dyDescent="0.25">
      <c r="A28" s="64" t="s">
        <v>403</v>
      </c>
      <c r="B28" s="64" t="s">
        <v>361</v>
      </c>
      <c r="C28" s="77">
        <v>0</v>
      </c>
      <c r="D28" s="78">
        <v>0</v>
      </c>
      <c r="E28" s="78">
        <v>1</v>
      </c>
      <c r="F28" s="79">
        <f t="shared" si="0"/>
        <v>1</v>
      </c>
      <c r="I28" s="77">
        <v>0</v>
      </c>
      <c r="J28" s="80">
        <v>0</v>
      </c>
    </row>
    <row r="29" spans="1:10" s="86" customFormat="1" ht="11.25" customHeight="1" x14ac:dyDescent="0.25">
      <c r="A29" s="86" t="s">
        <v>404</v>
      </c>
      <c r="B29" s="86" t="s">
        <v>361</v>
      </c>
      <c r="C29" s="87">
        <v>0</v>
      </c>
      <c r="D29" s="88">
        <v>0</v>
      </c>
      <c r="E29" s="88">
        <v>1</v>
      </c>
      <c r="F29" s="89">
        <f t="shared" si="0"/>
        <v>1</v>
      </c>
      <c r="G29" s="86" t="s">
        <v>405</v>
      </c>
      <c r="I29" s="87">
        <v>0</v>
      </c>
      <c r="J29" s="90">
        <v>0</v>
      </c>
    </row>
    <row r="30" spans="1:10" ht="11.25" customHeight="1" x14ac:dyDescent="0.25">
      <c r="A30" s="64" t="s">
        <v>406</v>
      </c>
      <c r="B30" s="64" t="s">
        <v>361</v>
      </c>
      <c r="C30" s="77">
        <v>0</v>
      </c>
      <c r="D30" s="78">
        <v>0</v>
      </c>
      <c r="E30" s="78">
        <v>1</v>
      </c>
      <c r="F30" s="79">
        <f t="shared" si="0"/>
        <v>1</v>
      </c>
      <c r="I30" s="77">
        <v>0</v>
      </c>
      <c r="J30" s="80">
        <v>0</v>
      </c>
    </row>
    <row r="31" spans="1:10" ht="11.25" customHeight="1" x14ac:dyDescent="0.25">
      <c r="A31" s="64" t="s">
        <v>407</v>
      </c>
      <c r="B31" s="64" t="s">
        <v>365</v>
      </c>
      <c r="C31" s="77">
        <v>0</v>
      </c>
      <c r="D31" s="78">
        <v>0</v>
      </c>
      <c r="E31" s="78">
        <v>1</v>
      </c>
      <c r="F31" s="79">
        <f t="shared" si="0"/>
        <v>1</v>
      </c>
      <c r="I31" s="77">
        <v>0</v>
      </c>
      <c r="J31" s="80">
        <v>0</v>
      </c>
    </row>
    <row r="32" spans="1:10" ht="11.25" customHeight="1" x14ac:dyDescent="0.25">
      <c r="A32" s="64" t="s">
        <v>408</v>
      </c>
      <c r="B32" s="64" t="s">
        <v>409</v>
      </c>
      <c r="C32" s="77">
        <v>0</v>
      </c>
      <c r="D32" s="78">
        <v>0</v>
      </c>
      <c r="E32" s="78">
        <v>1</v>
      </c>
      <c r="F32" s="79">
        <f t="shared" si="0"/>
        <v>1</v>
      </c>
      <c r="I32" s="77">
        <v>0</v>
      </c>
      <c r="J32" s="80">
        <v>0</v>
      </c>
    </row>
    <row r="33" spans="1:10" ht="11.25" customHeight="1" x14ac:dyDescent="0.25">
      <c r="A33" s="64" t="s">
        <v>410</v>
      </c>
      <c r="B33" s="64" t="s">
        <v>409</v>
      </c>
      <c r="C33" s="77">
        <v>0</v>
      </c>
      <c r="D33" s="78">
        <v>0</v>
      </c>
      <c r="E33" s="78">
        <v>1</v>
      </c>
      <c r="F33" s="79">
        <f t="shared" si="0"/>
        <v>1</v>
      </c>
      <c r="I33" s="77">
        <v>0</v>
      </c>
      <c r="J33" s="80">
        <v>0</v>
      </c>
    </row>
    <row r="34" spans="1:10" ht="11.25" customHeight="1" x14ac:dyDescent="0.25">
      <c r="A34" s="64" t="s">
        <v>411</v>
      </c>
      <c r="B34" s="64" t="s">
        <v>409</v>
      </c>
      <c r="C34" s="77">
        <v>0</v>
      </c>
      <c r="D34" s="78">
        <v>0</v>
      </c>
      <c r="E34" s="78">
        <v>1</v>
      </c>
      <c r="F34" s="79">
        <f t="shared" si="0"/>
        <v>1</v>
      </c>
      <c r="I34" s="77">
        <v>0</v>
      </c>
      <c r="J34" s="80">
        <v>0</v>
      </c>
    </row>
    <row r="35" spans="1:10" ht="11.25" customHeight="1" x14ac:dyDescent="0.25">
      <c r="A35" s="64" t="s">
        <v>412</v>
      </c>
      <c r="B35" s="64" t="s">
        <v>409</v>
      </c>
      <c r="C35" s="77">
        <v>0</v>
      </c>
      <c r="D35" s="78">
        <v>0</v>
      </c>
      <c r="E35" s="78">
        <v>1</v>
      </c>
      <c r="F35" s="79">
        <f t="shared" si="0"/>
        <v>1</v>
      </c>
      <c r="I35" s="77">
        <v>0</v>
      </c>
      <c r="J35" s="80">
        <v>0</v>
      </c>
    </row>
    <row r="36" spans="1:10" ht="11.25" customHeight="1" x14ac:dyDescent="0.25">
      <c r="A36" s="64" t="s">
        <v>413</v>
      </c>
      <c r="B36" s="64" t="s">
        <v>409</v>
      </c>
      <c r="C36" s="77">
        <v>0</v>
      </c>
      <c r="D36" s="78">
        <v>0</v>
      </c>
      <c r="E36" s="78">
        <v>1</v>
      </c>
      <c r="F36" s="79">
        <f t="shared" si="0"/>
        <v>1</v>
      </c>
      <c r="I36" s="77">
        <v>0</v>
      </c>
      <c r="J36" s="80">
        <v>0</v>
      </c>
    </row>
    <row r="37" spans="1:10" ht="11.25" customHeight="1" x14ac:dyDescent="0.25">
      <c r="A37" s="64" t="s">
        <v>414</v>
      </c>
      <c r="B37" s="64" t="s">
        <v>409</v>
      </c>
      <c r="C37" s="77">
        <v>0</v>
      </c>
      <c r="D37" s="78">
        <v>0</v>
      </c>
      <c r="E37" s="78">
        <v>1</v>
      </c>
      <c r="F37" s="79">
        <f t="shared" si="0"/>
        <v>1</v>
      </c>
      <c r="I37" s="77">
        <v>0</v>
      </c>
      <c r="J37" s="80">
        <v>0</v>
      </c>
    </row>
    <row r="38" spans="1:10" ht="11.25" customHeight="1" x14ac:dyDescent="0.25">
      <c r="A38" s="64" t="s">
        <v>415</v>
      </c>
      <c r="B38" s="64" t="s">
        <v>409</v>
      </c>
      <c r="C38" s="77">
        <v>0</v>
      </c>
      <c r="D38" s="78">
        <v>0</v>
      </c>
      <c r="E38" s="78">
        <v>1</v>
      </c>
      <c r="F38" s="79">
        <f t="shared" si="0"/>
        <v>1</v>
      </c>
      <c r="I38" s="77">
        <v>0</v>
      </c>
      <c r="J38" s="80">
        <v>0</v>
      </c>
    </row>
    <row r="39" spans="1:10" ht="11.25" customHeight="1" x14ac:dyDescent="0.25">
      <c r="A39" s="64" t="s">
        <v>416</v>
      </c>
      <c r="B39" s="64" t="s">
        <v>409</v>
      </c>
      <c r="C39" s="77">
        <v>0</v>
      </c>
      <c r="D39" s="78">
        <v>0</v>
      </c>
      <c r="E39" s="78">
        <v>1</v>
      </c>
      <c r="F39" s="79">
        <f t="shared" si="0"/>
        <v>1</v>
      </c>
      <c r="I39" s="77">
        <v>0</v>
      </c>
      <c r="J39" s="80">
        <v>0</v>
      </c>
    </row>
    <row r="40" spans="1:10" ht="11.25" customHeight="1" x14ac:dyDescent="0.25">
      <c r="A40" s="64" t="s">
        <v>417</v>
      </c>
      <c r="B40" s="64" t="s">
        <v>409</v>
      </c>
      <c r="C40" s="77">
        <v>0</v>
      </c>
      <c r="D40" s="78">
        <v>0</v>
      </c>
      <c r="E40" s="78">
        <v>1</v>
      </c>
      <c r="F40" s="79">
        <f t="shared" si="0"/>
        <v>1</v>
      </c>
      <c r="I40" s="77">
        <v>0</v>
      </c>
      <c r="J40" s="80">
        <v>0</v>
      </c>
    </row>
    <row r="41" spans="1:10" ht="11.25" customHeight="1" x14ac:dyDescent="0.25">
      <c r="A41" s="64" t="s">
        <v>418</v>
      </c>
      <c r="B41" s="64" t="s">
        <v>409</v>
      </c>
      <c r="C41" s="77">
        <v>0</v>
      </c>
      <c r="D41" s="78">
        <v>0</v>
      </c>
      <c r="E41" s="78">
        <v>1</v>
      </c>
      <c r="F41" s="79">
        <f t="shared" si="0"/>
        <v>1</v>
      </c>
      <c r="I41" s="77">
        <v>0</v>
      </c>
      <c r="J41" s="80">
        <v>0</v>
      </c>
    </row>
    <row r="42" spans="1:10" ht="11.25" customHeight="1" x14ac:dyDescent="0.25">
      <c r="A42" s="64" t="s">
        <v>419</v>
      </c>
      <c r="B42" s="64" t="s">
        <v>409</v>
      </c>
      <c r="C42" s="77">
        <v>0</v>
      </c>
      <c r="D42" s="78">
        <v>0</v>
      </c>
      <c r="E42" s="78">
        <v>1</v>
      </c>
      <c r="F42" s="79">
        <f t="shared" si="0"/>
        <v>1</v>
      </c>
      <c r="I42" s="77">
        <v>0</v>
      </c>
      <c r="J42" s="80">
        <v>0</v>
      </c>
    </row>
    <row r="43" spans="1:10" ht="11.25" customHeight="1" x14ac:dyDescent="0.25">
      <c r="A43" s="64" t="s">
        <v>420</v>
      </c>
      <c r="B43" s="64" t="s">
        <v>409</v>
      </c>
      <c r="C43" s="77">
        <v>0</v>
      </c>
      <c r="D43" s="78">
        <v>0</v>
      </c>
      <c r="E43" s="78">
        <v>1</v>
      </c>
      <c r="F43" s="79">
        <f t="shared" si="0"/>
        <v>1</v>
      </c>
      <c r="I43" s="77">
        <v>0</v>
      </c>
      <c r="J43" s="80">
        <v>0</v>
      </c>
    </row>
    <row r="44" spans="1:10" ht="11.25" customHeight="1" x14ac:dyDescent="0.25">
      <c r="A44" s="64" t="s">
        <v>421</v>
      </c>
      <c r="B44" s="64" t="s">
        <v>361</v>
      </c>
      <c r="C44" s="77">
        <v>0</v>
      </c>
      <c r="D44" s="78">
        <v>0</v>
      </c>
      <c r="E44" s="78">
        <v>1</v>
      </c>
      <c r="F44" s="79">
        <f t="shared" si="0"/>
        <v>1</v>
      </c>
      <c r="I44" s="77">
        <v>0</v>
      </c>
      <c r="J44" s="80">
        <v>0</v>
      </c>
    </row>
    <row r="45" spans="1:10" ht="11.25" customHeight="1" x14ac:dyDescent="0.25">
      <c r="A45" s="64" t="s">
        <v>422</v>
      </c>
      <c r="B45" s="64" t="s">
        <v>365</v>
      </c>
      <c r="C45" s="77">
        <v>0</v>
      </c>
      <c r="D45" s="78">
        <v>0</v>
      </c>
      <c r="E45" s="78">
        <v>1</v>
      </c>
      <c r="F45" s="79">
        <f t="shared" si="0"/>
        <v>1</v>
      </c>
      <c r="I45" s="77">
        <v>0</v>
      </c>
      <c r="J45" s="80">
        <v>0</v>
      </c>
    </row>
    <row r="46" spans="1:10" ht="11.25" customHeight="1" x14ac:dyDescent="0.25">
      <c r="A46" s="64" t="s">
        <v>423</v>
      </c>
      <c r="B46" s="64" t="s">
        <v>361</v>
      </c>
      <c r="C46" s="77">
        <v>0</v>
      </c>
      <c r="D46" s="78">
        <v>0</v>
      </c>
      <c r="E46" s="78">
        <v>1</v>
      </c>
      <c r="F46" s="79">
        <f t="shared" si="0"/>
        <v>1</v>
      </c>
      <c r="I46" s="77">
        <v>0</v>
      </c>
      <c r="J46" s="80">
        <v>0</v>
      </c>
    </row>
    <row r="47" spans="1:10" ht="11.25" customHeight="1" x14ac:dyDescent="0.25">
      <c r="A47" s="64" t="s">
        <v>424</v>
      </c>
      <c r="B47" s="64" t="s">
        <v>365</v>
      </c>
      <c r="C47" s="77">
        <v>0</v>
      </c>
      <c r="D47" s="78">
        <v>0</v>
      </c>
      <c r="E47" s="78">
        <v>1</v>
      </c>
      <c r="F47" s="79">
        <f t="shared" si="0"/>
        <v>1</v>
      </c>
      <c r="I47" s="77">
        <v>0</v>
      </c>
      <c r="J47" s="80">
        <v>0</v>
      </c>
    </row>
    <row r="48" spans="1:10" ht="11.25" customHeight="1" x14ac:dyDescent="0.25">
      <c r="A48" s="64" t="s">
        <v>425</v>
      </c>
      <c r="B48" s="64" t="s">
        <v>365</v>
      </c>
      <c r="C48" s="77">
        <v>0</v>
      </c>
      <c r="D48" s="78">
        <v>0</v>
      </c>
      <c r="E48" s="78">
        <v>1</v>
      </c>
      <c r="F48" s="79">
        <f t="shared" si="0"/>
        <v>1</v>
      </c>
      <c r="I48" s="77">
        <v>0</v>
      </c>
      <c r="J48" s="80">
        <v>0</v>
      </c>
    </row>
    <row r="49" spans="1:10" ht="11.25" customHeight="1" x14ac:dyDescent="0.25">
      <c r="A49" s="64" t="s">
        <v>426</v>
      </c>
      <c r="B49" s="64" t="s">
        <v>365</v>
      </c>
      <c r="C49" s="77">
        <v>0</v>
      </c>
      <c r="D49" s="78">
        <v>0</v>
      </c>
      <c r="E49" s="78">
        <v>1</v>
      </c>
      <c r="F49" s="79">
        <f t="shared" si="0"/>
        <v>1</v>
      </c>
      <c r="I49" s="77">
        <v>0</v>
      </c>
      <c r="J49" s="80">
        <v>0</v>
      </c>
    </row>
    <row r="50" spans="1:10" ht="11.25" customHeight="1" x14ac:dyDescent="0.25">
      <c r="A50" s="64" t="s">
        <v>427</v>
      </c>
      <c r="B50" s="64" t="s">
        <v>372</v>
      </c>
      <c r="C50" s="77">
        <v>0</v>
      </c>
      <c r="D50" s="78">
        <v>0</v>
      </c>
      <c r="E50" s="78">
        <v>1</v>
      </c>
      <c r="F50" s="79">
        <f t="shared" si="0"/>
        <v>1</v>
      </c>
      <c r="I50" s="77">
        <v>0</v>
      </c>
      <c r="J50" s="80">
        <v>0</v>
      </c>
    </row>
    <row r="51" spans="1:10" ht="11.25" customHeight="1" x14ac:dyDescent="0.25">
      <c r="A51" s="64" t="s">
        <v>428</v>
      </c>
      <c r="B51" s="64" t="s">
        <v>372</v>
      </c>
      <c r="C51" s="77">
        <v>0</v>
      </c>
      <c r="D51" s="78">
        <v>0</v>
      </c>
      <c r="E51" s="78">
        <v>1</v>
      </c>
      <c r="F51" s="79">
        <f t="shared" si="0"/>
        <v>1</v>
      </c>
      <c r="I51" s="77">
        <v>0</v>
      </c>
      <c r="J51" s="80">
        <v>0</v>
      </c>
    </row>
    <row r="52" spans="1:10" ht="11.25" customHeight="1" x14ac:dyDescent="0.25">
      <c r="A52" s="64" t="s">
        <v>429</v>
      </c>
      <c r="B52" s="64" t="s">
        <v>372</v>
      </c>
      <c r="C52" s="77">
        <v>0</v>
      </c>
      <c r="D52" s="78">
        <v>0</v>
      </c>
      <c r="E52" s="78">
        <v>1</v>
      </c>
      <c r="F52" s="79">
        <f t="shared" si="0"/>
        <v>1</v>
      </c>
      <c r="I52" s="77">
        <v>0</v>
      </c>
      <c r="J52" s="80">
        <v>0</v>
      </c>
    </row>
    <row r="53" spans="1:10" ht="11.25" customHeight="1" x14ac:dyDescent="0.25">
      <c r="A53" s="64" t="s">
        <v>430</v>
      </c>
      <c r="B53" s="64" t="s">
        <v>372</v>
      </c>
      <c r="C53" s="77">
        <v>0</v>
      </c>
      <c r="D53" s="78">
        <v>0</v>
      </c>
      <c r="E53" s="78">
        <v>1</v>
      </c>
      <c r="F53" s="79">
        <f t="shared" si="0"/>
        <v>1</v>
      </c>
      <c r="I53" s="77">
        <v>0</v>
      </c>
      <c r="J53" s="80">
        <v>0</v>
      </c>
    </row>
    <row r="54" spans="1:10" ht="11.25" customHeight="1" x14ac:dyDescent="0.25">
      <c r="A54" s="64" t="s">
        <v>431</v>
      </c>
      <c r="B54" s="64" t="s">
        <v>372</v>
      </c>
      <c r="C54" s="77">
        <v>0</v>
      </c>
      <c r="D54" s="78">
        <v>0</v>
      </c>
      <c r="E54" s="78">
        <v>1</v>
      </c>
      <c r="F54" s="79">
        <f t="shared" si="0"/>
        <v>1</v>
      </c>
      <c r="I54" s="77">
        <v>0</v>
      </c>
      <c r="J54" s="80">
        <v>0</v>
      </c>
    </row>
    <row r="55" spans="1:10" ht="11.25" customHeight="1" x14ac:dyDescent="0.25">
      <c r="A55" s="64" t="s">
        <v>432</v>
      </c>
      <c r="B55" s="64" t="s">
        <v>365</v>
      </c>
      <c r="C55" s="77">
        <v>0</v>
      </c>
      <c r="D55" s="78">
        <v>0</v>
      </c>
      <c r="E55" s="78">
        <v>1</v>
      </c>
      <c r="F55" s="79">
        <f t="shared" si="0"/>
        <v>1</v>
      </c>
      <c r="I55" s="77">
        <v>0</v>
      </c>
      <c r="J55" s="80">
        <v>0</v>
      </c>
    </row>
    <row r="56" spans="1:10" ht="11.25" customHeight="1" x14ac:dyDescent="0.25">
      <c r="A56" s="64" t="s">
        <v>433</v>
      </c>
      <c r="B56" s="64" t="s">
        <v>365</v>
      </c>
      <c r="C56" s="77">
        <v>0</v>
      </c>
      <c r="D56" s="78">
        <v>0</v>
      </c>
      <c r="E56" s="78">
        <v>1</v>
      </c>
      <c r="F56" s="79">
        <f t="shared" si="0"/>
        <v>1</v>
      </c>
      <c r="I56" s="77">
        <v>0</v>
      </c>
      <c r="J56" s="80">
        <v>0</v>
      </c>
    </row>
    <row r="57" spans="1:10" ht="11.25" customHeight="1" x14ac:dyDescent="0.25">
      <c r="A57" s="64" t="s">
        <v>434</v>
      </c>
      <c r="B57" s="64" t="s">
        <v>365</v>
      </c>
      <c r="C57" s="77">
        <v>0</v>
      </c>
      <c r="D57" s="78">
        <v>0</v>
      </c>
      <c r="E57" s="78">
        <v>1</v>
      </c>
      <c r="F57" s="79">
        <f t="shared" si="0"/>
        <v>1</v>
      </c>
      <c r="I57" s="77">
        <v>0</v>
      </c>
      <c r="J57" s="80">
        <v>0</v>
      </c>
    </row>
    <row r="58" spans="1:10" ht="11.25" customHeight="1" x14ac:dyDescent="0.25">
      <c r="A58" s="64" t="s">
        <v>435</v>
      </c>
      <c r="B58" s="64" t="s">
        <v>361</v>
      </c>
      <c r="C58" s="77">
        <v>0</v>
      </c>
      <c r="D58" s="78">
        <v>0</v>
      </c>
      <c r="E58" s="78">
        <v>1</v>
      </c>
      <c r="F58" s="79">
        <f t="shared" si="0"/>
        <v>1</v>
      </c>
      <c r="I58" s="77">
        <v>0</v>
      </c>
      <c r="J58" s="80">
        <v>0</v>
      </c>
    </row>
    <row r="59" spans="1:10" ht="11.25" customHeight="1" x14ac:dyDescent="0.25">
      <c r="A59" s="64" t="s">
        <v>436</v>
      </c>
      <c r="B59" s="64" t="s">
        <v>361</v>
      </c>
      <c r="C59" s="77">
        <v>0</v>
      </c>
      <c r="D59" s="78">
        <v>0</v>
      </c>
      <c r="E59" s="78">
        <v>1</v>
      </c>
      <c r="F59" s="79">
        <f t="shared" si="0"/>
        <v>1</v>
      </c>
      <c r="I59" s="77">
        <v>0</v>
      </c>
      <c r="J59" s="80">
        <v>0</v>
      </c>
    </row>
    <row r="60" spans="1:10" ht="11.25" customHeight="1" x14ac:dyDescent="0.25">
      <c r="A60" s="64" t="s">
        <v>437</v>
      </c>
      <c r="B60" s="64" t="s">
        <v>372</v>
      </c>
      <c r="C60" s="77">
        <v>0</v>
      </c>
      <c r="D60" s="78">
        <v>0</v>
      </c>
      <c r="E60" s="78">
        <v>1</v>
      </c>
      <c r="F60" s="79">
        <f t="shared" si="0"/>
        <v>1</v>
      </c>
      <c r="I60" s="77">
        <v>0</v>
      </c>
      <c r="J60" s="80">
        <v>0</v>
      </c>
    </row>
    <row r="61" spans="1:10" ht="11.25" customHeight="1" x14ac:dyDescent="0.25">
      <c r="A61" s="64" t="s">
        <v>438</v>
      </c>
      <c r="B61" s="64" t="s">
        <v>361</v>
      </c>
      <c r="C61" s="77">
        <v>0</v>
      </c>
      <c r="D61" s="78">
        <v>0</v>
      </c>
      <c r="E61" s="78">
        <v>1</v>
      </c>
      <c r="F61" s="79">
        <f t="shared" si="0"/>
        <v>1</v>
      </c>
      <c r="I61" s="77">
        <v>0</v>
      </c>
      <c r="J61" s="80">
        <v>0</v>
      </c>
    </row>
    <row r="62" spans="1:10" ht="11.25" customHeight="1" x14ac:dyDescent="0.25">
      <c r="A62" s="64" t="s">
        <v>439</v>
      </c>
      <c r="B62" s="64" t="s">
        <v>361</v>
      </c>
      <c r="C62" s="77">
        <v>0</v>
      </c>
      <c r="D62" s="78">
        <v>0</v>
      </c>
      <c r="E62" s="78">
        <v>1</v>
      </c>
      <c r="F62" s="79">
        <f t="shared" si="0"/>
        <v>1</v>
      </c>
      <c r="I62" s="77">
        <v>0</v>
      </c>
      <c r="J62" s="80">
        <v>0</v>
      </c>
    </row>
    <row r="63" spans="1:10" ht="11.25" customHeight="1" x14ac:dyDescent="0.25">
      <c r="A63" s="64" t="s">
        <v>440</v>
      </c>
      <c r="B63" s="64" t="s">
        <v>372</v>
      </c>
      <c r="C63" s="77">
        <v>0</v>
      </c>
      <c r="D63" s="78">
        <v>0</v>
      </c>
      <c r="E63" s="78">
        <v>1</v>
      </c>
      <c r="F63" s="79">
        <f t="shared" si="0"/>
        <v>1</v>
      </c>
      <c r="I63" s="77">
        <v>0</v>
      </c>
      <c r="J63" s="80">
        <v>0</v>
      </c>
    </row>
    <row r="64" spans="1:10" ht="11.25" customHeight="1" x14ac:dyDescent="0.25">
      <c r="A64" s="64" t="s">
        <v>441</v>
      </c>
      <c r="B64" s="64" t="s">
        <v>365</v>
      </c>
      <c r="C64" s="77">
        <v>0</v>
      </c>
      <c r="D64" s="78">
        <v>0</v>
      </c>
      <c r="E64" s="78">
        <v>1</v>
      </c>
      <c r="F64" s="79">
        <f t="shared" si="0"/>
        <v>1</v>
      </c>
      <c r="I64" s="77">
        <v>0</v>
      </c>
      <c r="J64" s="80">
        <v>0</v>
      </c>
    </row>
    <row r="65" spans="1:10" ht="11.25" customHeight="1" x14ac:dyDescent="0.25">
      <c r="A65" s="64" t="s">
        <v>442</v>
      </c>
      <c r="B65" s="64" t="s">
        <v>365</v>
      </c>
      <c r="C65" s="77">
        <v>0</v>
      </c>
      <c r="D65" s="78">
        <v>0</v>
      </c>
      <c r="E65" s="78">
        <v>1</v>
      </c>
      <c r="F65" s="79">
        <f t="shared" si="0"/>
        <v>1</v>
      </c>
      <c r="I65" s="77">
        <v>0</v>
      </c>
      <c r="J65" s="80">
        <v>0</v>
      </c>
    </row>
    <row r="66" spans="1:10" ht="11.25" customHeight="1" x14ac:dyDescent="0.25">
      <c r="A66" s="64" t="s">
        <v>443</v>
      </c>
      <c r="B66" s="64" t="s">
        <v>365</v>
      </c>
      <c r="C66" s="77">
        <v>0</v>
      </c>
      <c r="D66" s="78">
        <v>0</v>
      </c>
      <c r="E66" s="78">
        <v>1</v>
      </c>
      <c r="F66" s="79">
        <f t="shared" si="0"/>
        <v>1</v>
      </c>
      <c r="I66" s="77">
        <v>0</v>
      </c>
      <c r="J66" s="80">
        <v>0</v>
      </c>
    </row>
    <row r="67" spans="1:10" ht="11.25" customHeight="1" x14ac:dyDescent="0.25">
      <c r="A67" s="64" t="s">
        <v>444</v>
      </c>
      <c r="B67" s="64" t="s">
        <v>365</v>
      </c>
      <c r="C67" s="77">
        <v>0</v>
      </c>
      <c r="D67" s="78">
        <v>0</v>
      </c>
      <c r="E67" s="78">
        <v>1</v>
      </c>
      <c r="F67" s="79">
        <f t="shared" ref="F67:F130" si="1">SUM(C67:E67)</f>
        <v>1</v>
      </c>
      <c r="I67" s="77">
        <v>0</v>
      </c>
      <c r="J67" s="80">
        <v>0</v>
      </c>
    </row>
    <row r="68" spans="1:10" ht="11.25" customHeight="1" x14ac:dyDescent="0.25">
      <c r="A68" s="64" t="s">
        <v>445</v>
      </c>
      <c r="B68" s="64" t="s">
        <v>365</v>
      </c>
      <c r="C68" s="77">
        <v>0</v>
      </c>
      <c r="D68" s="78">
        <v>0</v>
      </c>
      <c r="E68" s="78">
        <v>1</v>
      </c>
      <c r="F68" s="79">
        <f t="shared" si="1"/>
        <v>1</v>
      </c>
      <c r="I68" s="77">
        <v>0</v>
      </c>
      <c r="J68" s="80">
        <v>0</v>
      </c>
    </row>
    <row r="69" spans="1:10" ht="11.25" customHeight="1" x14ac:dyDescent="0.25">
      <c r="A69" s="64" t="s">
        <v>446</v>
      </c>
      <c r="B69" s="64" t="s">
        <v>372</v>
      </c>
      <c r="C69" s="77">
        <v>0</v>
      </c>
      <c r="D69" s="78">
        <v>0</v>
      </c>
      <c r="E69" s="78">
        <v>1</v>
      </c>
      <c r="F69" s="79">
        <f t="shared" si="1"/>
        <v>1</v>
      </c>
      <c r="I69" s="77">
        <v>0</v>
      </c>
      <c r="J69" s="80">
        <v>0</v>
      </c>
    </row>
    <row r="70" spans="1:10" ht="11.25" customHeight="1" x14ac:dyDescent="0.25">
      <c r="A70" s="64" t="s">
        <v>447</v>
      </c>
      <c r="B70" s="64" t="s">
        <v>372</v>
      </c>
      <c r="C70" s="77">
        <v>0</v>
      </c>
      <c r="D70" s="78">
        <v>0</v>
      </c>
      <c r="E70" s="78">
        <v>1</v>
      </c>
      <c r="F70" s="79">
        <f t="shared" si="1"/>
        <v>1</v>
      </c>
      <c r="I70" s="77">
        <v>0</v>
      </c>
      <c r="J70" s="80">
        <v>0</v>
      </c>
    </row>
    <row r="71" spans="1:10" ht="11.25" customHeight="1" x14ac:dyDescent="0.25">
      <c r="A71" s="64" t="s">
        <v>448</v>
      </c>
      <c r="B71" s="64" t="s">
        <v>365</v>
      </c>
      <c r="C71" s="77">
        <v>0</v>
      </c>
      <c r="D71" s="78">
        <v>0</v>
      </c>
      <c r="E71" s="78">
        <v>1</v>
      </c>
      <c r="F71" s="79">
        <f t="shared" si="1"/>
        <v>1</v>
      </c>
      <c r="I71" s="77">
        <v>0</v>
      </c>
      <c r="J71" s="80">
        <v>0</v>
      </c>
    </row>
    <row r="72" spans="1:10" ht="11.25" customHeight="1" x14ac:dyDescent="0.25">
      <c r="A72" s="64" t="s">
        <v>449</v>
      </c>
      <c r="B72" s="64" t="s">
        <v>365</v>
      </c>
      <c r="C72" s="77">
        <v>0</v>
      </c>
      <c r="D72" s="78">
        <v>0</v>
      </c>
      <c r="E72" s="78">
        <v>1</v>
      </c>
      <c r="F72" s="79">
        <f t="shared" si="1"/>
        <v>1</v>
      </c>
      <c r="I72" s="77">
        <v>0</v>
      </c>
      <c r="J72" s="80">
        <v>0</v>
      </c>
    </row>
    <row r="73" spans="1:10" ht="11.25" customHeight="1" x14ac:dyDescent="0.25">
      <c r="A73" s="64" t="s">
        <v>450</v>
      </c>
      <c r="B73" s="64" t="s">
        <v>365</v>
      </c>
      <c r="C73" s="77">
        <v>0</v>
      </c>
      <c r="D73" s="78">
        <v>0</v>
      </c>
      <c r="E73" s="78">
        <v>1</v>
      </c>
      <c r="F73" s="79">
        <f t="shared" si="1"/>
        <v>1</v>
      </c>
      <c r="I73" s="77">
        <v>0</v>
      </c>
      <c r="J73" s="80">
        <v>0</v>
      </c>
    </row>
    <row r="74" spans="1:10" ht="11.25" customHeight="1" x14ac:dyDescent="0.25">
      <c r="A74" s="64" t="s">
        <v>451</v>
      </c>
      <c r="B74" s="64" t="s">
        <v>361</v>
      </c>
      <c r="C74" s="77">
        <v>0</v>
      </c>
      <c r="D74" s="78">
        <v>0</v>
      </c>
      <c r="E74" s="78">
        <v>1</v>
      </c>
      <c r="F74" s="79">
        <f t="shared" si="1"/>
        <v>1</v>
      </c>
      <c r="I74" s="77">
        <v>0</v>
      </c>
      <c r="J74" s="80">
        <v>0</v>
      </c>
    </row>
    <row r="75" spans="1:10" ht="11.25" customHeight="1" x14ac:dyDescent="0.25">
      <c r="A75" s="64" t="s">
        <v>452</v>
      </c>
      <c r="B75" s="64" t="s">
        <v>361</v>
      </c>
      <c r="C75" s="77">
        <v>0</v>
      </c>
      <c r="D75" s="78">
        <v>0</v>
      </c>
      <c r="E75" s="78">
        <v>1</v>
      </c>
      <c r="F75" s="79">
        <f t="shared" si="1"/>
        <v>1</v>
      </c>
      <c r="I75" s="77">
        <v>0</v>
      </c>
      <c r="J75" s="80">
        <v>0</v>
      </c>
    </row>
    <row r="76" spans="1:10" s="82" customFormat="1" ht="11.25" customHeight="1" x14ac:dyDescent="0.25">
      <c r="A76" s="82" t="s">
        <v>453</v>
      </c>
      <c r="B76" s="82" t="s">
        <v>365</v>
      </c>
      <c r="C76" s="83">
        <v>0</v>
      </c>
      <c r="D76" s="63">
        <v>1</v>
      </c>
      <c r="E76" s="63">
        <v>0</v>
      </c>
      <c r="F76" s="84">
        <f t="shared" si="1"/>
        <v>1</v>
      </c>
      <c r="I76" s="83">
        <v>0</v>
      </c>
      <c r="J76" s="85">
        <f>M3</f>
        <v>2.75</v>
      </c>
    </row>
    <row r="77" spans="1:10" ht="11.25" customHeight="1" x14ac:dyDescent="0.25">
      <c r="A77" s="64" t="s">
        <v>454</v>
      </c>
      <c r="B77" s="64" t="s">
        <v>365</v>
      </c>
      <c r="C77" s="77">
        <v>0</v>
      </c>
      <c r="D77" s="78">
        <v>0</v>
      </c>
      <c r="E77" s="78">
        <v>1</v>
      </c>
      <c r="F77" s="79">
        <f t="shared" si="1"/>
        <v>1</v>
      </c>
      <c r="I77" s="77">
        <v>0</v>
      </c>
      <c r="J77" s="80">
        <v>0</v>
      </c>
    </row>
    <row r="78" spans="1:10" ht="11.25" customHeight="1" x14ac:dyDescent="0.25">
      <c r="A78" s="64" t="s">
        <v>455</v>
      </c>
      <c r="B78" s="64" t="s">
        <v>365</v>
      </c>
      <c r="C78" s="77">
        <v>0</v>
      </c>
      <c r="D78" s="78">
        <v>0</v>
      </c>
      <c r="E78" s="78">
        <v>1</v>
      </c>
      <c r="F78" s="79">
        <f t="shared" si="1"/>
        <v>1</v>
      </c>
      <c r="I78" s="77">
        <v>0</v>
      </c>
      <c r="J78" s="80">
        <v>0</v>
      </c>
    </row>
    <row r="79" spans="1:10" ht="11.25" customHeight="1" x14ac:dyDescent="0.25">
      <c r="A79" s="64" t="s">
        <v>456</v>
      </c>
      <c r="B79" s="64" t="s">
        <v>409</v>
      </c>
      <c r="C79" s="77">
        <v>0</v>
      </c>
      <c r="D79" s="78">
        <v>0</v>
      </c>
      <c r="E79" s="78">
        <v>1</v>
      </c>
      <c r="F79" s="79">
        <f t="shared" si="1"/>
        <v>1</v>
      </c>
      <c r="I79" s="77">
        <v>0</v>
      </c>
      <c r="J79" s="80">
        <v>0</v>
      </c>
    </row>
    <row r="80" spans="1:10" ht="11.25" customHeight="1" x14ac:dyDescent="0.25">
      <c r="A80" s="64" t="s">
        <v>457</v>
      </c>
      <c r="B80" s="64" t="s">
        <v>365</v>
      </c>
      <c r="C80" s="77">
        <v>0</v>
      </c>
      <c r="D80" s="78">
        <v>0</v>
      </c>
      <c r="E80" s="78">
        <v>1</v>
      </c>
      <c r="F80" s="79">
        <f t="shared" si="1"/>
        <v>1</v>
      </c>
      <c r="I80" s="77">
        <v>0</v>
      </c>
      <c r="J80" s="80">
        <v>0</v>
      </c>
    </row>
    <row r="81" spans="1:10" ht="11.25" customHeight="1" x14ac:dyDescent="0.25">
      <c r="A81" s="64" t="s">
        <v>458</v>
      </c>
      <c r="B81" s="64" t="s">
        <v>365</v>
      </c>
      <c r="C81" s="77">
        <v>0</v>
      </c>
      <c r="D81" s="78">
        <v>0</v>
      </c>
      <c r="E81" s="78">
        <v>1</v>
      </c>
      <c r="F81" s="79">
        <f t="shared" si="1"/>
        <v>1</v>
      </c>
      <c r="I81" s="77">
        <v>0</v>
      </c>
      <c r="J81" s="80">
        <v>0</v>
      </c>
    </row>
    <row r="82" spans="1:10" ht="11.25" customHeight="1" x14ac:dyDescent="0.25">
      <c r="A82" s="64" t="s">
        <v>459</v>
      </c>
      <c r="B82" s="64" t="s">
        <v>372</v>
      </c>
      <c r="C82" s="77">
        <v>0</v>
      </c>
      <c r="D82" s="78">
        <v>0</v>
      </c>
      <c r="E82" s="78">
        <v>1</v>
      </c>
      <c r="F82" s="79">
        <f t="shared" si="1"/>
        <v>1</v>
      </c>
      <c r="I82" s="77">
        <v>0</v>
      </c>
      <c r="J82" s="80">
        <v>0</v>
      </c>
    </row>
    <row r="83" spans="1:10" ht="11.25" customHeight="1" x14ac:dyDescent="0.25">
      <c r="A83" s="64" t="s">
        <v>460</v>
      </c>
      <c r="B83" s="64" t="s">
        <v>361</v>
      </c>
      <c r="C83" s="77">
        <v>0</v>
      </c>
      <c r="D83" s="78">
        <v>0</v>
      </c>
      <c r="E83" s="78">
        <v>1</v>
      </c>
      <c r="F83" s="79">
        <f t="shared" si="1"/>
        <v>1</v>
      </c>
      <c r="I83" s="77">
        <v>0</v>
      </c>
      <c r="J83" s="80">
        <v>0</v>
      </c>
    </row>
    <row r="84" spans="1:10" ht="11.25" customHeight="1" x14ac:dyDescent="0.25">
      <c r="A84" s="64" t="s">
        <v>461</v>
      </c>
      <c r="B84" s="64" t="s">
        <v>365</v>
      </c>
      <c r="C84" s="77">
        <v>0</v>
      </c>
      <c r="D84" s="78">
        <v>0</v>
      </c>
      <c r="E84" s="78">
        <v>1</v>
      </c>
      <c r="F84" s="79">
        <f t="shared" si="1"/>
        <v>1</v>
      </c>
      <c r="I84" s="77">
        <v>0</v>
      </c>
      <c r="J84" s="80">
        <v>0</v>
      </c>
    </row>
    <row r="85" spans="1:10" ht="11.25" customHeight="1" x14ac:dyDescent="0.25">
      <c r="A85" s="64" t="s">
        <v>462</v>
      </c>
      <c r="B85" s="64" t="s">
        <v>361</v>
      </c>
      <c r="C85" s="77">
        <v>0</v>
      </c>
      <c r="D85" s="78">
        <v>0</v>
      </c>
      <c r="E85" s="78">
        <v>1</v>
      </c>
      <c r="F85" s="79">
        <f t="shared" si="1"/>
        <v>1</v>
      </c>
      <c r="I85" s="77">
        <v>0</v>
      </c>
      <c r="J85" s="80">
        <v>0</v>
      </c>
    </row>
    <row r="86" spans="1:10" ht="11.25" customHeight="1" x14ac:dyDescent="0.25">
      <c r="A86" s="64" t="s">
        <v>463</v>
      </c>
      <c r="B86" s="64" t="s">
        <v>365</v>
      </c>
      <c r="C86" s="77">
        <v>0</v>
      </c>
      <c r="D86" s="78">
        <v>0</v>
      </c>
      <c r="E86" s="78">
        <v>1</v>
      </c>
      <c r="F86" s="79">
        <f t="shared" si="1"/>
        <v>1</v>
      </c>
      <c r="I86" s="77">
        <v>0</v>
      </c>
      <c r="J86" s="80">
        <v>0</v>
      </c>
    </row>
    <row r="87" spans="1:10" ht="11.25" customHeight="1" x14ac:dyDescent="0.25">
      <c r="A87" s="64" t="s">
        <v>464</v>
      </c>
      <c r="B87" s="64" t="s">
        <v>365</v>
      </c>
      <c r="C87" s="77">
        <v>0</v>
      </c>
      <c r="D87" s="78">
        <v>0</v>
      </c>
      <c r="E87" s="78">
        <v>1</v>
      </c>
      <c r="F87" s="79">
        <f t="shared" si="1"/>
        <v>1</v>
      </c>
      <c r="I87" s="77">
        <v>0</v>
      </c>
      <c r="J87" s="80">
        <v>0</v>
      </c>
    </row>
    <row r="88" spans="1:10" ht="11.25" customHeight="1" x14ac:dyDescent="0.25">
      <c r="A88" s="64" t="s">
        <v>465</v>
      </c>
      <c r="B88" s="64" t="s">
        <v>365</v>
      </c>
      <c r="C88" s="77">
        <v>0</v>
      </c>
      <c r="D88" s="78">
        <v>0</v>
      </c>
      <c r="E88" s="78">
        <v>1</v>
      </c>
      <c r="F88" s="79">
        <f t="shared" si="1"/>
        <v>1</v>
      </c>
      <c r="I88" s="77">
        <v>0</v>
      </c>
      <c r="J88" s="80">
        <v>0</v>
      </c>
    </row>
    <row r="89" spans="1:10" ht="11.25" customHeight="1" x14ac:dyDescent="0.25">
      <c r="A89" s="64" t="s">
        <v>466</v>
      </c>
      <c r="B89" s="64" t="s">
        <v>361</v>
      </c>
      <c r="C89" s="77">
        <v>0</v>
      </c>
      <c r="D89" s="78">
        <v>0</v>
      </c>
      <c r="E89" s="78">
        <v>1</v>
      </c>
      <c r="F89" s="79">
        <f t="shared" si="1"/>
        <v>1</v>
      </c>
      <c r="I89" s="77">
        <v>0</v>
      </c>
      <c r="J89" s="80">
        <v>0</v>
      </c>
    </row>
    <row r="90" spans="1:10" ht="11.25" customHeight="1" x14ac:dyDescent="0.25">
      <c r="A90" s="64" t="s">
        <v>467</v>
      </c>
      <c r="B90" s="64" t="s">
        <v>361</v>
      </c>
      <c r="C90" s="77">
        <v>0</v>
      </c>
      <c r="D90" s="78">
        <v>0</v>
      </c>
      <c r="E90" s="78">
        <v>1</v>
      </c>
      <c r="F90" s="79">
        <f t="shared" si="1"/>
        <v>1</v>
      </c>
      <c r="I90" s="77">
        <v>0</v>
      </c>
      <c r="J90" s="80">
        <v>0</v>
      </c>
    </row>
    <row r="91" spans="1:10" ht="11.25" customHeight="1" x14ac:dyDescent="0.25">
      <c r="A91" s="64" t="s">
        <v>468</v>
      </c>
      <c r="B91" s="64" t="s">
        <v>372</v>
      </c>
      <c r="C91" s="77">
        <v>0</v>
      </c>
      <c r="D91" s="78">
        <v>0</v>
      </c>
      <c r="E91" s="78">
        <v>1</v>
      </c>
      <c r="F91" s="79">
        <f t="shared" si="1"/>
        <v>1</v>
      </c>
      <c r="I91" s="77">
        <v>0</v>
      </c>
      <c r="J91" s="80">
        <v>0</v>
      </c>
    </row>
    <row r="92" spans="1:10" ht="11.25" customHeight="1" x14ac:dyDescent="0.25">
      <c r="A92" s="64" t="s">
        <v>469</v>
      </c>
      <c r="B92" s="64" t="s">
        <v>365</v>
      </c>
      <c r="C92" s="77">
        <v>0</v>
      </c>
      <c r="D92" s="78">
        <v>0</v>
      </c>
      <c r="E92" s="78">
        <v>1</v>
      </c>
      <c r="F92" s="79">
        <f t="shared" si="1"/>
        <v>1</v>
      </c>
      <c r="I92" s="77">
        <v>0</v>
      </c>
      <c r="J92" s="80">
        <v>0</v>
      </c>
    </row>
    <row r="93" spans="1:10" ht="11.25" customHeight="1" x14ac:dyDescent="0.25">
      <c r="A93" s="64" t="s">
        <v>470</v>
      </c>
      <c r="B93" s="64" t="s">
        <v>365</v>
      </c>
      <c r="C93" s="77">
        <v>0</v>
      </c>
      <c r="D93" s="78">
        <v>0</v>
      </c>
      <c r="E93" s="78">
        <v>1</v>
      </c>
      <c r="F93" s="79">
        <f t="shared" si="1"/>
        <v>1</v>
      </c>
      <c r="I93" s="77">
        <v>0</v>
      </c>
      <c r="J93" s="80">
        <v>0</v>
      </c>
    </row>
    <row r="94" spans="1:10" ht="11.25" customHeight="1" x14ac:dyDescent="0.25">
      <c r="A94" s="64" t="s">
        <v>471</v>
      </c>
      <c r="B94" s="64" t="s">
        <v>365</v>
      </c>
      <c r="C94" s="77">
        <v>0</v>
      </c>
      <c r="D94" s="78">
        <v>0</v>
      </c>
      <c r="E94" s="78">
        <v>1</v>
      </c>
      <c r="F94" s="79">
        <f t="shared" si="1"/>
        <v>1</v>
      </c>
      <c r="I94" s="77">
        <v>0</v>
      </c>
      <c r="J94" s="80">
        <v>0</v>
      </c>
    </row>
    <row r="95" spans="1:10" ht="11.25" customHeight="1" x14ac:dyDescent="0.25">
      <c r="A95" s="64" t="s">
        <v>472</v>
      </c>
      <c r="B95" s="64" t="s">
        <v>372</v>
      </c>
      <c r="C95" s="77">
        <v>0</v>
      </c>
      <c r="D95" s="78">
        <v>0</v>
      </c>
      <c r="E95" s="78">
        <v>1</v>
      </c>
      <c r="F95" s="79">
        <f t="shared" si="1"/>
        <v>1</v>
      </c>
      <c r="I95" s="77">
        <v>0</v>
      </c>
      <c r="J95" s="80">
        <v>0</v>
      </c>
    </row>
    <row r="96" spans="1:10" ht="11.25" customHeight="1" x14ac:dyDescent="0.25">
      <c r="A96" s="64" t="s">
        <v>473</v>
      </c>
      <c r="B96" s="64" t="s">
        <v>372</v>
      </c>
      <c r="C96" s="77">
        <v>0</v>
      </c>
      <c r="D96" s="78">
        <v>0</v>
      </c>
      <c r="E96" s="78">
        <v>1</v>
      </c>
      <c r="F96" s="79">
        <f t="shared" si="1"/>
        <v>1</v>
      </c>
      <c r="I96" s="77">
        <v>0</v>
      </c>
      <c r="J96" s="80">
        <v>0</v>
      </c>
    </row>
    <row r="97" spans="1:10" ht="11.25" customHeight="1" x14ac:dyDescent="0.25">
      <c r="A97" s="64" t="s">
        <v>474</v>
      </c>
      <c r="B97" s="64" t="s">
        <v>372</v>
      </c>
      <c r="C97" s="77">
        <v>0</v>
      </c>
      <c r="D97" s="78">
        <v>0</v>
      </c>
      <c r="E97" s="78">
        <v>1</v>
      </c>
      <c r="F97" s="79">
        <f t="shared" si="1"/>
        <v>1</v>
      </c>
      <c r="I97" s="77">
        <v>0</v>
      </c>
      <c r="J97" s="80">
        <v>0</v>
      </c>
    </row>
    <row r="98" spans="1:10" ht="11.25" customHeight="1" x14ac:dyDescent="0.25">
      <c r="A98" s="64" t="s">
        <v>475</v>
      </c>
      <c r="B98" s="64" t="s">
        <v>372</v>
      </c>
      <c r="C98" s="77">
        <v>0</v>
      </c>
      <c r="D98" s="78">
        <v>0</v>
      </c>
      <c r="E98" s="78">
        <v>1</v>
      </c>
      <c r="F98" s="79">
        <f t="shared" si="1"/>
        <v>1</v>
      </c>
      <c r="I98" s="77">
        <v>0</v>
      </c>
      <c r="J98" s="80">
        <v>0</v>
      </c>
    </row>
    <row r="99" spans="1:10" ht="11.25" customHeight="1" x14ac:dyDescent="0.25">
      <c r="A99" s="64" t="s">
        <v>476</v>
      </c>
      <c r="B99" s="64" t="s">
        <v>365</v>
      </c>
      <c r="C99" s="77">
        <v>0</v>
      </c>
      <c r="D99" s="78">
        <v>0</v>
      </c>
      <c r="E99" s="78">
        <v>1</v>
      </c>
      <c r="F99" s="79">
        <f t="shared" si="1"/>
        <v>1</v>
      </c>
      <c r="I99" s="77">
        <v>0</v>
      </c>
      <c r="J99" s="80">
        <v>0</v>
      </c>
    </row>
    <row r="100" spans="1:10" ht="11.25" customHeight="1" x14ac:dyDescent="0.25">
      <c r="A100" s="64" t="s">
        <v>477</v>
      </c>
      <c r="B100" s="64" t="s">
        <v>365</v>
      </c>
      <c r="C100" s="77">
        <v>0</v>
      </c>
      <c r="D100" s="78">
        <v>0</v>
      </c>
      <c r="E100" s="78">
        <v>1</v>
      </c>
      <c r="F100" s="79">
        <f t="shared" si="1"/>
        <v>1</v>
      </c>
      <c r="I100" s="77">
        <v>0</v>
      </c>
      <c r="J100" s="80">
        <v>0</v>
      </c>
    </row>
    <row r="101" spans="1:10" ht="11.25" customHeight="1" x14ac:dyDescent="0.25">
      <c r="A101" s="64" t="s">
        <v>478</v>
      </c>
      <c r="B101" s="64" t="s">
        <v>372</v>
      </c>
      <c r="C101" s="77">
        <v>0</v>
      </c>
      <c r="D101" s="78">
        <v>0</v>
      </c>
      <c r="E101" s="78">
        <v>1</v>
      </c>
      <c r="F101" s="79">
        <f t="shared" si="1"/>
        <v>1</v>
      </c>
      <c r="I101" s="77">
        <v>0</v>
      </c>
      <c r="J101" s="80">
        <v>0</v>
      </c>
    </row>
    <row r="102" spans="1:10" ht="11.25" customHeight="1" x14ac:dyDescent="0.25">
      <c r="A102" s="64" t="s">
        <v>479</v>
      </c>
      <c r="B102" s="64" t="s">
        <v>372</v>
      </c>
      <c r="C102" s="77">
        <v>0</v>
      </c>
      <c r="D102" s="78">
        <v>0</v>
      </c>
      <c r="E102" s="78">
        <v>1</v>
      </c>
      <c r="F102" s="79">
        <f t="shared" si="1"/>
        <v>1</v>
      </c>
      <c r="I102" s="77">
        <v>0</v>
      </c>
      <c r="J102" s="80">
        <v>0</v>
      </c>
    </row>
    <row r="103" spans="1:10" ht="11.25" customHeight="1" x14ac:dyDescent="0.25">
      <c r="A103" s="64" t="s">
        <v>480</v>
      </c>
      <c r="B103" s="64" t="s">
        <v>365</v>
      </c>
      <c r="C103" s="77">
        <v>0</v>
      </c>
      <c r="D103" s="78">
        <v>0</v>
      </c>
      <c r="E103" s="78">
        <v>1</v>
      </c>
      <c r="F103" s="79">
        <f t="shared" si="1"/>
        <v>1</v>
      </c>
      <c r="I103" s="77">
        <v>0</v>
      </c>
      <c r="J103" s="80">
        <v>0</v>
      </c>
    </row>
    <row r="104" spans="1:10" ht="11.25" customHeight="1" x14ac:dyDescent="0.25">
      <c r="A104" s="64" t="s">
        <v>481</v>
      </c>
      <c r="B104" s="64" t="s">
        <v>361</v>
      </c>
      <c r="C104" s="77">
        <v>0</v>
      </c>
      <c r="D104" s="78">
        <v>0</v>
      </c>
      <c r="E104" s="78">
        <v>1</v>
      </c>
      <c r="F104" s="79">
        <f t="shared" si="1"/>
        <v>1</v>
      </c>
      <c r="I104" s="77">
        <v>0</v>
      </c>
      <c r="J104" s="80">
        <v>0</v>
      </c>
    </row>
    <row r="105" spans="1:10" ht="11.25" customHeight="1" x14ac:dyDescent="0.25">
      <c r="A105" s="64" t="s">
        <v>482</v>
      </c>
      <c r="B105" s="64" t="s">
        <v>365</v>
      </c>
      <c r="C105" s="77">
        <v>0</v>
      </c>
      <c r="D105" s="78">
        <v>0</v>
      </c>
      <c r="E105" s="78">
        <v>1</v>
      </c>
      <c r="F105" s="79">
        <f t="shared" si="1"/>
        <v>1</v>
      </c>
      <c r="I105" s="77">
        <v>0</v>
      </c>
      <c r="J105" s="80">
        <v>0</v>
      </c>
    </row>
    <row r="106" spans="1:10" ht="11.25" customHeight="1" x14ac:dyDescent="0.25">
      <c r="A106" s="64" t="s">
        <v>483</v>
      </c>
      <c r="B106" s="64" t="s">
        <v>365</v>
      </c>
      <c r="C106" s="77">
        <v>0</v>
      </c>
      <c r="D106" s="78">
        <v>0</v>
      </c>
      <c r="E106" s="78">
        <v>1</v>
      </c>
      <c r="F106" s="79">
        <f t="shared" si="1"/>
        <v>1</v>
      </c>
      <c r="I106" s="77">
        <v>0</v>
      </c>
      <c r="J106" s="80">
        <v>0</v>
      </c>
    </row>
    <row r="107" spans="1:10" ht="11.25" customHeight="1" x14ac:dyDescent="0.25">
      <c r="A107" s="64" t="s">
        <v>484</v>
      </c>
      <c r="B107" s="64" t="s">
        <v>365</v>
      </c>
      <c r="C107" s="77">
        <v>0</v>
      </c>
      <c r="D107" s="78">
        <v>0</v>
      </c>
      <c r="E107" s="78">
        <v>1</v>
      </c>
      <c r="F107" s="79">
        <f t="shared" si="1"/>
        <v>1</v>
      </c>
      <c r="I107" s="77">
        <v>0</v>
      </c>
      <c r="J107" s="80">
        <v>0</v>
      </c>
    </row>
    <row r="108" spans="1:10" ht="11.25" customHeight="1" x14ac:dyDescent="0.25">
      <c r="A108" s="64" t="s">
        <v>485</v>
      </c>
      <c r="B108" s="64" t="s">
        <v>365</v>
      </c>
      <c r="C108" s="77">
        <v>0</v>
      </c>
      <c r="D108" s="78">
        <v>0</v>
      </c>
      <c r="E108" s="78">
        <v>1</v>
      </c>
      <c r="F108" s="79">
        <f t="shared" si="1"/>
        <v>1</v>
      </c>
      <c r="I108" s="77">
        <v>0</v>
      </c>
      <c r="J108" s="80">
        <v>0</v>
      </c>
    </row>
    <row r="109" spans="1:10" ht="11.25" customHeight="1" x14ac:dyDescent="0.25">
      <c r="A109" s="64" t="s">
        <v>486</v>
      </c>
      <c r="B109" s="64" t="s">
        <v>361</v>
      </c>
      <c r="C109" s="77">
        <v>0</v>
      </c>
      <c r="D109" s="78">
        <v>0</v>
      </c>
      <c r="E109" s="78">
        <v>1</v>
      </c>
      <c r="F109" s="79">
        <f t="shared" si="1"/>
        <v>1</v>
      </c>
      <c r="I109" s="77">
        <v>0</v>
      </c>
      <c r="J109" s="80">
        <v>0</v>
      </c>
    </row>
    <row r="110" spans="1:10" ht="11.25" customHeight="1" x14ac:dyDescent="0.25">
      <c r="A110" s="64" t="s">
        <v>487</v>
      </c>
      <c r="B110" s="64" t="s">
        <v>365</v>
      </c>
      <c r="C110" s="77">
        <v>0</v>
      </c>
      <c r="D110" s="78">
        <v>0</v>
      </c>
      <c r="E110" s="78">
        <v>1</v>
      </c>
      <c r="F110" s="79">
        <f t="shared" si="1"/>
        <v>1</v>
      </c>
      <c r="I110" s="77">
        <v>0</v>
      </c>
      <c r="J110" s="80">
        <v>0</v>
      </c>
    </row>
    <row r="111" spans="1:10" ht="11.25" customHeight="1" x14ac:dyDescent="0.25">
      <c r="A111" s="64" t="s">
        <v>488</v>
      </c>
      <c r="B111" s="64" t="s">
        <v>365</v>
      </c>
      <c r="C111" s="77">
        <v>0</v>
      </c>
      <c r="D111" s="78">
        <v>0</v>
      </c>
      <c r="E111" s="78">
        <v>1</v>
      </c>
      <c r="F111" s="79">
        <f t="shared" si="1"/>
        <v>1</v>
      </c>
      <c r="I111" s="77">
        <v>0</v>
      </c>
      <c r="J111" s="80">
        <v>0</v>
      </c>
    </row>
    <row r="112" spans="1:10" ht="11.25" customHeight="1" x14ac:dyDescent="0.25">
      <c r="A112" s="64" t="s">
        <v>489</v>
      </c>
      <c r="B112" s="64" t="s">
        <v>365</v>
      </c>
      <c r="C112" s="77">
        <v>0</v>
      </c>
      <c r="D112" s="78">
        <v>0</v>
      </c>
      <c r="E112" s="78">
        <v>1</v>
      </c>
      <c r="F112" s="79">
        <f t="shared" si="1"/>
        <v>1</v>
      </c>
      <c r="I112" s="77">
        <v>0</v>
      </c>
      <c r="J112" s="80">
        <v>0</v>
      </c>
    </row>
    <row r="113" spans="1:10" ht="11.25" customHeight="1" x14ac:dyDescent="0.25">
      <c r="A113" s="64" t="s">
        <v>490</v>
      </c>
      <c r="B113" s="64" t="s">
        <v>365</v>
      </c>
      <c r="C113" s="77">
        <v>0</v>
      </c>
      <c r="D113" s="78">
        <v>0</v>
      </c>
      <c r="E113" s="78">
        <v>1</v>
      </c>
      <c r="F113" s="79">
        <f t="shared" si="1"/>
        <v>1</v>
      </c>
      <c r="I113" s="77">
        <v>0</v>
      </c>
      <c r="J113" s="80">
        <v>0</v>
      </c>
    </row>
    <row r="114" spans="1:10" ht="11.25" customHeight="1" x14ac:dyDescent="0.25">
      <c r="A114" s="64" t="s">
        <v>491</v>
      </c>
      <c r="B114" s="64" t="s">
        <v>365</v>
      </c>
      <c r="C114" s="77">
        <v>0</v>
      </c>
      <c r="D114" s="78">
        <v>0</v>
      </c>
      <c r="E114" s="78">
        <v>1</v>
      </c>
      <c r="F114" s="79">
        <f t="shared" si="1"/>
        <v>1</v>
      </c>
      <c r="I114" s="77">
        <v>0</v>
      </c>
      <c r="J114" s="80">
        <v>0</v>
      </c>
    </row>
    <row r="115" spans="1:10" ht="11.25" customHeight="1" x14ac:dyDescent="0.25">
      <c r="A115" s="64" t="s">
        <v>492</v>
      </c>
      <c r="B115" s="64" t="s">
        <v>365</v>
      </c>
      <c r="C115" s="77">
        <v>0</v>
      </c>
      <c r="D115" s="78">
        <v>0</v>
      </c>
      <c r="E115" s="78">
        <v>1</v>
      </c>
      <c r="F115" s="79">
        <f t="shared" si="1"/>
        <v>1</v>
      </c>
      <c r="I115" s="77">
        <v>0</v>
      </c>
      <c r="J115" s="80">
        <v>0</v>
      </c>
    </row>
    <row r="116" spans="1:10" ht="11.25" customHeight="1" x14ac:dyDescent="0.25">
      <c r="A116" s="64" t="s">
        <v>493</v>
      </c>
      <c r="B116" s="64" t="s">
        <v>361</v>
      </c>
      <c r="C116" s="77">
        <v>0</v>
      </c>
      <c r="D116" s="78">
        <v>0</v>
      </c>
      <c r="E116" s="78">
        <v>1</v>
      </c>
      <c r="F116" s="79">
        <f t="shared" si="1"/>
        <v>1</v>
      </c>
      <c r="I116" s="77">
        <v>0</v>
      </c>
      <c r="J116" s="80">
        <v>0</v>
      </c>
    </row>
    <row r="117" spans="1:10" ht="11.25" customHeight="1" x14ac:dyDescent="0.25">
      <c r="A117" s="64" t="s">
        <v>494</v>
      </c>
      <c r="B117" s="64" t="s">
        <v>365</v>
      </c>
      <c r="C117" s="77">
        <v>0</v>
      </c>
      <c r="D117" s="78">
        <v>0</v>
      </c>
      <c r="E117" s="78">
        <v>1</v>
      </c>
      <c r="F117" s="79">
        <f t="shared" si="1"/>
        <v>1</v>
      </c>
      <c r="I117" s="77">
        <v>0</v>
      </c>
      <c r="J117" s="80">
        <v>0</v>
      </c>
    </row>
    <row r="118" spans="1:10" ht="11.25" customHeight="1" x14ac:dyDescent="0.25">
      <c r="A118" s="64" t="s">
        <v>495</v>
      </c>
      <c r="B118" s="64" t="s">
        <v>365</v>
      </c>
      <c r="C118" s="77">
        <v>0</v>
      </c>
      <c r="D118" s="78">
        <v>0</v>
      </c>
      <c r="E118" s="78">
        <v>1</v>
      </c>
      <c r="F118" s="79">
        <f t="shared" si="1"/>
        <v>1</v>
      </c>
      <c r="I118" s="77">
        <v>0</v>
      </c>
      <c r="J118" s="80">
        <v>0</v>
      </c>
    </row>
    <row r="119" spans="1:10" ht="11.25" customHeight="1" x14ac:dyDescent="0.25">
      <c r="A119" s="64" t="s">
        <v>496</v>
      </c>
      <c r="B119" s="64" t="s">
        <v>361</v>
      </c>
      <c r="C119" s="77">
        <v>0</v>
      </c>
      <c r="D119" s="78">
        <v>0</v>
      </c>
      <c r="E119" s="78">
        <v>1</v>
      </c>
      <c r="F119" s="79">
        <f t="shared" si="1"/>
        <v>1</v>
      </c>
      <c r="I119" s="77">
        <v>0</v>
      </c>
      <c r="J119" s="80">
        <v>0</v>
      </c>
    </row>
    <row r="120" spans="1:10" ht="11.25" customHeight="1" x14ac:dyDescent="0.25">
      <c r="A120" s="64" t="s">
        <v>497</v>
      </c>
      <c r="B120" s="64" t="s">
        <v>365</v>
      </c>
      <c r="C120" s="77">
        <v>0</v>
      </c>
      <c r="D120" s="78">
        <v>0</v>
      </c>
      <c r="E120" s="78">
        <v>1</v>
      </c>
      <c r="F120" s="79">
        <f t="shared" si="1"/>
        <v>1</v>
      </c>
      <c r="I120" s="77">
        <v>0</v>
      </c>
      <c r="J120" s="80">
        <v>0</v>
      </c>
    </row>
    <row r="121" spans="1:10" ht="11.25" customHeight="1" x14ac:dyDescent="0.25">
      <c r="A121" s="64" t="s">
        <v>498</v>
      </c>
      <c r="B121" s="64" t="s">
        <v>361</v>
      </c>
      <c r="C121" s="77">
        <v>0</v>
      </c>
      <c r="D121" s="78">
        <v>0</v>
      </c>
      <c r="E121" s="78">
        <v>1</v>
      </c>
      <c r="F121" s="79">
        <f t="shared" si="1"/>
        <v>1</v>
      </c>
      <c r="I121" s="77">
        <v>0</v>
      </c>
      <c r="J121" s="80">
        <v>0</v>
      </c>
    </row>
    <row r="122" spans="1:10" ht="11.25" customHeight="1" x14ac:dyDescent="0.25">
      <c r="A122" s="64" t="s">
        <v>499</v>
      </c>
      <c r="B122" s="64" t="s">
        <v>361</v>
      </c>
      <c r="C122" s="77">
        <v>0</v>
      </c>
      <c r="D122" s="78">
        <v>0</v>
      </c>
      <c r="E122" s="78">
        <v>1</v>
      </c>
      <c r="F122" s="79">
        <f t="shared" si="1"/>
        <v>1</v>
      </c>
      <c r="I122" s="77">
        <v>0</v>
      </c>
      <c r="J122" s="80">
        <v>0</v>
      </c>
    </row>
    <row r="123" spans="1:10" s="91" customFormat="1" ht="11.25" customHeight="1" x14ac:dyDescent="0.25">
      <c r="A123" s="91" t="s">
        <v>500</v>
      </c>
      <c r="B123" s="91" t="s">
        <v>365</v>
      </c>
      <c r="C123" s="92">
        <v>1</v>
      </c>
      <c r="D123" s="93">
        <v>0</v>
      </c>
      <c r="E123" s="93">
        <v>0</v>
      </c>
      <c r="F123" s="94">
        <f t="shared" si="1"/>
        <v>1</v>
      </c>
      <c r="G123" s="91" t="s">
        <v>501</v>
      </c>
      <c r="I123" s="92">
        <f>M6</f>
        <v>3.3</v>
      </c>
      <c r="J123" s="95">
        <v>0</v>
      </c>
    </row>
    <row r="124" spans="1:10" ht="11.25" customHeight="1" x14ac:dyDescent="0.25">
      <c r="A124" s="64" t="s">
        <v>502</v>
      </c>
      <c r="B124" s="64" t="s">
        <v>361</v>
      </c>
      <c r="C124" s="77">
        <v>0</v>
      </c>
      <c r="D124" s="78">
        <v>0</v>
      </c>
      <c r="E124" s="78">
        <v>1</v>
      </c>
      <c r="F124" s="79">
        <f t="shared" si="1"/>
        <v>1</v>
      </c>
      <c r="I124" s="77">
        <v>0</v>
      </c>
      <c r="J124" s="80">
        <v>0</v>
      </c>
    </row>
    <row r="125" spans="1:10" ht="11.25" customHeight="1" x14ac:dyDescent="0.25">
      <c r="A125" s="64" t="s">
        <v>503</v>
      </c>
      <c r="B125" s="64" t="s">
        <v>361</v>
      </c>
      <c r="C125" s="77">
        <v>0</v>
      </c>
      <c r="D125" s="78">
        <v>0</v>
      </c>
      <c r="E125" s="78">
        <v>1</v>
      </c>
      <c r="F125" s="79">
        <f t="shared" si="1"/>
        <v>1</v>
      </c>
      <c r="I125" s="77">
        <v>0</v>
      </c>
      <c r="J125" s="80">
        <v>0</v>
      </c>
    </row>
    <row r="126" spans="1:10" ht="11.25" customHeight="1" x14ac:dyDescent="0.25">
      <c r="A126" s="64" t="s">
        <v>504</v>
      </c>
      <c r="B126" s="64" t="s">
        <v>361</v>
      </c>
      <c r="C126" s="77">
        <v>0</v>
      </c>
      <c r="D126" s="78">
        <v>0</v>
      </c>
      <c r="E126" s="78">
        <v>1</v>
      </c>
      <c r="F126" s="79">
        <f t="shared" si="1"/>
        <v>1</v>
      </c>
      <c r="I126" s="77">
        <v>0</v>
      </c>
      <c r="J126" s="80">
        <v>0</v>
      </c>
    </row>
    <row r="127" spans="1:10" ht="11.25" customHeight="1" x14ac:dyDescent="0.25">
      <c r="A127" s="64" t="s">
        <v>505</v>
      </c>
      <c r="B127" s="64" t="s">
        <v>361</v>
      </c>
      <c r="C127" s="77">
        <v>0</v>
      </c>
      <c r="D127" s="78">
        <v>0</v>
      </c>
      <c r="E127" s="78">
        <v>1</v>
      </c>
      <c r="F127" s="79">
        <f t="shared" si="1"/>
        <v>1</v>
      </c>
      <c r="I127" s="77">
        <v>0</v>
      </c>
      <c r="J127" s="80">
        <v>0</v>
      </c>
    </row>
    <row r="128" spans="1:10" ht="11.25" customHeight="1" x14ac:dyDescent="0.25">
      <c r="A128" s="64" t="s">
        <v>506</v>
      </c>
      <c r="B128" s="64" t="s">
        <v>365</v>
      </c>
      <c r="C128" s="77">
        <v>0</v>
      </c>
      <c r="D128" s="78">
        <v>0</v>
      </c>
      <c r="E128" s="78">
        <v>1</v>
      </c>
      <c r="F128" s="79">
        <f t="shared" si="1"/>
        <v>1</v>
      </c>
      <c r="I128" s="77">
        <v>0</v>
      </c>
      <c r="J128" s="80">
        <v>0</v>
      </c>
    </row>
    <row r="129" spans="1:10" s="86" customFormat="1" ht="11.25" customHeight="1" x14ac:dyDescent="0.25">
      <c r="A129" s="86" t="s">
        <v>507</v>
      </c>
      <c r="B129" s="86" t="s">
        <v>361</v>
      </c>
      <c r="C129" s="87">
        <v>0</v>
      </c>
      <c r="D129" s="88">
        <v>0</v>
      </c>
      <c r="E129" s="88">
        <v>1</v>
      </c>
      <c r="F129" s="89">
        <f t="shared" si="1"/>
        <v>1</v>
      </c>
      <c r="G129" s="86" t="s">
        <v>405</v>
      </c>
      <c r="I129" s="87">
        <v>0</v>
      </c>
      <c r="J129" s="90">
        <v>0</v>
      </c>
    </row>
    <row r="130" spans="1:10" ht="11.25" customHeight="1" x14ac:dyDescent="0.25">
      <c r="A130" s="64" t="s">
        <v>508</v>
      </c>
      <c r="B130" s="64" t="s">
        <v>365</v>
      </c>
      <c r="C130" s="77">
        <v>0</v>
      </c>
      <c r="D130" s="78">
        <v>0</v>
      </c>
      <c r="E130" s="78">
        <v>1</v>
      </c>
      <c r="F130" s="79">
        <f t="shared" si="1"/>
        <v>1</v>
      </c>
      <c r="I130" s="77">
        <v>0</v>
      </c>
      <c r="J130" s="80">
        <v>0</v>
      </c>
    </row>
    <row r="131" spans="1:10" ht="11.25" customHeight="1" x14ac:dyDescent="0.25">
      <c r="A131" s="64" t="s">
        <v>509</v>
      </c>
      <c r="B131" s="64" t="s">
        <v>361</v>
      </c>
      <c r="C131" s="77">
        <v>0</v>
      </c>
      <c r="D131" s="78">
        <v>0</v>
      </c>
      <c r="E131" s="78">
        <v>1</v>
      </c>
      <c r="F131" s="79">
        <f t="shared" ref="F131:F165" si="2">SUM(C131:E131)</f>
        <v>1</v>
      </c>
      <c r="I131" s="77">
        <v>0</v>
      </c>
      <c r="J131" s="80">
        <v>0</v>
      </c>
    </row>
    <row r="132" spans="1:10" ht="11.25" customHeight="1" x14ac:dyDescent="0.25">
      <c r="A132" s="64" t="s">
        <v>510</v>
      </c>
      <c r="B132" s="64" t="s">
        <v>372</v>
      </c>
      <c r="C132" s="77">
        <v>0</v>
      </c>
      <c r="D132" s="78">
        <v>0</v>
      </c>
      <c r="E132" s="78">
        <v>1</v>
      </c>
      <c r="F132" s="79">
        <f t="shared" si="2"/>
        <v>1</v>
      </c>
      <c r="I132" s="77">
        <v>0</v>
      </c>
      <c r="J132" s="80">
        <v>0</v>
      </c>
    </row>
    <row r="133" spans="1:10" ht="11.25" customHeight="1" x14ac:dyDescent="0.25">
      <c r="A133" s="64" t="s">
        <v>511</v>
      </c>
      <c r="B133" s="64" t="s">
        <v>372</v>
      </c>
      <c r="C133" s="77">
        <v>0</v>
      </c>
      <c r="D133" s="78">
        <v>0</v>
      </c>
      <c r="E133" s="78">
        <v>1</v>
      </c>
      <c r="F133" s="79">
        <f t="shared" si="2"/>
        <v>1</v>
      </c>
      <c r="I133" s="77">
        <v>0</v>
      </c>
      <c r="J133" s="80">
        <v>0</v>
      </c>
    </row>
    <row r="134" spans="1:10" ht="11.25" customHeight="1" x14ac:dyDescent="0.25">
      <c r="A134" s="64" t="s">
        <v>512</v>
      </c>
      <c r="B134" s="64" t="s">
        <v>372</v>
      </c>
      <c r="C134" s="77">
        <v>0</v>
      </c>
      <c r="D134" s="78">
        <v>0</v>
      </c>
      <c r="E134" s="78">
        <v>1</v>
      </c>
      <c r="F134" s="79">
        <f t="shared" si="2"/>
        <v>1</v>
      </c>
      <c r="I134" s="77">
        <v>0</v>
      </c>
      <c r="J134" s="80">
        <v>0</v>
      </c>
    </row>
    <row r="135" spans="1:10" ht="11.25" customHeight="1" x14ac:dyDescent="0.25">
      <c r="A135" s="64" t="s">
        <v>513</v>
      </c>
      <c r="B135" s="64" t="s">
        <v>372</v>
      </c>
      <c r="C135" s="77">
        <v>0</v>
      </c>
      <c r="D135" s="78">
        <v>0</v>
      </c>
      <c r="E135" s="78">
        <v>1</v>
      </c>
      <c r="F135" s="79">
        <f t="shared" si="2"/>
        <v>1</v>
      </c>
      <c r="I135" s="77">
        <v>0</v>
      </c>
      <c r="J135" s="80">
        <v>0</v>
      </c>
    </row>
    <row r="136" spans="1:10" ht="11.25" customHeight="1" x14ac:dyDescent="0.25">
      <c r="A136" s="64" t="s">
        <v>514</v>
      </c>
      <c r="B136" s="64" t="s">
        <v>372</v>
      </c>
      <c r="C136" s="77">
        <v>0</v>
      </c>
      <c r="D136" s="78">
        <v>0</v>
      </c>
      <c r="E136" s="78">
        <v>1</v>
      </c>
      <c r="F136" s="79">
        <f t="shared" si="2"/>
        <v>1</v>
      </c>
      <c r="I136" s="77">
        <v>0</v>
      </c>
      <c r="J136" s="80">
        <v>0</v>
      </c>
    </row>
    <row r="137" spans="1:10" ht="11.25" customHeight="1" x14ac:dyDescent="0.25">
      <c r="A137" s="64" t="s">
        <v>515</v>
      </c>
      <c r="B137" s="64" t="s">
        <v>372</v>
      </c>
      <c r="C137" s="77">
        <v>0</v>
      </c>
      <c r="D137" s="78">
        <v>0</v>
      </c>
      <c r="E137" s="78">
        <v>1</v>
      </c>
      <c r="F137" s="79">
        <f t="shared" si="2"/>
        <v>1</v>
      </c>
      <c r="I137" s="77">
        <v>0</v>
      </c>
      <c r="J137" s="80">
        <v>0</v>
      </c>
    </row>
    <row r="138" spans="1:10" ht="11.25" customHeight="1" x14ac:dyDescent="0.25">
      <c r="A138" s="64" t="s">
        <v>516</v>
      </c>
      <c r="B138" s="64" t="s">
        <v>365</v>
      </c>
      <c r="C138" s="77">
        <v>0</v>
      </c>
      <c r="D138" s="78">
        <v>0</v>
      </c>
      <c r="E138" s="78">
        <v>1</v>
      </c>
      <c r="F138" s="79">
        <f t="shared" si="2"/>
        <v>1</v>
      </c>
      <c r="I138" s="77">
        <v>0</v>
      </c>
      <c r="J138" s="80">
        <v>0</v>
      </c>
    </row>
    <row r="139" spans="1:10" ht="11.25" customHeight="1" x14ac:dyDescent="0.25">
      <c r="A139" s="64" t="s">
        <v>517</v>
      </c>
      <c r="B139" s="64" t="s">
        <v>365</v>
      </c>
      <c r="C139" s="77">
        <v>0</v>
      </c>
      <c r="D139" s="78">
        <v>0</v>
      </c>
      <c r="E139" s="78">
        <v>1</v>
      </c>
      <c r="F139" s="79">
        <f t="shared" si="2"/>
        <v>1</v>
      </c>
      <c r="I139" s="77">
        <v>0</v>
      </c>
      <c r="J139" s="80">
        <v>0</v>
      </c>
    </row>
    <row r="140" spans="1:10" ht="11.25" customHeight="1" x14ac:dyDescent="0.25">
      <c r="A140" s="64" t="s">
        <v>518</v>
      </c>
      <c r="B140" s="64" t="s">
        <v>372</v>
      </c>
      <c r="C140" s="77">
        <v>0</v>
      </c>
      <c r="D140" s="78">
        <v>0</v>
      </c>
      <c r="E140" s="78">
        <v>1</v>
      </c>
      <c r="F140" s="79">
        <f t="shared" si="2"/>
        <v>1</v>
      </c>
      <c r="I140" s="77">
        <v>0</v>
      </c>
      <c r="J140" s="80">
        <v>0</v>
      </c>
    </row>
    <row r="141" spans="1:10" ht="11.25" customHeight="1" x14ac:dyDescent="0.25">
      <c r="A141" s="64" t="s">
        <v>519</v>
      </c>
      <c r="B141" s="64" t="s">
        <v>361</v>
      </c>
      <c r="C141" s="77">
        <v>0</v>
      </c>
      <c r="D141" s="78">
        <v>0</v>
      </c>
      <c r="E141" s="78">
        <v>1</v>
      </c>
      <c r="F141" s="79">
        <f t="shared" si="2"/>
        <v>1</v>
      </c>
      <c r="I141" s="77">
        <v>0</v>
      </c>
      <c r="J141" s="80">
        <v>0</v>
      </c>
    </row>
    <row r="142" spans="1:10" ht="11.25" customHeight="1" x14ac:dyDescent="0.25">
      <c r="A142" s="64" t="s">
        <v>520</v>
      </c>
      <c r="B142" s="64" t="s">
        <v>372</v>
      </c>
      <c r="C142" s="77">
        <v>0</v>
      </c>
      <c r="D142" s="78">
        <v>0</v>
      </c>
      <c r="E142" s="78">
        <v>1</v>
      </c>
      <c r="F142" s="79">
        <f t="shared" si="2"/>
        <v>1</v>
      </c>
      <c r="I142" s="77">
        <v>0</v>
      </c>
      <c r="J142" s="80">
        <v>0</v>
      </c>
    </row>
    <row r="143" spans="1:10" ht="11.25" customHeight="1" x14ac:dyDescent="0.25">
      <c r="A143" s="64" t="s">
        <v>521</v>
      </c>
      <c r="B143" s="64" t="s">
        <v>361</v>
      </c>
      <c r="C143" s="77">
        <v>0</v>
      </c>
      <c r="D143" s="78">
        <v>0</v>
      </c>
      <c r="E143" s="78">
        <v>1</v>
      </c>
      <c r="F143" s="79">
        <f t="shared" si="2"/>
        <v>1</v>
      </c>
      <c r="I143" s="77">
        <v>0</v>
      </c>
      <c r="J143" s="80">
        <v>0</v>
      </c>
    </row>
    <row r="144" spans="1:10" ht="11.25" customHeight="1" x14ac:dyDescent="0.25">
      <c r="A144" s="64" t="s">
        <v>522</v>
      </c>
      <c r="B144" s="64" t="s">
        <v>372</v>
      </c>
      <c r="C144" s="77">
        <v>0</v>
      </c>
      <c r="D144" s="78">
        <v>0</v>
      </c>
      <c r="E144" s="78">
        <v>1</v>
      </c>
      <c r="F144" s="79">
        <f t="shared" si="2"/>
        <v>1</v>
      </c>
      <c r="I144" s="77">
        <v>0</v>
      </c>
      <c r="J144" s="80">
        <v>0</v>
      </c>
    </row>
    <row r="145" spans="1:10" ht="11.25" customHeight="1" x14ac:dyDescent="0.25">
      <c r="A145" s="64" t="s">
        <v>523</v>
      </c>
      <c r="B145" s="64" t="s">
        <v>409</v>
      </c>
      <c r="C145" s="77">
        <v>0</v>
      </c>
      <c r="D145" s="78">
        <v>0</v>
      </c>
      <c r="E145" s="78">
        <v>1</v>
      </c>
      <c r="F145" s="79">
        <f t="shared" si="2"/>
        <v>1</v>
      </c>
      <c r="I145" s="77">
        <v>0</v>
      </c>
      <c r="J145" s="80">
        <v>0</v>
      </c>
    </row>
    <row r="146" spans="1:10" ht="11.25" customHeight="1" x14ac:dyDescent="0.25">
      <c r="A146" s="64" t="s">
        <v>524</v>
      </c>
      <c r="B146" s="64" t="s">
        <v>365</v>
      </c>
      <c r="C146" s="77">
        <v>0</v>
      </c>
      <c r="D146" s="78">
        <v>0</v>
      </c>
      <c r="E146" s="78">
        <v>1</v>
      </c>
      <c r="F146" s="79">
        <f t="shared" si="2"/>
        <v>1</v>
      </c>
      <c r="I146" s="77">
        <v>0</v>
      </c>
      <c r="J146" s="80">
        <v>0</v>
      </c>
    </row>
    <row r="147" spans="1:10" ht="11.25" customHeight="1" x14ac:dyDescent="0.25">
      <c r="A147" s="64" t="s">
        <v>525</v>
      </c>
      <c r="B147" s="64" t="s">
        <v>365</v>
      </c>
      <c r="C147" s="77">
        <v>0</v>
      </c>
      <c r="D147" s="78">
        <v>0</v>
      </c>
      <c r="E147" s="78">
        <v>1</v>
      </c>
      <c r="F147" s="79">
        <f t="shared" si="2"/>
        <v>1</v>
      </c>
      <c r="I147" s="77">
        <v>0</v>
      </c>
      <c r="J147" s="80">
        <v>0</v>
      </c>
    </row>
    <row r="148" spans="1:10" ht="11.25" customHeight="1" x14ac:dyDescent="0.25">
      <c r="A148" s="64" t="s">
        <v>526</v>
      </c>
      <c r="B148" s="64" t="s">
        <v>365</v>
      </c>
      <c r="C148" s="77">
        <v>0</v>
      </c>
      <c r="D148" s="78">
        <v>0</v>
      </c>
      <c r="E148" s="78">
        <v>1</v>
      </c>
      <c r="F148" s="79">
        <f t="shared" si="2"/>
        <v>1</v>
      </c>
      <c r="I148" s="77">
        <v>0</v>
      </c>
      <c r="J148" s="80">
        <v>0</v>
      </c>
    </row>
    <row r="149" spans="1:10" ht="11.25" customHeight="1" x14ac:dyDescent="0.25">
      <c r="A149" s="64" t="s">
        <v>527</v>
      </c>
      <c r="B149" s="64" t="s">
        <v>361</v>
      </c>
      <c r="C149" s="77">
        <v>0</v>
      </c>
      <c r="D149" s="78">
        <v>0</v>
      </c>
      <c r="E149" s="78">
        <v>1</v>
      </c>
      <c r="F149" s="79">
        <f t="shared" si="2"/>
        <v>1</v>
      </c>
      <c r="I149" s="77">
        <v>0</v>
      </c>
      <c r="J149" s="80">
        <v>0</v>
      </c>
    </row>
    <row r="150" spans="1:10" ht="11.25" customHeight="1" x14ac:dyDescent="0.25">
      <c r="A150" s="64" t="s">
        <v>528</v>
      </c>
      <c r="B150" s="64" t="s">
        <v>365</v>
      </c>
      <c r="C150" s="77">
        <v>0</v>
      </c>
      <c r="D150" s="78">
        <v>0</v>
      </c>
      <c r="E150" s="78">
        <v>1</v>
      </c>
      <c r="F150" s="79">
        <f t="shared" si="2"/>
        <v>1</v>
      </c>
      <c r="I150" s="77">
        <v>0</v>
      </c>
      <c r="J150" s="80">
        <v>0</v>
      </c>
    </row>
    <row r="151" spans="1:10" ht="11.25" customHeight="1" x14ac:dyDescent="0.25">
      <c r="A151" s="64" t="s">
        <v>529</v>
      </c>
      <c r="B151" s="64" t="s">
        <v>372</v>
      </c>
      <c r="C151" s="77">
        <v>0</v>
      </c>
      <c r="D151" s="78">
        <v>0</v>
      </c>
      <c r="E151" s="78">
        <v>1</v>
      </c>
      <c r="F151" s="79">
        <f t="shared" si="2"/>
        <v>1</v>
      </c>
      <c r="I151" s="77">
        <v>0</v>
      </c>
      <c r="J151" s="80">
        <v>0</v>
      </c>
    </row>
    <row r="152" spans="1:10" ht="11.25" customHeight="1" x14ac:dyDescent="0.25">
      <c r="A152" s="64" t="s">
        <v>530</v>
      </c>
      <c r="B152" s="64" t="s">
        <v>372</v>
      </c>
      <c r="C152" s="77">
        <v>0</v>
      </c>
      <c r="D152" s="78">
        <v>0</v>
      </c>
      <c r="E152" s="78">
        <v>1</v>
      </c>
      <c r="F152" s="79">
        <f t="shared" si="2"/>
        <v>1</v>
      </c>
      <c r="I152" s="77">
        <v>0</v>
      </c>
      <c r="J152" s="80">
        <v>0</v>
      </c>
    </row>
    <row r="153" spans="1:10" ht="11.25" customHeight="1" x14ac:dyDescent="0.25">
      <c r="A153" s="64" t="s">
        <v>531</v>
      </c>
      <c r="B153" s="64" t="s">
        <v>365</v>
      </c>
      <c r="C153" s="77">
        <v>0</v>
      </c>
      <c r="D153" s="78">
        <v>0</v>
      </c>
      <c r="E153" s="78">
        <v>1</v>
      </c>
      <c r="F153" s="79">
        <f t="shared" si="2"/>
        <v>1</v>
      </c>
      <c r="I153" s="77">
        <v>0</v>
      </c>
      <c r="J153" s="80">
        <v>0</v>
      </c>
    </row>
    <row r="154" spans="1:10" ht="11.25" customHeight="1" x14ac:dyDescent="0.25">
      <c r="A154" s="64" t="s">
        <v>532</v>
      </c>
      <c r="B154" s="64" t="s">
        <v>361</v>
      </c>
      <c r="C154" s="77">
        <v>0</v>
      </c>
      <c r="D154" s="78">
        <v>0</v>
      </c>
      <c r="E154" s="78">
        <v>1</v>
      </c>
      <c r="F154" s="79">
        <f t="shared" si="2"/>
        <v>1</v>
      </c>
      <c r="I154" s="77">
        <v>0</v>
      </c>
      <c r="J154" s="80">
        <v>0</v>
      </c>
    </row>
    <row r="155" spans="1:10" ht="11.25" customHeight="1" x14ac:dyDescent="0.25">
      <c r="A155" s="64" t="s">
        <v>533</v>
      </c>
      <c r="B155" s="64" t="s">
        <v>361</v>
      </c>
      <c r="C155" s="77">
        <v>0</v>
      </c>
      <c r="D155" s="78">
        <v>0</v>
      </c>
      <c r="E155" s="78">
        <v>1</v>
      </c>
      <c r="F155" s="79">
        <f t="shared" si="2"/>
        <v>1</v>
      </c>
      <c r="I155" s="77">
        <v>0</v>
      </c>
      <c r="J155" s="80">
        <v>0</v>
      </c>
    </row>
    <row r="156" spans="1:10" ht="11.25" customHeight="1" x14ac:dyDescent="0.25">
      <c r="A156" s="64" t="s">
        <v>534</v>
      </c>
      <c r="B156" s="64" t="s">
        <v>365</v>
      </c>
      <c r="C156" s="77">
        <v>0</v>
      </c>
      <c r="D156" s="78">
        <v>0</v>
      </c>
      <c r="E156" s="78">
        <v>1</v>
      </c>
      <c r="F156" s="79">
        <f t="shared" si="2"/>
        <v>1</v>
      </c>
      <c r="I156" s="77">
        <v>0</v>
      </c>
      <c r="J156" s="80">
        <v>0</v>
      </c>
    </row>
    <row r="157" spans="1:10" ht="11.25" customHeight="1" x14ac:dyDescent="0.25">
      <c r="A157" s="64" t="s">
        <v>535</v>
      </c>
      <c r="B157" s="64" t="s">
        <v>365</v>
      </c>
      <c r="C157" s="77">
        <v>0</v>
      </c>
      <c r="D157" s="78">
        <v>0</v>
      </c>
      <c r="E157" s="78">
        <v>1</v>
      </c>
      <c r="F157" s="79">
        <f t="shared" si="2"/>
        <v>1</v>
      </c>
      <c r="I157" s="77">
        <v>0</v>
      </c>
      <c r="J157" s="80">
        <v>0</v>
      </c>
    </row>
    <row r="158" spans="1:10" ht="11.25" customHeight="1" x14ac:dyDescent="0.25">
      <c r="A158" s="64" t="s">
        <v>536</v>
      </c>
      <c r="B158" s="64" t="s">
        <v>365</v>
      </c>
      <c r="C158" s="77">
        <v>0</v>
      </c>
      <c r="D158" s="78">
        <v>0</v>
      </c>
      <c r="E158" s="78">
        <v>1</v>
      </c>
      <c r="F158" s="79">
        <f t="shared" si="2"/>
        <v>1</v>
      </c>
      <c r="I158" s="77">
        <v>0</v>
      </c>
      <c r="J158" s="80">
        <v>0</v>
      </c>
    </row>
    <row r="159" spans="1:10" ht="11.25" customHeight="1" x14ac:dyDescent="0.25">
      <c r="A159" s="64" t="s">
        <v>537</v>
      </c>
      <c r="B159" s="64" t="s">
        <v>365</v>
      </c>
      <c r="C159" s="77">
        <v>0</v>
      </c>
      <c r="D159" s="78">
        <v>0</v>
      </c>
      <c r="E159" s="78">
        <v>1</v>
      </c>
      <c r="F159" s="79">
        <f t="shared" si="2"/>
        <v>1</v>
      </c>
      <c r="I159" s="77">
        <v>0</v>
      </c>
      <c r="J159" s="80">
        <v>0</v>
      </c>
    </row>
    <row r="160" spans="1:10" ht="11.25" customHeight="1" x14ac:dyDescent="0.25">
      <c r="A160" s="64" t="s">
        <v>538</v>
      </c>
      <c r="B160" s="64" t="s">
        <v>361</v>
      </c>
      <c r="C160" s="77">
        <v>0</v>
      </c>
      <c r="D160" s="78">
        <v>0</v>
      </c>
      <c r="E160" s="78">
        <v>1</v>
      </c>
      <c r="F160" s="79">
        <f t="shared" si="2"/>
        <v>1</v>
      </c>
      <c r="I160" s="77">
        <v>0</v>
      </c>
      <c r="J160" s="80">
        <v>0</v>
      </c>
    </row>
    <row r="161" spans="1:10" ht="11.25" customHeight="1" x14ac:dyDescent="0.25">
      <c r="A161" s="64" t="s">
        <v>539</v>
      </c>
      <c r="B161" s="64" t="s">
        <v>365</v>
      </c>
      <c r="C161" s="77">
        <v>0</v>
      </c>
      <c r="D161" s="78">
        <v>0</v>
      </c>
      <c r="E161" s="78">
        <v>1</v>
      </c>
      <c r="F161" s="79">
        <f t="shared" si="2"/>
        <v>1</v>
      </c>
      <c r="I161" s="77">
        <v>0</v>
      </c>
      <c r="J161" s="80">
        <v>0</v>
      </c>
    </row>
    <row r="162" spans="1:10" ht="11.25" customHeight="1" x14ac:dyDescent="0.25">
      <c r="A162" s="64" t="s">
        <v>540</v>
      </c>
      <c r="B162" s="64" t="s">
        <v>372</v>
      </c>
      <c r="C162" s="77">
        <v>0</v>
      </c>
      <c r="D162" s="78">
        <v>0</v>
      </c>
      <c r="E162" s="78">
        <v>1</v>
      </c>
      <c r="F162" s="79">
        <f t="shared" si="2"/>
        <v>1</v>
      </c>
      <c r="I162" s="77">
        <v>0</v>
      </c>
      <c r="J162" s="80">
        <v>0</v>
      </c>
    </row>
    <row r="163" spans="1:10" ht="11.25" customHeight="1" x14ac:dyDescent="0.25">
      <c r="A163" s="64" t="s">
        <v>541</v>
      </c>
      <c r="B163" s="64" t="s">
        <v>372</v>
      </c>
      <c r="C163" s="77">
        <v>0</v>
      </c>
      <c r="D163" s="78">
        <v>0</v>
      </c>
      <c r="E163" s="78">
        <v>1</v>
      </c>
      <c r="F163" s="79">
        <f t="shared" si="2"/>
        <v>1</v>
      </c>
      <c r="I163" s="77">
        <v>0</v>
      </c>
      <c r="J163" s="80">
        <v>0</v>
      </c>
    </row>
    <row r="164" spans="1:10" ht="11.25" customHeight="1" x14ac:dyDescent="0.25">
      <c r="A164" s="64" t="s">
        <v>542</v>
      </c>
      <c r="B164" s="64" t="s">
        <v>372</v>
      </c>
      <c r="C164" s="77">
        <v>0</v>
      </c>
      <c r="D164" s="78">
        <v>0</v>
      </c>
      <c r="E164" s="78">
        <v>1</v>
      </c>
      <c r="F164" s="79">
        <f t="shared" si="2"/>
        <v>1</v>
      </c>
      <c r="I164" s="77">
        <v>0</v>
      </c>
      <c r="J164" s="80">
        <v>0</v>
      </c>
    </row>
    <row r="165" spans="1:10" ht="11.25" customHeight="1" x14ac:dyDescent="0.25">
      <c r="A165" s="64" t="s">
        <v>543</v>
      </c>
      <c r="B165" s="64" t="s">
        <v>365</v>
      </c>
      <c r="C165" s="96">
        <v>0</v>
      </c>
      <c r="D165" s="97">
        <v>0</v>
      </c>
      <c r="E165" s="97">
        <v>1</v>
      </c>
      <c r="F165" s="98">
        <f t="shared" si="2"/>
        <v>1</v>
      </c>
      <c r="I165" s="96">
        <v>0</v>
      </c>
      <c r="J165" s="99">
        <v>0</v>
      </c>
    </row>
  </sheetData>
  <conditionalFormatting sqref="C2:F165">
    <cfRule type="colorScale" priority="1">
      <colorScale>
        <cfvo type="min"/>
        <cfvo type="max"/>
        <color rgb="FFFCFCFF"/>
        <color rgb="FF63BE7B"/>
      </colorScale>
    </cfRule>
  </conditionalFormatting>
  <conditionalFormatting sqref="I2:J165"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ReadMe</vt:lpstr>
      <vt:lpstr>Summary</vt:lpstr>
      <vt:lpstr>NSI</vt:lpstr>
      <vt:lpstr>CF</vt:lpstr>
      <vt:lpstr>Spendings</vt:lpstr>
      <vt:lpstr>Population</vt:lpstr>
      <vt:lpstr>HDI</vt:lpstr>
      <vt:lpstr>Classification GLORIA</vt:lpstr>
      <vt:lpstr>Classification EXIOBASE_H</vt:lpstr>
      <vt:lpstr>F_Y split</vt:lpstr>
      <vt:lpstr>SA_Model area size</vt:lpstr>
      <vt:lpstr>SA_Results</vt:lpstr>
      <vt:lpstr>SA_IQR</vt:lpstr>
      <vt:lpstr>categories</vt:lpstr>
      <vt:lpstr>SA_Results!countries</vt:lpstr>
      <vt:lpstr>countries</vt:lpstr>
      <vt:lpstr>fy</vt:lpstr>
      <vt:lpstr>gloria</vt:lpstr>
      <vt:lpstr>gloria_mat</vt:lpstr>
      <vt:lpstr>hdi</vt:lpstr>
      <vt:lpstr>SA_Results!meta</vt:lpstr>
      <vt:lpstr>meta</vt:lpstr>
      <vt:lpstr>nsi</vt:lpstr>
      <vt:lpstr>pop</vt:lpstr>
      <vt:lpstr>split_fy</vt:lpstr>
      <vt:lpstr>Y</vt:lpstr>
      <vt:lpstr>y_mat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Teddy Serrano</dc:creator>
  <cp:lastModifiedBy>Teddy Serrano</cp:lastModifiedBy>
  <dcterms:created xsi:type="dcterms:W3CDTF">2015-06-05T18:17:20Z</dcterms:created>
  <dcterms:modified xsi:type="dcterms:W3CDTF">2026-03-18T10:10:02Z</dcterms:modified>
</cp:coreProperties>
</file>