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lhs365-my.sharepoint.com/personal/acunaj_mlhs_org/Documents/Documents/Cardiogenetics and electrophisiology/Papers/KCNE1 A8V/"/>
    </mc:Choice>
  </mc:AlternateContent>
  <xr:revisionPtr revIDLastSave="74" documentId="8_{3F8D2190-3AA7-40A7-B2D6-BC41F966503B}" xr6:coauthVersionLast="47" xr6:coauthVersionMax="47" xr10:uidLastSave="{DB83EB0A-9FF0-4D7A-9957-C8504240E366}"/>
  <bookViews>
    <workbookView xWindow="-110" yWindow="-110" windowWidth="19420" windowHeight="11500" tabRatio="828" xr2:uid="{B4984243-ECE9-49E9-827C-07C709FAB180}"/>
  </bookViews>
  <sheets>
    <sheet name="1- IKs Sequence" sheetId="1" r:id="rId1"/>
    <sheet name="2- IKs Data" sheetId="8" r:id="rId2"/>
    <sheet name="3- Statistics" sheetId="11" r:id="rId3"/>
    <sheet name="4- Normality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6" i="8" l="1"/>
  <c r="R72" i="8"/>
  <c r="S72" i="8"/>
  <c r="R24" i="8" l="1"/>
  <c r="V46" i="8"/>
  <c r="J6" i="10"/>
  <c r="I6" i="10"/>
  <c r="H6" i="10"/>
  <c r="E76" i="8"/>
  <c r="F76" i="8"/>
  <c r="G76" i="8"/>
  <c r="H76" i="8"/>
  <c r="I76" i="8"/>
  <c r="J76" i="8"/>
  <c r="K76" i="8"/>
  <c r="L76" i="8"/>
  <c r="M76" i="8"/>
  <c r="E77" i="8"/>
  <c r="F77" i="8"/>
  <c r="G77" i="8"/>
  <c r="H77" i="8"/>
  <c r="I77" i="8"/>
  <c r="J77" i="8"/>
  <c r="K77" i="8"/>
  <c r="L77" i="8"/>
  <c r="M77" i="8"/>
  <c r="E78" i="8"/>
  <c r="F78" i="8"/>
  <c r="G78" i="8"/>
  <c r="H78" i="8"/>
  <c r="I78" i="8"/>
  <c r="J78" i="8"/>
  <c r="K78" i="8"/>
  <c r="L78" i="8"/>
  <c r="M78" i="8"/>
  <c r="P76" i="8"/>
  <c r="S76" i="8"/>
  <c r="P77" i="8"/>
  <c r="T77" i="8"/>
  <c r="U77" i="8"/>
  <c r="P78" i="8"/>
  <c r="T78" i="8"/>
  <c r="O76" i="8"/>
  <c r="E74" i="8"/>
  <c r="E73" i="8"/>
  <c r="E72" i="8"/>
  <c r="M74" i="8"/>
  <c r="M73" i="8"/>
  <c r="M72" i="8"/>
  <c r="L72" i="8"/>
  <c r="J72" i="8"/>
  <c r="H72" i="8"/>
  <c r="G72" i="8"/>
  <c r="F74" i="8"/>
  <c r="F73" i="8"/>
  <c r="F72" i="8"/>
  <c r="U73" i="8"/>
  <c r="T73" i="8"/>
  <c r="Q75" i="10"/>
  <c r="O75" i="10"/>
  <c r="Q94" i="10"/>
  <c r="P94" i="10"/>
  <c r="O94" i="10"/>
  <c r="Q93" i="10"/>
  <c r="P93" i="10"/>
  <c r="O93" i="10"/>
  <c r="Q92" i="10"/>
  <c r="P92" i="10"/>
  <c r="O92" i="10"/>
  <c r="Q91" i="10"/>
  <c r="P91" i="10"/>
  <c r="O91" i="10"/>
  <c r="Q90" i="10"/>
  <c r="P90" i="10"/>
  <c r="O90" i="10"/>
  <c r="Q89" i="10"/>
  <c r="P89" i="10"/>
  <c r="O89" i="10"/>
  <c r="Q88" i="10"/>
  <c r="P88" i="10"/>
  <c r="O88" i="10"/>
  <c r="Q87" i="10"/>
  <c r="P87" i="10"/>
  <c r="O87" i="10"/>
  <c r="Q86" i="10"/>
  <c r="P86" i="10"/>
  <c r="O86" i="10"/>
  <c r="Q85" i="10"/>
  <c r="P85" i="10"/>
  <c r="O85" i="10"/>
  <c r="Q84" i="10"/>
  <c r="P84" i="10"/>
  <c r="O84" i="10"/>
  <c r="Q83" i="10"/>
  <c r="P83" i="10"/>
  <c r="O83" i="10"/>
  <c r="Q82" i="10"/>
  <c r="P82" i="10"/>
  <c r="O82" i="10"/>
  <c r="Q81" i="10"/>
  <c r="P81" i="10"/>
  <c r="O81" i="10"/>
  <c r="Q80" i="10"/>
  <c r="P80" i="10"/>
  <c r="O80" i="10"/>
  <c r="Q79" i="10"/>
  <c r="P79" i="10"/>
  <c r="O79" i="10"/>
  <c r="Q78" i="10"/>
  <c r="P78" i="10"/>
  <c r="O78" i="10"/>
  <c r="Q77" i="10"/>
  <c r="P77" i="10"/>
  <c r="O77" i="10"/>
  <c r="Q76" i="10"/>
  <c r="P76" i="10"/>
  <c r="O76" i="10"/>
  <c r="P75" i="10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48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26" i="8"/>
  <c r="N26" i="8"/>
  <c r="Q29" i="10"/>
  <c r="N27" i="8"/>
  <c r="Q25" i="10"/>
  <c r="P25" i="10"/>
  <c r="O25" i="10"/>
  <c r="Q24" i="10"/>
  <c r="P24" i="10"/>
  <c r="O24" i="10"/>
  <c r="Q23" i="10"/>
  <c r="P23" i="10"/>
  <c r="O23" i="10"/>
  <c r="Q22" i="10"/>
  <c r="P22" i="10"/>
  <c r="O22" i="10"/>
  <c r="Q21" i="10"/>
  <c r="P21" i="10"/>
  <c r="O21" i="10"/>
  <c r="Q20" i="10"/>
  <c r="P20" i="10"/>
  <c r="O20" i="10"/>
  <c r="Q19" i="10"/>
  <c r="P19" i="10"/>
  <c r="O19" i="10"/>
  <c r="Q18" i="10"/>
  <c r="P18" i="10"/>
  <c r="O18" i="10"/>
  <c r="Q17" i="10"/>
  <c r="P17" i="10"/>
  <c r="O17" i="10"/>
  <c r="Q16" i="10"/>
  <c r="P16" i="10"/>
  <c r="O16" i="10"/>
  <c r="Q15" i="10"/>
  <c r="P15" i="10"/>
  <c r="O15" i="10"/>
  <c r="Q14" i="10"/>
  <c r="P14" i="10"/>
  <c r="O14" i="10"/>
  <c r="Q13" i="10"/>
  <c r="P13" i="10"/>
  <c r="O13" i="10"/>
  <c r="Q12" i="10"/>
  <c r="P12" i="10"/>
  <c r="O12" i="10"/>
  <c r="Q11" i="10"/>
  <c r="P11" i="10"/>
  <c r="O11" i="10"/>
  <c r="Q10" i="10"/>
  <c r="P10" i="10"/>
  <c r="O10" i="10"/>
  <c r="Q9" i="10"/>
  <c r="P9" i="10"/>
  <c r="O9" i="10"/>
  <c r="Q8" i="10"/>
  <c r="P8" i="10"/>
  <c r="O8" i="10"/>
  <c r="Q7" i="10"/>
  <c r="P7" i="10"/>
  <c r="O7" i="10"/>
  <c r="Q6" i="10"/>
  <c r="P6" i="10"/>
  <c r="O6" i="10"/>
  <c r="X53" i="10"/>
  <c r="X71" i="10"/>
  <c r="W71" i="10"/>
  <c r="V71" i="10"/>
  <c r="X70" i="10"/>
  <c r="W70" i="10"/>
  <c r="V70" i="10"/>
  <c r="X69" i="10"/>
  <c r="W69" i="10"/>
  <c r="V69" i="10"/>
  <c r="X68" i="10"/>
  <c r="W68" i="10"/>
  <c r="V68" i="10"/>
  <c r="X67" i="10"/>
  <c r="W67" i="10"/>
  <c r="V67" i="10"/>
  <c r="X66" i="10"/>
  <c r="W66" i="10"/>
  <c r="V66" i="10"/>
  <c r="X65" i="10"/>
  <c r="W65" i="10"/>
  <c r="V65" i="10"/>
  <c r="X64" i="10"/>
  <c r="W64" i="10"/>
  <c r="V64" i="10"/>
  <c r="X63" i="10"/>
  <c r="W63" i="10"/>
  <c r="V63" i="10"/>
  <c r="X62" i="10"/>
  <c r="W62" i="10"/>
  <c r="V62" i="10"/>
  <c r="X61" i="10"/>
  <c r="W61" i="10"/>
  <c r="V61" i="10"/>
  <c r="X60" i="10"/>
  <c r="W60" i="10"/>
  <c r="V60" i="10"/>
  <c r="X59" i="10"/>
  <c r="W59" i="10"/>
  <c r="V59" i="10"/>
  <c r="X58" i="10"/>
  <c r="W58" i="10"/>
  <c r="V58" i="10"/>
  <c r="X57" i="10"/>
  <c r="W57" i="10"/>
  <c r="V57" i="10"/>
  <c r="X56" i="10"/>
  <c r="W56" i="10"/>
  <c r="V56" i="10"/>
  <c r="X55" i="10"/>
  <c r="W55" i="10"/>
  <c r="V55" i="10"/>
  <c r="X54" i="10"/>
  <c r="W54" i="10"/>
  <c r="V54" i="10"/>
  <c r="W53" i="10"/>
  <c r="V53" i="10"/>
  <c r="X52" i="10"/>
  <c r="W52" i="10"/>
  <c r="V52" i="10"/>
  <c r="X32" i="10"/>
  <c r="W30" i="10"/>
  <c r="V29" i="10"/>
  <c r="X48" i="10"/>
  <c r="W48" i="10"/>
  <c r="V48" i="10"/>
  <c r="X47" i="10"/>
  <c r="W47" i="10"/>
  <c r="V47" i="10"/>
  <c r="X46" i="10"/>
  <c r="W46" i="10"/>
  <c r="V46" i="10"/>
  <c r="X45" i="10"/>
  <c r="W45" i="10"/>
  <c r="V45" i="10"/>
  <c r="X44" i="10"/>
  <c r="W44" i="10"/>
  <c r="V44" i="10"/>
  <c r="X43" i="10"/>
  <c r="W43" i="10"/>
  <c r="V43" i="10"/>
  <c r="X42" i="10"/>
  <c r="W42" i="10"/>
  <c r="V42" i="10"/>
  <c r="X41" i="10"/>
  <c r="W41" i="10"/>
  <c r="V41" i="10"/>
  <c r="X40" i="10"/>
  <c r="W40" i="10"/>
  <c r="V40" i="10"/>
  <c r="X39" i="10"/>
  <c r="W39" i="10"/>
  <c r="V39" i="10"/>
  <c r="X38" i="10"/>
  <c r="W38" i="10"/>
  <c r="V38" i="10"/>
  <c r="X37" i="10"/>
  <c r="W37" i="10"/>
  <c r="V37" i="10"/>
  <c r="X36" i="10"/>
  <c r="W36" i="10"/>
  <c r="V36" i="10"/>
  <c r="X35" i="10"/>
  <c r="W35" i="10"/>
  <c r="V35" i="10"/>
  <c r="X34" i="10"/>
  <c r="W34" i="10"/>
  <c r="V34" i="10"/>
  <c r="X33" i="10"/>
  <c r="W33" i="10"/>
  <c r="V33" i="10"/>
  <c r="W32" i="10"/>
  <c r="V32" i="10"/>
  <c r="X31" i="10"/>
  <c r="W31" i="10"/>
  <c r="V31" i="10"/>
  <c r="X30" i="10"/>
  <c r="V30" i="10"/>
  <c r="X29" i="10"/>
  <c r="W29" i="10"/>
  <c r="X25" i="10"/>
  <c r="W25" i="10"/>
  <c r="V25" i="10"/>
  <c r="X24" i="10"/>
  <c r="W24" i="10"/>
  <c r="V24" i="10"/>
  <c r="X23" i="10"/>
  <c r="W23" i="10"/>
  <c r="V23" i="10"/>
  <c r="X22" i="10"/>
  <c r="W22" i="10"/>
  <c r="V22" i="10"/>
  <c r="X21" i="10"/>
  <c r="W21" i="10"/>
  <c r="V21" i="10"/>
  <c r="X20" i="10"/>
  <c r="W20" i="10"/>
  <c r="V20" i="10"/>
  <c r="X19" i="10"/>
  <c r="W19" i="10"/>
  <c r="V19" i="10"/>
  <c r="X18" i="10"/>
  <c r="W18" i="10"/>
  <c r="V18" i="10"/>
  <c r="X17" i="10"/>
  <c r="W17" i="10"/>
  <c r="V17" i="10"/>
  <c r="X16" i="10"/>
  <c r="W16" i="10"/>
  <c r="V16" i="10"/>
  <c r="X15" i="10"/>
  <c r="W15" i="10"/>
  <c r="V15" i="10"/>
  <c r="X14" i="10"/>
  <c r="W14" i="10"/>
  <c r="V14" i="10"/>
  <c r="X13" i="10"/>
  <c r="W13" i="10"/>
  <c r="V13" i="10"/>
  <c r="X12" i="10"/>
  <c r="W12" i="10"/>
  <c r="V12" i="10"/>
  <c r="X11" i="10"/>
  <c r="W11" i="10"/>
  <c r="V11" i="10"/>
  <c r="X10" i="10"/>
  <c r="W10" i="10"/>
  <c r="V10" i="10"/>
  <c r="X9" i="10"/>
  <c r="W9" i="10"/>
  <c r="V9" i="10"/>
  <c r="X8" i="10"/>
  <c r="W8" i="10"/>
  <c r="V8" i="10"/>
  <c r="X7" i="10"/>
  <c r="W7" i="10"/>
  <c r="V7" i="10"/>
  <c r="X6" i="10"/>
  <c r="W6" i="10"/>
  <c r="V6" i="10"/>
  <c r="P56" i="10"/>
  <c r="Q53" i="10"/>
  <c r="O52" i="10"/>
  <c r="Q71" i="10"/>
  <c r="P71" i="10"/>
  <c r="O71" i="10"/>
  <c r="Q70" i="10"/>
  <c r="P70" i="10"/>
  <c r="O70" i="10"/>
  <c r="Q69" i="10"/>
  <c r="P69" i="10"/>
  <c r="O69" i="10"/>
  <c r="Q68" i="10"/>
  <c r="P68" i="10"/>
  <c r="O68" i="10"/>
  <c r="Q67" i="10"/>
  <c r="P67" i="10"/>
  <c r="O67" i="10"/>
  <c r="Q66" i="10"/>
  <c r="P66" i="10"/>
  <c r="O66" i="10"/>
  <c r="Q65" i="10"/>
  <c r="P65" i="10"/>
  <c r="O65" i="10"/>
  <c r="Q64" i="10"/>
  <c r="P64" i="10"/>
  <c r="O64" i="10"/>
  <c r="Q63" i="10"/>
  <c r="P63" i="10"/>
  <c r="O63" i="10"/>
  <c r="Q62" i="10"/>
  <c r="P62" i="10"/>
  <c r="O62" i="10"/>
  <c r="Q61" i="10"/>
  <c r="P61" i="10"/>
  <c r="O61" i="10"/>
  <c r="Q60" i="10"/>
  <c r="P60" i="10"/>
  <c r="O60" i="10"/>
  <c r="Q59" i="10"/>
  <c r="P59" i="10"/>
  <c r="O59" i="10"/>
  <c r="Q58" i="10"/>
  <c r="P58" i="10"/>
  <c r="O58" i="10"/>
  <c r="Q57" i="10"/>
  <c r="P57" i="10"/>
  <c r="O57" i="10"/>
  <c r="Q56" i="10"/>
  <c r="O56" i="10"/>
  <c r="Q55" i="10"/>
  <c r="P55" i="10"/>
  <c r="O55" i="10"/>
  <c r="Q54" i="10"/>
  <c r="P54" i="10"/>
  <c r="O54" i="10"/>
  <c r="P53" i="10"/>
  <c r="O53" i="10"/>
  <c r="Q52" i="10"/>
  <c r="P52" i="10"/>
  <c r="P30" i="10"/>
  <c r="O30" i="10"/>
  <c r="O29" i="10"/>
  <c r="Q48" i="10"/>
  <c r="P48" i="10"/>
  <c r="O48" i="10"/>
  <c r="Q47" i="10"/>
  <c r="P47" i="10"/>
  <c r="O47" i="10"/>
  <c r="Q46" i="10"/>
  <c r="P46" i="10"/>
  <c r="O46" i="10"/>
  <c r="Q45" i="10"/>
  <c r="P45" i="10"/>
  <c r="O45" i="10"/>
  <c r="Q44" i="10"/>
  <c r="P44" i="10"/>
  <c r="O44" i="10"/>
  <c r="Q43" i="10"/>
  <c r="P43" i="10"/>
  <c r="O43" i="10"/>
  <c r="Q42" i="10"/>
  <c r="P42" i="10"/>
  <c r="O42" i="10"/>
  <c r="Q41" i="10"/>
  <c r="P41" i="10"/>
  <c r="O41" i="10"/>
  <c r="Q40" i="10"/>
  <c r="P40" i="10"/>
  <c r="O40" i="10"/>
  <c r="Q39" i="10"/>
  <c r="P39" i="10"/>
  <c r="O39" i="10"/>
  <c r="Q38" i="10"/>
  <c r="P38" i="10"/>
  <c r="O38" i="10"/>
  <c r="Q37" i="10"/>
  <c r="P37" i="10"/>
  <c r="O37" i="10"/>
  <c r="Q36" i="10"/>
  <c r="P36" i="10"/>
  <c r="O36" i="10"/>
  <c r="Q35" i="10"/>
  <c r="P35" i="10"/>
  <c r="O35" i="10"/>
  <c r="Q34" i="10"/>
  <c r="P34" i="10"/>
  <c r="O34" i="10"/>
  <c r="Q33" i="10"/>
  <c r="P33" i="10"/>
  <c r="O33" i="10"/>
  <c r="Q32" i="10"/>
  <c r="P32" i="10"/>
  <c r="O32" i="10"/>
  <c r="Q31" i="10"/>
  <c r="P31" i="10"/>
  <c r="O31" i="10"/>
  <c r="Q30" i="10"/>
  <c r="P29" i="10"/>
  <c r="J140" i="10"/>
  <c r="I140" i="10"/>
  <c r="H140" i="10"/>
  <c r="J139" i="10"/>
  <c r="I139" i="10"/>
  <c r="H139" i="10"/>
  <c r="J138" i="10"/>
  <c r="I138" i="10"/>
  <c r="H138" i="10"/>
  <c r="J137" i="10"/>
  <c r="I137" i="10"/>
  <c r="H137" i="10"/>
  <c r="J136" i="10"/>
  <c r="I136" i="10"/>
  <c r="H136" i="10"/>
  <c r="J135" i="10"/>
  <c r="I135" i="10"/>
  <c r="H135" i="10"/>
  <c r="J134" i="10"/>
  <c r="I134" i="10"/>
  <c r="H134" i="10"/>
  <c r="J133" i="10"/>
  <c r="I133" i="10"/>
  <c r="H133" i="10"/>
  <c r="J132" i="10"/>
  <c r="I132" i="10"/>
  <c r="H132" i="10"/>
  <c r="J131" i="10"/>
  <c r="I131" i="10"/>
  <c r="H131" i="10"/>
  <c r="J130" i="10"/>
  <c r="I130" i="10"/>
  <c r="H130" i="10"/>
  <c r="J129" i="10"/>
  <c r="I129" i="10"/>
  <c r="H129" i="10"/>
  <c r="J128" i="10"/>
  <c r="I128" i="10"/>
  <c r="H128" i="10"/>
  <c r="J127" i="10"/>
  <c r="I127" i="10"/>
  <c r="H127" i="10"/>
  <c r="J126" i="10"/>
  <c r="I126" i="10"/>
  <c r="H126" i="10"/>
  <c r="J125" i="10"/>
  <c r="I125" i="10"/>
  <c r="H125" i="10"/>
  <c r="J124" i="10"/>
  <c r="I124" i="10"/>
  <c r="H124" i="10"/>
  <c r="J123" i="10"/>
  <c r="I123" i="10"/>
  <c r="H123" i="10"/>
  <c r="J122" i="10"/>
  <c r="I122" i="10"/>
  <c r="H122" i="10"/>
  <c r="J121" i="10"/>
  <c r="I121" i="10"/>
  <c r="H121" i="10"/>
  <c r="J117" i="10"/>
  <c r="I117" i="10"/>
  <c r="H117" i="10"/>
  <c r="J116" i="10"/>
  <c r="I116" i="10"/>
  <c r="H116" i="10"/>
  <c r="J115" i="10"/>
  <c r="I115" i="10"/>
  <c r="H115" i="10"/>
  <c r="J114" i="10"/>
  <c r="I114" i="10"/>
  <c r="H114" i="10"/>
  <c r="J113" i="10"/>
  <c r="I113" i="10"/>
  <c r="H113" i="10"/>
  <c r="J112" i="10"/>
  <c r="I112" i="10"/>
  <c r="H112" i="10"/>
  <c r="J111" i="10"/>
  <c r="I111" i="10"/>
  <c r="H111" i="10"/>
  <c r="J110" i="10"/>
  <c r="I110" i="10"/>
  <c r="H110" i="10"/>
  <c r="J109" i="10"/>
  <c r="I109" i="10"/>
  <c r="H109" i="10"/>
  <c r="J108" i="10"/>
  <c r="I108" i="10"/>
  <c r="H108" i="10"/>
  <c r="J107" i="10"/>
  <c r="I107" i="10"/>
  <c r="H107" i="10"/>
  <c r="J106" i="10"/>
  <c r="I106" i="10"/>
  <c r="H106" i="10"/>
  <c r="J105" i="10"/>
  <c r="I105" i="10"/>
  <c r="H105" i="10"/>
  <c r="J104" i="10"/>
  <c r="I104" i="10"/>
  <c r="H104" i="10"/>
  <c r="J103" i="10"/>
  <c r="I103" i="10"/>
  <c r="H103" i="10"/>
  <c r="J102" i="10"/>
  <c r="I102" i="10"/>
  <c r="H102" i="10"/>
  <c r="J101" i="10"/>
  <c r="I101" i="10"/>
  <c r="H101" i="10"/>
  <c r="J100" i="10"/>
  <c r="I100" i="10"/>
  <c r="H100" i="10"/>
  <c r="J99" i="10"/>
  <c r="I99" i="10"/>
  <c r="H99" i="10"/>
  <c r="J98" i="10"/>
  <c r="I98" i="10"/>
  <c r="H98" i="10"/>
  <c r="H75" i="10"/>
  <c r="J94" i="10"/>
  <c r="I94" i="10"/>
  <c r="H94" i="10"/>
  <c r="J93" i="10"/>
  <c r="I93" i="10"/>
  <c r="H93" i="10"/>
  <c r="J92" i="10"/>
  <c r="I92" i="10"/>
  <c r="H92" i="10"/>
  <c r="J91" i="10"/>
  <c r="I91" i="10"/>
  <c r="H91" i="10"/>
  <c r="J90" i="10"/>
  <c r="I90" i="10"/>
  <c r="H90" i="10"/>
  <c r="J89" i="10"/>
  <c r="I89" i="10"/>
  <c r="H89" i="10"/>
  <c r="J88" i="10"/>
  <c r="I88" i="10"/>
  <c r="H88" i="10"/>
  <c r="J87" i="10"/>
  <c r="I87" i="10"/>
  <c r="H87" i="10"/>
  <c r="J86" i="10"/>
  <c r="I86" i="10"/>
  <c r="H86" i="10"/>
  <c r="J85" i="10"/>
  <c r="I85" i="10"/>
  <c r="H85" i="10"/>
  <c r="J84" i="10"/>
  <c r="I84" i="10"/>
  <c r="H84" i="10"/>
  <c r="J83" i="10"/>
  <c r="I83" i="10"/>
  <c r="H83" i="10"/>
  <c r="J82" i="10"/>
  <c r="I82" i="10"/>
  <c r="H82" i="10"/>
  <c r="J81" i="10"/>
  <c r="I81" i="10"/>
  <c r="H81" i="10"/>
  <c r="J80" i="10"/>
  <c r="I80" i="10"/>
  <c r="H80" i="10"/>
  <c r="J79" i="10"/>
  <c r="I79" i="10"/>
  <c r="H79" i="10"/>
  <c r="J78" i="10"/>
  <c r="I78" i="10"/>
  <c r="H78" i="10"/>
  <c r="J77" i="10"/>
  <c r="I77" i="10"/>
  <c r="H77" i="10"/>
  <c r="J76" i="10"/>
  <c r="I76" i="10"/>
  <c r="H76" i="10"/>
  <c r="J75" i="10"/>
  <c r="I75" i="10"/>
  <c r="I60" i="10"/>
  <c r="J58" i="10"/>
  <c r="H56" i="10"/>
  <c r="J71" i="10"/>
  <c r="I71" i="10"/>
  <c r="H71" i="10"/>
  <c r="J70" i="10"/>
  <c r="I70" i="10"/>
  <c r="H70" i="10"/>
  <c r="J69" i="10"/>
  <c r="I69" i="10"/>
  <c r="H69" i="10"/>
  <c r="J68" i="10"/>
  <c r="I68" i="10"/>
  <c r="H68" i="10"/>
  <c r="J67" i="10"/>
  <c r="I67" i="10"/>
  <c r="H67" i="10"/>
  <c r="J66" i="10"/>
  <c r="I66" i="10"/>
  <c r="H66" i="10"/>
  <c r="J65" i="10"/>
  <c r="I65" i="10"/>
  <c r="H65" i="10"/>
  <c r="J64" i="10"/>
  <c r="I64" i="10"/>
  <c r="H64" i="10"/>
  <c r="J63" i="10"/>
  <c r="I63" i="10"/>
  <c r="H63" i="10"/>
  <c r="J62" i="10"/>
  <c r="I62" i="10"/>
  <c r="H62" i="10"/>
  <c r="J61" i="10"/>
  <c r="I61" i="10"/>
  <c r="H61" i="10"/>
  <c r="J60" i="10"/>
  <c r="H60" i="10"/>
  <c r="J59" i="10"/>
  <c r="I59" i="10"/>
  <c r="H59" i="10"/>
  <c r="I58" i="10"/>
  <c r="H58" i="10"/>
  <c r="J57" i="10"/>
  <c r="I57" i="10"/>
  <c r="H57" i="10"/>
  <c r="J56" i="10"/>
  <c r="I56" i="10"/>
  <c r="J55" i="10"/>
  <c r="I55" i="10"/>
  <c r="H55" i="10"/>
  <c r="J54" i="10"/>
  <c r="I54" i="10"/>
  <c r="H54" i="10"/>
  <c r="J53" i="10"/>
  <c r="I53" i="10"/>
  <c r="H53" i="10"/>
  <c r="J52" i="10"/>
  <c r="I52" i="10"/>
  <c r="H52" i="10"/>
  <c r="J29" i="10"/>
  <c r="I29" i="10"/>
  <c r="H32" i="10"/>
  <c r="H31" i="10"/>
  <c r="H30" i="10"/>
  <c r="H29" i="10"/>
  <c r="J48" i="10"/>
  <c r="I48" i="10"/>
  <c r="H48" i="10"/>
  <c r="J47" i="10"/>
  <c r="I47" i="10"/>
  <c r="H47" i="10"/>
  <c r="J46" i="10"/>
  <c r="I46" i="10"/>
  <c r="H46" i="10"/>
  <c r="J45" i="10"/>
  <c r="I45" i="10"/>
  <c r="H45" i="10"/>
  <c r="J44" i="10"/>
  <c r="I44" i="10"/>
  <c r="H44" i="10"/>
  <c r="J43" i="10"/>
  <c r="I43" i="10"/>
  <c r="H43" i="10"/>
  <c r="J42" i="10"/>
  <c r="I42" i="10"/>
  <c r="H42" i="10"/>
  <c r="J41" i="10"/>
  <c r="I41" i="10"/>
  <c r="H41" i="10"/>
  <c r="J40" i="10"/>
  <c r="I40" i="10"/>
  <c r="H40" i="10"/>
  <c r="J39" i="10"/>
  <c r="I39" i="10"/>
  <c r="H39" i="10"/>
  <c r="J38" i="10"/>
  <c r="I38" i="10"/>
  <c r="H38" i="10"/>
  <c r="J37" i="10"/>
  <c r="I37" i="10"/>
  <c r="H37" i="10"/>
  <c r="J36" i="10"/>
  <c r="I36" i="10"/>
  <c r="H36" i="10"/>
  <c r="J35" i="10"/>
  <c r="I35" i="10"/>
  <c r="H35" i="10"/>
  <c r="J34" i="10"/>
  <c r="I34" i="10"/>
  <c r="H34" i="10"/>
  <c r="J33" i="10"/>
  <c r="I33" i="10"/>
  <c r="H33" i="10"/>
  <c r="J32" i="10"/>
  <c r="I32" i="10"/>
  <c r="J31" i="10"/>
  <c r="I31" i="10"/>
  <c r="J30" i="10"/>
  <c r="I30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I72" i="8"/>
  <c r="K72" i="8"/>
  <c r="I73" i="8"/>
  <c r="J73" i="8"/>
  <c r="K73" i="8"/>
  <c r="L73" i="8"/>
  <c r="I74" i="8"/>
  <c r="J74" i="8"/>
  <c r="K74" i="8"/>
  <c r="L74" i="8"/>
  <c r="H74" i="8"/>
  <c r="H73" i="8"/>
  <c r="H68" i="8"/>
  <c r="I68" i="8"/>
  <c r="J68" i="8"/>
  <c r="K68" i="8"/>
  <c r="L68" i="8"/>
  <c r="M68" i="8"/>
  <c r="I46" i="8"/>
  <c r="H46" i="8"/>
  <c r="J46" i="8"/>
  <c r="K46" i="8"/>
  <c r="L46" i="8"/>
  <c r="M46" i="8"/>
  <c r="O46" i="8"/>
  <c r="P46" i="8"/>
  <c r="K24" i="8"/>
  <c r="H24" i="8"/>
  <c r="I24" i="8"/>
  <c r="J24" i="8"/>
  <c r="M24" i="8"/>
  <c r="L24" i="8"/>
  <c r="G68" i="8"/>
  <c r="G46" i="8"/>
  <c r="G24" i="8"/>
  <c r="T46" i="8"/>
  <c r="U46" i="8"/>
  <c r="S24" i="8"/>
  <c r="P74" i="8"/>
  <c r="P73" i="8"/>
  <c r="P72" i="8"/>
  <c r="P24" i="8"/>
  <c r="V68" i="8"/>
  <c r="W68" i="8"/>
  <c r="X68" i="8"/>
  <c r="Y68" i="8"/>
  <c r="Z68" i="8"/>
  <c r="W46" i="8"/>
  <c r="X46" i="8"/>
  <c r="Y46" i="8"/>
  <c r="Z46" i="8"/>
  <c r="T68" i="8"/>
  <c r="P68" i="8"/>
  <c r="O68" i="8"/>
  <c r="O24" i="8"/>
  <c r="V24" i="8"/>
  <c r="W24" i="8"/>
  <c r="X24" i="8"/>
  <c r="Y24" i="8"/>
  <c r="Z24" i="8"/>
  <c r="G74" i="8"/>
  <c r="G73" i="8"/>
  <c r="T74" i="8"/>
  <c r="O72" i="8"/>
  <c r="O74" i="8"/>
  <c r="O73" i="8"/>
  <c r="N63" i="8"/>
  <c r="N64" i="8"/>
  <c r="N65" i="8"/>
  <c r="N66" i="8"/>
  <c r="N67" i="8"/>
  <c r="N41" i="8"/>
  <c r="N42" i="8"/>
  <c r="N43" i="8"/>
  <c r="N44" i="8"/>
  <c r="N45" i="8"/>
  <c r="E46" i="8"/>
  <c r="O78" i="8"/>
  <c r="O77" i="8"/>
  <c r="N52" i="8"/>
  <c r="N61" i="8"/>
  <c r="F46" i="8"/>
  <c r="F68" i="8"/>
  <c r="F24" i="8"/>
  <c r="N62" i="8"/>
  <c r="E68" i="8"/>
  <c r="E24" i="8"/>
  <c r="N30" i="8"/>
  <c r="N35" i="8"/>
  <c r="N59" i="8"/>
  <c r="N60" i="8"/>
  <c r="N39" i="8"/>
  <c r="N36" i="8"/>
  <c r="N37" i="8"/>
  <c r="N38" i="8"/>
  <c r="N40" i="8"/>
  <c r="N55" i="8"/>
  <c r="N54" i="8"/>
  <c r="N53" i="8"/>
  <c r="N51" i="8"/>
  <c r="N50" i="8"/>
  <c r="N49" i="8"/>
  <c r="N48" i="8"/>
  <c r="N33" i="8"/>
  <c r="N31" i="8"/>
  <c r="N29" i="8"/>
  <c r="N56" i="8"/>
  <c r="N57" i="8"/>
  <c r="N32" i="8"/>
  <c r="N28" i="8"/>
  <c r="N34" i="8"/>
  <c r="Q78" i="8" l="1"/>
  <c r="N77" i="8"/>
  <c r="Q77" i="8"/>
  <c r="N78" i="8"/>
  <c r="Q73" i="8"/>
  <c r="Q74" i="8"/>
  <c r="Q46" i="8"/>
  <c r="Q68" i="8"/>
  <c r="N73" i="8"/>
  <c r="N46" i="8"/>
  <c r="N58" i="8"/>
  <c r="N68" i="8" s="1"/>
  <c r="N74" i="8" l="1"/>
</calcChain>
</file>

<file path=xl/sharedStrings.xml><?xml version="1.0" encoding="utf-8"?>
<sst xmlns="http://schemas.openxmlformats.org/spreadsheetml/2006/main" count="589" uniqueCount="196">
  <si>
    <t>KCNQ1</t>
  </si>
  <si>
    <t>Subunit</t>
  </si>
  <si>
    <t>Aminoacids</t>
  </si>
  <si>
    <t>1-114</t>
  </si>
  <si>
    <t>Sequence</t>
  </si>
  <si>
    <t>Seed Number</t>
  </si>
  <si>
    <t>MolProbity Score</t>
  </si>
  <si>
    <t>Clash Score</t>
  </si>
  <si>
    <t>Ramachandran Favoured (%)</t>
  </si>
  <si>
    <t>Ramachandran Outliers (%)</t>
  </si>
  <si>
    <t>Rotamer Outliers (%)</t>
  </si>
  <si>
    <t>MINIMIZED ΔG</t>
  </si>
  <si>
    <t>NA</t>
  </si>
  <si>
    <t>iPTM</t>
  </si>
  <si>
    <t>90-403 (314)</t>
  </si>
  <si>
    <t>IKs_A8VHet_AF1</t>
  </si>
  <si>
    <t>IKs_A8VHet_AF2</t>
  </si>
  <si>
    <t>IKs_A8VHet_AF3</t>
  </si>
  <si>
    <t>IKs_A8VHet_AF4</t>
  </si>
  <si>
    <t>IKs_A8VHet_AF5</t>
  </si>
  <si>
    <t>IKs_A8VHet_AF6</t>
  </si>
  <si>
    <t>IKs_A8VHet_AF7</t>
  </si>
  <si>
    <t>IKs_A8VHet_AF8</t>
  </si>
  <si>
    <t>IKs_A8VHet_AF9</t>
  </si>
  <si>
    <t>IKs_A8VHet_AF10</t>
  </si>
  <si>
    <t>IKs_WT_AF1</t>
  </si>
  <si>
    <t>IKs_WT_AF2</t>
  </si>
  <si>
    <t>IKs_WT_AF3</t>
  </si>
  <si>
    <t>IKs_WT_AF4</t>
  </si>
  <si>
    <t>IKs_WT_AF5</t>
  </si>
  <si>
    <t>IKs_WT_AF6</t>
  </si>
  <si>
    <t>IKs_WT_AF7</t>
  </si>
  <si>
    <t>IKs_WT_AF8</t>
  </si>
  <si>
    <t>IKs_WT_AF9</t>
  </si>
  <si>
    <t>IKs_WT_AF10</t>
  </si>
  <si>
    <t>IKs_A8VHomo_AF1</t>
  </si>
  <si>
    <t>IKs_A8VHomo_AF2</t>
  </si>
  <si>
    <t>IKs_A8VHomo_AF3</t>
  </si>
  <si>
    <t>IKs_A8VHomo_AF4</t>
  </si>
  <si>
    <t>IKs_A8VHomo_AF5</t>
  </si>
  <si>
    <t>IKs_A8VHomo_AF6</t>
  </si>
  <si>
    <t>IKs_A8VHomo_AF7</t>
  </si>
  <si>
    <t>IKs_A8VHomo_AF8</t>
  </si>
  <si>
    <t>IKs_A8VHomo_AF9</t>
  </si>
  <si>
    <t>IKs_A8VHomo_AF10</t>
  </si>
  <si>
    <t> 1437294157</t>
  </si>
  <si>
    <t>IKs_WT_AF11</t>
  </si>
  <si>
    <t>IKs_WT_AF12</t>
  </si>
  <si>
    <t>IKs_WT_AF13</t>
  </si>
  <si>
    <t>IKs_WT_AF14</t>
  </si>
  <si>
    <t>IKs_WT_AF15</t>
  </si>
  <si>
    <t>IKs_A8VHet_AF11</t>
  </si>
  <si>
    <t>IKs_A8VHet_AF12</t>
  </si>
  <si>
    <t>IKs_A8VHet_AF13</t>
  </si>
  <si>
    <t>IKs_A8VHet_AF14</t>
  </si>
  <si>
    <t>IKs_A8VHet_AF15</t>
  </si>
  <si>
    <t>IKs_A8VHomo_AF11</t>
  </si>
  <si>
    <t>IKs_A8VHomo_AF12</t>
  </si>
  <si>
    <t>IKs_A8VHomo_AF13</t>
  </si>
  <si>
    <t>IKs_A8VHomo_AF14</t>
  </si>
  <si>
    <t>IKs_A8VHomo_AF15</t>
  </si>
  <si>
    <t>IKs_A8VHomo_AF16</t>
  </si>
  <si>
    <t>IKs_A8VHomo_AF17</t>
  </si>
  <si>
    <t>IKs_A8VHomo_AF18</t>
  </si>
  <si>
    <t>IKs_A8VHomo_AF19</t>
  </si>
  <si>
    <t>IKs_A8VHomo_AF20</t>
  </si>
  <si>
    <t>IKs_WT_AF16</t>
  </si>
  <si>
    <t>IKs_WT_AF17</t>
  </si>
  <si>
    <t>IKs_WT_AF18</t>
  </si>
  <si>
    <t>IKs_WT_AF20</t>
  </si>
  <si>
    <t>IKs_A8VHet_AF16</t>
  </si>
  <si>
    <t>IKs_A8VHet_AF17</t>
  </si>
  <si>
    <t>IKs_A8VHet_AF18</t>
  </si>
  <si>
    <t>IKs_A8VHet_AF20</t>
  </si>
  <si>
    <t> 717631342</t>
  </si>
  <si>
    <t>IKs_A8VHet_AF19</t>
  </si>
  <si>
    <t>IKs_WT_AF19</t>
  </si>
  <si>
    <t>KCNE1 pDDLT</t>
  </si>
  <si>
    <t>NOT MINIMIZED ΔG</t>
  </si>
  <si>
    <t>WT</t>
  </si>
  <si>
    <t>SEM</t>
  </si>
  <si>
    <t>PTM</t>
  </si>
  <si>
    <t>WT Vs Het/WT Vs Hom</t>
  </si>
  <si>
    <t>WT Vs Hom/Homo Vs Het</t>
  </si>
  <si>
    <t>Homo Vs Het/WT Vs Homo</t>
  </si>
  <si>
    <t>WT-Het/WT-Homo</t>
  </si>
  <si>
    <t>WT-Het/Het-Homo</t>
  </si>
  <si>
    <t>WT-Homo/Het-Homo</t>
  </si>
  <si>
    <t>Interaction ΔΔG (Kcal/mol)</t>
  </si>
  <si>
    <t>MinK WT</t>
  </si>
  <si>
    <t>Kv7.1 PAE</t>
  </si>
  <si>
    <t>Kv7.1 pLDDT</t>
  </si>
  <si>
    <t>MinK PAE</t>
  </si>
  <si>
    <t>Global PAE</t>
  </si>
  <si>
    <t>Global pLDDT</t>
  </si>
  <si>
    <t>IKs ΔG (Kcal/mol)</t>
  </si>
  <si>
    <t>IKs ΔΔG (Kcal/mol)</t>
  </si>
  <si>
    <t>Interaction energy (Kcal/mol) Kv7.1/MinK</t>
  </si>
  <si>
    <t>Normal distribution</t>
  </si>
  <si>
    <t>Heterozygous</t>
  </si>
  <si>
    <t>Homozygous</t>
  </si>
  <si>
    <t>A8V Heterozygous</t>
  </si>
  <si>
    <t>A8V Homozygous</t>
  </si>
  <si>
    <t>Seed</t>
  </si>
  <si>
    <t>MinK pLDDT</t>
  </si>
  <si>
    <t>IKs interaction energy Kv7.1/MinK (Kcal/mol)</t>
  </si>
  <si>
    <t>IKs iPTM</t>
  </si>
  <si>
    <t xml:space="preserve">IKs PTM </t>
  </si>
  <si>
    <t>IKs RSMD vs AF-IKs WT (Å)</t>
  </si>
  <si>
    <t>IKs RSMD vs AF IKs Homo (Å)</t>
  </si>
  <si>
    <t>IKs interaction ΔΔG Kv7.1/MinK (Kcal/mol)</t>
  </si>
  <si>
    <t>WT -Heterozygous</t>
  </si>
  <si>
    <t>WT-Homozygous</t>
  </si>
  <si>
    <t>Heterozygous-Homozygous</t>
  </si>
  <si>
    <t>Interaction ΔΔG (Kcal/mol) Kv7.1/MinK</t>
  </si>
  <si>
    <t>IKs PTM</t>
  </si>
  <si>
    <t>WT Vs Heterozygous</t>
  </si>
  <si>
    <t>WT Vs Homozygous</t>
  </si>
  <si>
    <t>Homo Vs Heterozygous</t>
  </si>
  <si>
    <t>Statistically significant</t>
  </si>
  <si>
    <t>Kv7.1 pDDLT</t>
  </si>
  <si>
    <t>Statistically non significant</t>
  </si>
  <si>
    <t>Homozygous Vs Heterozygous</t>
  </si>
  <si>
    <t>MinK pDDLT</t>
  </si>
  <si>
    <t>Global pDDLT</t>
  </si>
  <si>
    <t>Interaction ΔG (Kcal/mol)</t>
  </si>
  <si>
    <r>
      <t>IKs RSMD (</t>
    </r>
    <r>
      <rPr>
        <b/>
        <sz val="11"/>
        <color theme="1"/>
        <rFont val="Aptos Narrow"/>
        <family val="2"/>
      </rPr>
      <t>Å)</t>
    </r>
  </si>
  <si>
    <t>RSMD (Å)</t>
  </si>
  <si>
    <t>Shapiro-Wilk Test</t>
  </si>
  <si>
    <t>IKs RSMD vs AF-IKs Homo (Å)</t>
  </si>
  <si>
    <t>Median</t>
  </si>
  <si>
    <t>Non normal distribution</t>
  </si>
  <si>
    <r>
      <t>MILSNTTAVTPFLTKLWQETVQQGGNMSGLARRSPR</t>
    </r>
    <r>
      <rPr>
        <sz val="11"/>
        <color theme="1"/>
        <rFont val="Aptos Narrow"/>
        <family val="2"/>
        <scheme val="minor"/>
      </rPr>
      <t>SSDGKLEALYVLMVLGFFGFFTLGIMLSYIRSKKLEHSNDPFNVYIESDAWQEKDKAYVQARVLESYRSCYVVENHLA</t>
    </r>
  </si>
  <si>
    <r>
      <t>RVSIYSTRRP</t>
    </r>
    <r>
      <rPr>
        <sz val="11"/>
        <color theme="1"/>
        <rFont val="Aptos Narrow"/>
        <family val="2"/>
        <scheme val="minor"/>
      </rPr>
      <t>VLARTHVQGRVYNFLERPTGWKCFVYHFAVFLIVLVCLIFSVLSTIEQYAALATGTLFWMEIVLVVFFGTEYVVRLWSAGCRSKYVGLWGRLRFARKPISIIDLIVVVASMVVLCVGSKGQVFATSAIRGIRFLQILRMLHVDRQGGTWRLLGSVVFIHRQELITTLYIGFLGLIFSSYFVYLAEKDAVNESGRVEFGSYADALWWGVVTVTTIGYGDKVPQTWVGKTIASCFSVFAISFFALPAGILGSGFALKVQQKQRQKHFNRQIPAAASLIQTAWRCYAAENPDSSTWKIYIRKAPRSH</t>
    </r>
  </si>
  <si>
    <t>Averages</t>
  </si>
  <si>
    <t>Diferences</t>
  </si>
  <si>
    <t>[NN]</t>
  </si>
  <si>
    <t>[N]</t>
  </si>
  <si>
    <r>
      <t xml:space="preserve">WT - A8V Heterozygous </t>
    </r>
    <r>
      <rPr>
        <b/>
        <sz val="11"/>
        <color theme="1"/>
        <rFont val="Aptos Narrow"/>
        <family val="2"/>
      </rPr>
      <t>[N]</t>
    </r>
  </si>
  <si>
    <r>
      <t xml:space="preserve">WT - A8V Homozygous  </t>
    </r>
    <r>
      <rPr>
        <b/>
        <sz val="11"/>
        <color theme="1"/>
        <rFont val="Aptos Narrow"/>
        <family val="2"/>
      </rPr>
      <t>[N]</t>
    </r>
  </si>
  <si>
    <r>
      <t xml:space="preserve">Heterozygous - Homozygous  </t>
    </r>
    <r>
      <rPr>
        <b/>
        <sz val="11"/>
        <color theme="1"/>
        <rFont val="Aptos Narrow"/>
        <family val="2"/>
      </rPr>
      <t>[N]</t>
    </r>
  </si>
  <si>
    <r>
      <t xml:space="preserve">WT - A8V Heterozygous </t>
    </r>
    <r>
      <rPr>
        <b/>
        <sz val="11"/>
        <color theme="1"/>
        <rFont val="Aptos Narrow"/>
        <family val="2"/>
      </rPr>
      <t>[NN]</t>
    </r>
  </si>
  <si>
    <r>
      <t xml:space="preserve">Heterozygous - Homozygous  </t>
    </r>
    <r>
      <rPr>
        <b/>
        <sz val="11"/>
        <color theme="1"/>
        <rFont val="Aptos Narrow"/>
        <family val="2"/>
      </rPr>
      <t>[NN]</t>
    </r>
  </si>
  <si>
    <r>
      <t>Paired-t test indicated a significant difference between WT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14.5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0.3) and Heterozygous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15.1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0.2),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8.2,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&lt; .001.</t>
    </r>
  </si>
  <si>
    <r>
      <t>Paired-t test indicated a significant  difference between WT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14.5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0.3) and Homozygous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14.7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0.4),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2.4,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= 0.026.</t>
    </r>
  </si>
  <si>
    <r>
      <t>Paired-t test indicated a significant difference between Homozygous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15.1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0.2) and Heterozygous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14.7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0.4),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5,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&lt; .001.</t>
    </r>
  </si>
  <si>
    <r>
      <rPr>
        <sz val="8"/>
        <color theme="1"/>
        <rFont val="Segoe UI"/>
        <family val="2"/>
      </rPr>
      <t>The Wilcoxon Signed-Rank test indicated a significant  difference between WT (Median = 74.2 ,n = 20) and Heterozygous (Median = 71.6 ,n = 20), W+ = 0,</t>
    </r>
    <r>
      <rPr>
        <i/>
        <sz val="8"/>
        <color theme="1"/>
        <rFont val="Segoe UI"/>
        <family val="2"/>
      </rPr>
      <t> p &lt; .001, r = -1.1.</t>
    </r>
  </si>
  <si>
    <r>
      <t>Paired-t test indicated a significant difference between WT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74.1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0.5) and homozygous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73.7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0.7),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3.2,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= .005.</t>
    </r>
  </si>
  <si>
    <r>
      <rPr>
        <sz val="8"/>
        <color theme="1"/>
        <rFont val="Segoe UI"/>
        <family val="2"/>
      </rPr>
      <t>The Wilcoxon Signed-Rank test indicated a significant difference between Homozygous (Median = 71.6 ,n = 20) and Heterozygous (Median = 73.6 ,n = 20), W+ = 207, </t>
    </r>
    <r>
      <rPr>
        <i/>
        <sz val="8"/>
        <color theme="1"/>
        <rFont val="Segoe UI"/>
        <family val="2"/>
      </rPr>
      <t>p &lt; .001, r = 1.</t>
    </r>
  </si>
  <si>
    <r>
      <t>Paired-t test indicated a significant difference between WT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22.3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0.7) and Heterozygous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25.2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0.1),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18.6,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&lt; .001.</t>
    </r>
  </si>
  <si>
    <r>
      <t>Paired-t test indicated a non-significant difference between WT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22.3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0.7) and Homozygous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22.6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0.6),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1.5,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= .142.</t>
    </r>
  </si>
  <si>
    <r>
      <t>Paired-t test indicated a non-significant difference between Homozygous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135.2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492) and Heterozygous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22.6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0.6),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1,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= .319.</t>
    </r>
  </si>
  <si>
    <r>
      <t>Paired-t test indicated a significant difference between WT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54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1.4) and Heterizygous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46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0.7),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20.1,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&lt; .001.</t>
    </r>
  </si>
  <si>
    <r>
      <t>Paired-t test indicated a non-significant difference between WT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54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1.4) and Homozygous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53.1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1.6),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1.8,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= .091.</t>
    </r>
  </si>
  <si>
    <r>
      <t>Paired-t test indicated a significant difference between Homozygous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46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0.7) and Heterozygous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53.1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1.6),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21.6,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&lt; .001.</t>
    </r>
  </si>
  <si>
    <r>
      <t>Paired-t test indicated a significant difference between WT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18.1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0.5) and Heterozygous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19.8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0.2),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17,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&lt; .001.</t>
    </r>
  </si>
  <si>
    <r>
      <t>Paired-t test indicated a non-significant difference between WT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18.1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0.5) and Homozygous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18.3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0.5),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1.9,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= .074.</t>
    </r>
  </si>
  <si>
    <r>
      <t>Paired-t test indicated a significant difference between Homozygous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19.8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0.2) and Heterozygous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18.3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0.5),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14.8,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&lt; .001.</t>
    </r>
  </si>
  <si>
    <r>
      <t>Paired-t test indicated a significant difference between WT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68.8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0.7) and Heterozygous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64.6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0.6),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25.5,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&lt; .001.</t>
    </r>
  </si>
  <si>
    <r>
      <t>Paired-t test indicated a significant difference between WT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68.8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0.7) and Homozygous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68.2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0.9),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2.6,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= .017.</t>
    </r>
  </si>
  <si>
    <r>
      <t>Paired-t test indicated a significant difference between Homozygous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64.6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0.6) and Heterozygous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68.2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0.9),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24.5,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&lt; .001.</t>
    </r>
  </si>
  <si>
    <r>
      <t>Paired-t test indicated a non-significant difference between WT/Heterozygous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34.8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57.4) and WT/Homozygous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9.7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46.4),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1.9,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= .073.</t>
    </r>
  </si>
  <si>
    <r>
      <t>Paired-t test indicated a non-significant difference between WT/Heterozygous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34.8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57.4) and Heterozygous/Homozygous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21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53.6),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1.3,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= .200.</t>
    </r>
  </si>
  <si>
    <r>
      <t>Paired-t test indicated a non-significant difference between WT/Homozygous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9.7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46.4) and Heterozygous/Homozygous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21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53.6),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0.6,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= .557.</t>
    </r>
  </si>
  <si>
    <r>
      <t>Paired-t test indicated a significant difference between WT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-273.1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50.3) and Heterozygous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-238.3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39.2),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2.7,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= .014.</t>
    </r>
  </si>
  <si>
    <r>
      <t>Paired-t test indicated a non-significant difference between WT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-273.1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50.3) and Homozygous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-259.2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39.6),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1.3,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= .200.</t>
    </r>
  </si>
  <si>
    <r>
      <t>Paired-t test indicated a non-significant difference between Homozygous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-238.3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39.2) and Heterozygous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-259.2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39.6),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1.7,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= .096.</t>
    </r>
  </si>
  <si>
    <r>
      <t>Paired-t test indicated a significant large difference between WT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-314.8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28.2) and Heterozygous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-282.1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32.9),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4.3,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&lt; .001.</t>
    </r>
  </si>
  <si>
    <r>
      <t>Paired-t test indicated a non-significant difference between WT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-314.8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28.2) and Homozygous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-312.2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26.9),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0.3,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= .778.</t>
    </r>
  </si>
  <si>
    <r>
      <t>Paired-t test indicated a significant difference between Homozygous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-282.1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32.9) and Heterozygous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-312.2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26.9),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3.4,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= .003.</t>
    </r>
  </si>
  <si>
    <r>
      <t>Paired-t test indicated a significant difference between WT/Heterozygous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-32.7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34.2) and WT/Homozygous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-2.5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39.9),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3.4,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= .003.</t>
    </r>
  </si>
  <si>
    <r>
      <t>Paired-t test indicated a significant difference between WT/Heterozygous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-32.7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34.2) and Heterozygous/Homozygous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30.1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39.8),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4.5,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&lt; .001.</t>
    </r>
  </si>
  <si>
    <r>
      <t>Paired-t test indicated a significant large difference between WT/Homozygous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-2.5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39.9) and Heterozygous/Homozygous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30.1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39.8),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4.3,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&lt; .001.</t>
    </r>
  </si>
  <si>
    <r>
      <t>Paired-t test indicated a non-significant difference between WT Vs Heterozygous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0.6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0.2) and WT Vs Homozygous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0.5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0.2),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1.8,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= .081.</t>
    </r>
  </si>
  <si>
    <r>
      <t>Paired-t test indicated a non-significant difference between WT Vs Homozygous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0.6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0.2) and Homozygous Vs Heterozygous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0.6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0.2),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0.02,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= .982.</t>
    </r>
  </si>
  <si>
    <r>
      <t>Paired-t test indicated a non-significant difference between Homozygous Vs Heterozygous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0.5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0.2) and WT Vs Homozygous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0.6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0.2),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1.7,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= .112.</t>
    </r>
  </si>
  <si>
    <r>
      <t>Paired-t test indicated a significant difference between WT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0.7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0.01) and Heterozygous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0.7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0.005),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16,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&lt; .001.</t>
    </r>
  </si>
  <si>
    <r>
      <rPr>
        <sz val="8"/>
        <color theme="1"/>
        <rFont val="Segoe UI"/>
        <family val="2"/>
      </rPr>
      <t>The Wilcoxon Signed-Rank test indicated a non-significant difference between WT (Median = 0.7 ,n = 20) and Homozygous (Median = 0.7 ,n = 20), Z = -1.5</t>
    </r>
    <r>
      <rPr>
        <i/>
        <sz val="8"/>
        <color theme="1"/>
        <rFont val="Segoe UI"/>
        <family val="2"/>
      </rPr>
      <t>, p = .132, r = -0.4.</t>
    </r>
  </si>
  <si>
    <r>
      <rPr>
        <sz val="8"/>
        <color theme="1"/>
        <rFont val="Segoe UI"/>
        <family val="2"/>
      </rPr>
      <t>The</t>
    </r>
    <r>
      <rPr>
        <i/>
        <sz val="8"/>
        <color theme="1"/>
        <rFont val="Segoe UI"/>
        <family val="2"/>
      </rPr>
      <t xml:space="preserve"> </t>
    </r>
    <r>
      <rPr>
        <sz val="8"/>
        <color theme="1"/>
        <rFont val="Segoe UI"/>
        <family val="2"/>
      </rPr>
      <t>Wilcoxon Signed-Rank test indicated a significant difference between Homozygous (Median = 0.7 ,n = 20) and Heterozygous (Median = 0.7 ,n = 20), Z = 3.9, </t>
    </r>
    <r>
      <rPr>
        <i/>
        <sz val="8"/>
        <color theme="1"/>
        <rFont val="Segoe UI"/>
        <family val="2"/>
      </rPr>
      <t>p &lt; .001, r = 0.9.</t>
    </r>
  </si>
  <si>
    <r>
      <rPr>
        <sz val="8"/>
        <color theme="1"/>
        <rFont val="Segoe UI"/>
        <family val="2"/>
      </rPr>
      <t>The</t>
    </r>
    <r>
      <rPr>
        <i/>
        <sz val="8"/>
        <color theme="1"/>
        <rFont val="Segoe UI"/>
        <family val="2"/>
      </rPr>
      <t xml:space="preserve"> </t>
    </r>
    <r>
      <rPr>
        <sz val="8"/>
        <color theme="1"/>
        <rFont val="Segoe UI"/>
        <family val="2"/>
      </rPr>
      <t>Wilcoxon Signed-Rank test indicated a significant difference between WT (Median = 0.7 ,n = 20) and Heterozygous (Median = 0.7 ,n = 20), Z = -3.9,</t>
    </r>
    <r>
      <rPr>
        <i/>
        <sz val="8"/>
        <color theme="1"/>
        <rFont val="Segoe UI"/>
        <family val="2"/>
      </rPr>
      <t> p &lt; .001, r = -0.9.</t>
    </r>
  </si>
  <si>
    <r>
      <t>Paired-t test indicated a non-significant difference between WT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0.7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0.01) and Homozygous (</t>
    </r>
    <r>
      <rPr>
        <i/>
        <sz val="8"/>
        <color theme="1"/>
        <rFont val="Segoe UI"/>
        <family val="2"/>
      </rPr>
      <t>M</t>
    </r>
    <r>
      <rPr>
        <sz val="8"/>
        <color theme="1"/>
        <rFont val="Segoe UI"/>
        <family val="2"/>
      </rPr>
      <t> = 0.7 ,</t>
    </r>
    <r>
      <rPr>
        <i/>
        <sz val="8"/>
        <color theme="1"/>
        <rFont val="Segoe UI"/>
        <family val="2"/>
      </rPr>
      <t>SD</t>
    </r>
    <r>
      <rPr>
        <sz val="8"/>
        <color theme="1"/>
        <rFont val="Segoe UI"/>
        <family val="2"/>
      </rPr>
      <t> = 0.01), </t>
    </r>
    <r>
      <rPr>
        <i/>
        <sz val="8"/>
        <color theme="1"/>
        <rFont val="Segoe UI"/>
        <family val="2"/>
      </rPr>
      <t>t</t>
    </r>
    <r>
      <rPr>
        <sz val="8"/>
        <color theme="1"/>
        <rFont val="Segoe UI"/>
        <family val="2"/>
      </rPr>
      <t>(19) = 1.9, </t>
    </r>
    <r>
      <rPr>
        <i/>
        <sz val="8"/>
        <color theme="1"/>
        <rFont val="Segoe UI"/>
        <family val="2"/>
      </rPr>
      <t>p</t>
    </r>
    <r>
      <rPr>
        <sz val="8"/>
        <color theme="1"/>
        <rFont val="Segoe UI"/>
        <family val="2"/>
      </rPr>
      <t> = .073.</t>
    </r>
  </si>
  <si>
    <r>
      <rPr>
        <sz val="8"/>
        <color theme="1"/>
        <rFont val="Segoe UI"/>
        <family val="2"/>
      </rPr>
      <t>The Wilcoxon Signed-Rank test indicated a significant difference between Homozygous (Median = 0.7 ,n = 20) and Heterozygous (Median = 0.7 ,n = 20), Z = 3.9,</t>
    </r>
    <r>
      <rPr>
        <i/>
        <sz val="8"/>
        <color theme="1"/>
        <rFont val="Segoe UI"/>
        <family val="2"/>
      </rPr>
      <t> p &lt; .001, r = 0.9.</t>
    </r>
  </si>
  <si>
    <r>
      <t xml:space="preserve">WT - A8V Homozygous  </t>
    </r>
    <r>
      <rPr>
        <b/>
        <sz val="11"/>
        <color theme="1"/>
        <rFont val="Aptos Narrow"/>
        <family val="2"/>
      </rPr>
      <t>[NN]</t>
    </r>
  </si>
  <si>
    <t>NS</t>
  </si>
  <si>
    <t>S</t>
  </si>
  <si>
    <t>Statistical analysis summary</t>
  </si>
  <si>
    <t>Interpretation</t>
  </si>
  <si>
    <t>Comparison</t>
  </si>
  <si>
    <t>Results</t>
  </si>
  <si>
    <t>IKs RSMD vs Cui C, et al.-WT (Å)</t>
  </si>
  <si>
    <r>
      <t xml:space="preserve">IKs RSMD vs Zhong L, </t>
    </r>
    <r>
      <rPr>
        <b/>
        <i/>
        <sz val="11"/>
        <color theme="1"/>
        <rFont val="Aptos Narrow"/>
        <family val="2"/>
      </rPr>
      <t>et al.</t>
    </r>
    <r>
      <rPr>
        <b/>
        <sz val="11"/>
        <color theme="1"/>
        <rFont val="Aptos Narrow"/>
        <family val="2"/>
      </rPr>
      <t>-WT (Å)</t>
    </r>
  </si>
  <si>
    <r>
      <t xml:space="preserve">IKs RSMD vs Cui C, </t>
    </r>
    <r>
      <rPr>
        <b/>
        <i/>
        <sz val="11"/>
        <color theme="1"/>
        <rFont val="Aptos Narrow"/>
        <family val="2"/>
      </rPr>
      <t>et al</t>
    </r>
    <r>
      <rPr>
        <b/>
        <sz val="11"/>
        <color theme="1"/>
        <rFont val="Aptos Narrow"/>
        <family val="2"/>
      </rPr>
      <t>.-WT (Å)</t>
    </r>
  </si>
  <si>
    <t>1.374 </t>
  </si>
  <si>
    <t> 1.475</t>
  </si>
  <si>
    <t> 1.341</t>
  </si>
  <si>
    <t>IKs RSMD vs Zhong L, et al.-WT (Å)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</si>
</sst>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</font>
    <font>
      <b/>
      <sz val="16"/>
      <color theme="1"/>
      <name val="Aptos Narrow"/>
      <family val="2"/>
      <scheme val="minor"/>
    </font>
    <font>
      <sz val="8"/>
      <color theme="1"/>
      <name val="Segoe UI"/>
      <family val="2"/>
    </font>
    <font>
      <i/>
      <sz val="8"/>
      <color theme="1"/>
      <name val="Segoe UI"/>
      <family val="2"/>
    </font>
    <font>
      <b/>
      <i/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0" fillId="2" borderId="0" xfId="0" applyFill="1"/>
    <xf numFmtId="0" fontId="0" fillId="0" borderId="3" xfId="0" applyBorder="1"/>
    <xf numFmtId="2" fontId="0" fillId="0" borderId="0" xfId="0" applyNumberFormat="1"/>
    <xf numFmtId="0" fontId="1" fillId="0" borderId="0" xfId="0" applyFont="1" applyAlignment="1">
      <alignment horizontal="center" vertical="center"/>
    </xf>
    <xf numFmtId="164" fontId="0" fillId="0" borderId="0" xfId="0" applyNumberFormat="1"/>
    <xf numFmtId="0" fontId="0" fillId="2" borderId="4" xfId="0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right"/>
    </xf>
    <xf numFmtId="0" fontId="0" fillId="0" borderId="2" xfId="0" applyBorder="1"/>
    <xf numFmtId="0" fontId="0" fillId="0" borderId="3" xfId="0" applyBorder="1" applyAlignment="1">
      <alignment horizontal="right"/>
    </xf>
    <xf numFmtId="2" fontId="0" fillId="0" borderId="3" xfId="0" applyNumberFormat="1" applyBorder="1"/>
    <xf numFmtId="2" fontId="0" fillId="0" borderId="3" xfId="0" applyNumberFormat="1" applyBorder="1" applyAlignment="1">
      <alignment horizontal="center"/>
    </xf>
    <xf numFmtId="164" fontId="0" fillId="0" borderId="3" xfId="0" applyNumberFormat="1" applyBorder="1"/>
    <xf numFmtId="0" fontId="0" fillId="0" borderId="3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/>
    <xf numFmtId="164" fontId="0" fillId="0" borderId="3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6" fillId="0" borderId="0" xfId="0" applyFont="1"/>
    <xf numFmtId="0" fontId="0" fillId="0" borderId="5" xfId="0" applyBorder="1"/>
    <xf numFmtId="0" fontId="0" fillId="0" borderId="0" xfId="0" applyAlignment="1">
      <alignment horizontal="center" vertical="center"/>
    </xf>
    <xf numFmtId="0" fontId="1" fillId="2" borderId="0" xfId="0" applyFont="1" applyFill="1"/>
    <xf numFmtId="164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7477D-5B83-4948-BDB5-43C978E806C7}">
  <dimension ref="A2:O4"/>
  <sheetViews>
    <sheetView tabSelected="1" workbookViewId="0"/>
  </sheetViews>
  <sheetFormatPr defaultRowHeight="14.5" x14ac:dyDescent="0.35"/>
  <cols>
    <col min="1" max="1" width="17.7265625" customWidth="1"/>
    <col min="2" max="2" width="12" customWidth="1"/>
    <col min="3" max="3" width="16.90625" customWidth="1"/>
    <col min="4" max="4" width="11.453125" customWidth="1"/>
    <col min="5" max="5" width="11.36328125" customWidth="1"/>
    <col min="6" max="6" width="10" customWidth="1"/>
  </cols>
  <sheetData>
    <row r="2" spans="1:15" x14ac:dyDescent="0.35">
      <c r="A2" s="1" t="s">
        <v>1</v>
      </c>
      <c r="B2" s="1" t="s">
        <v>2</v>
      </c>
      <c r="C2" s="43" t="s">
        <v>4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x14ac:dyDescent="0.35">
      <c r="A3" t="s">
        <v>89</v>
      </c>
      <c r="B3" t="s">
        <v>3</v>
      </c>
      <c r="C3" t="s">
        <v>132</v>
      </c>
    </row>
    <row r="4" spans="1:15" x14ac:dyDescent="0.35">
      <c r="A4" t="s">
        <v>0</v>
      </c>
      <c r="B4" t="s">
        <v>14</v>
      </c>
      <c r="C4" t="s">
        <v>133</v>
      </c>
    </row>
  </sheetData>
  <mergeCells count="1">
    <mergeCell ref="C2:O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B5993-8E6E-4409-9B6E-89A7E7CD4433}">
  <dimension ref="A1:AB78"/>
  <sheetViews>
    <sheetView topLeftCell="J18" zoomScale="76" zoomScaleNormal="50" workbookViewId="0">
      <selection activeCell="S24" sqref="S24"/>
    </sheetView>
  </sheetViews>
  <sheetFormatPr defaultRowHeight="14.5" x14ac:dyDescent="0.35"/>
  <cols>
    <col min="1" max="1" width="3.6328125" customWidth="1"/>
    <col min="2" max="2" width="9.453125" customWidth="1"/>
    <col min="3" max="3" width="11.6328125" customWidth="1"/>
    <col min="4" max="4" width="14.1796875" customWidth="1"/>
    <col min="5" max="5" width="10.26953125" customWidth="1"/>
    <col min="6" max="6" width="8.08984375" customWidth="1"/>
    <col min="7" max="7" width="7.7265625" customWidth="1"/>
    <col min="8" max="12" width="14.1796875" customWidth="1"/>
    <col min="13" max="14" width="10.81640625" customWidth="1"/>
    <col min="15" max="15" width="10.26953125" customWidth="1"/>
    <col min="16" max="16" width="11.08984375" customWidth="1"/>
    <col min="17" max="18" width="13.7265625" customWidth="1"/>
    <col min="19" max="19" width="13.26953125" customWidth="1"/>
    <col min="20" max="21" width="10.90625" customWidth="1"/>
    <col min="22" max="22" width="15.36328125" customWidth="1"/>
    <col min="23" max="23" width="10.36328125" customWidth="1"/>
    <col min="24" max="24" width="14" customWidth="1"/>
    <col min="25" max="25" width="14.26953125" customWidth="1"/>
    <col min="27" max="27" width="2.54296875" customWidth="1"/>
    <col min="28" max="28" width="10.81640625" customWidth="1"/>
    <col min="29" max="29" width="11.08984375" customWidth="1"/>
  </cols>
  <sheetData>
    <row r="1" spans="1:28" ht="15" thickBot="1" x14ac:dyDescent="0.4"/>
    <row r="2" spans="1:28" ht="19" thickBot="1" x14ac:dyDescent="0.5">
      <c r="A2" s="6"/>
      <c r="E2" s="47" t="s">
        <v>78</v>
      </c>
      <c r="F2" s="48"/>
      <c r="G2" s="48"/>
      <c r="H2" s="48"/>
      <c r="I2" s="48"/>
      <c r="J2" s="48"/>
      <c r="K2" s="48"/>
      <c r="L2" s="48"/>
      <c r="M2" s="49"/>
      <c r="N2" s="47" t="s">
        <v>11</v>
      </c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A2" s="6"/>
    </row>
    <row r="3" spans="1:28" ht="56" customHeight="1" x14ac:dyDescent="0.35">
      <c r="A3" s="6"/>
      <c r="D3" s="3" t="s">
        <v>5</v>
      </c>
      <c r="E3" s="4" t="s">
        <v>95</v>
      </c>
      <c r="F3" s="9" t="s">
        <v>106</v>
      </c>
      <c r="G3" s="9" t="s">
        <v>107</v>
      </c>
      <c r="H3" s="4" t="s">
        <v>90</v>
      </c>
      <c r="I3" s="4" t="s">
        <v>91</v>
      </c>
      <c r="J3" s="4" t="s">
        <v>92</v>
      </c>
      <c r="K3" s="4" t="s">
        <v>77</v>
      </c>
      <c r="L3" s="4" t="s">
        <v>93</v>
      </c>
      <c r="M3" s="4" t="s">
        <v>94</v>
      </c>
      <c r="N3" s="4" t="s">
        <v>96</v>
      </c>
      <c r="O3" s="4" t="s">
        <v>95</v>
      </c>
      <c r="P3" s="4" t="s">
        <v>97</v>
      </c>
      <c r="Q3" s="4" t="s">
        <v>114</v>
      </c>
      <c r="R3" s="4" t="s">
        <v>191</v>
      </c>
      <c r="S3" s="4" t="s">
        <v>190</v>
      </c>
      <c r="T3" s="4" t="s">
        <v>108</v>
      </c>
      <c r="U3" s="4" t="s">
        <v>109</v>
      </c>
      <c r="V3" s="3" t="s">
        <v>6</v>
      </c>
      <c r="W3" s="3" t="s">
        <v>7</v>
      </c>
      <c r="X3" s="3" t="s">
        <v>8</v>
      </c>
      <c r="Y3" s="3" t="s">
        <v>9</v>
      </c>
      <c r="Z3" s="3" t="s">
        <v>10</v>
      </c>
      <c r="AA3" s="6"/>
    </row>
    <row r="4" spans="1:28" x14ac:dyDescent="0.35">
      <c r="A4" s="6"/>
      <c r="B4" t="s">
        <v>25</v>
      </c>
      <c r="D4">
        <v>1496597789</v>
      </c>
      <c r="E4">
        <v>477.32</v>
      </c>
      <c r="F4">
        <v>0.72</v>
      </c>
      <c r="G4">
        <v>0.73</v>
      </c>
      <c r="H4">
        <v>14.347104979999999</v>
      </c>
      <c r="I4">
        <v>74.103487860000001</v>
      </c>
      <c r="J4">
        <v>22.240933550000001</v>
      </c>
      <c r="K4">
        <v>54.0876898</v>
      </c>
      <c r="L4">
        <v>17.992200465104474</v>
      </c>
      <c r="M4" s="22">
        <v>68.776623651210272</v>
      </c>
      <c r="N4" t="s">
        <v>12</v>
      </c>
      <c r="O4">
        <v>-328.31</v>
      </c>
      <c r="P4" s="8">
        <v>-346.63</v>
      </c>
      <c r="Q4" s="14" t="s">
        <v>12</v>
      </c>
      <c r="R4" s="5">
        <v>1.5109999999999999</v>
      </c>
      <c r="S4" s="27">
        <v>2.8490000000000002</v>
      </c>
      <c r="T4" s="13" t="s">
        <v>12</v>
      </c>
      <c r="U4" s="13" t="s">
        <v>12</v>
      </c>
      <c r="V4" s="8">
        <v>0.97</v>
      </c>
      <c r="W4" s="8">
        <v>0.33</v>
      </c>
      <c r="X4" s="8">
        <v>99.35</v>
      </c>
      <c r="Y4" s="8">
        <v>0</v>
      </c>
      <c r="Z4" s="8">
        <v>2.88</v>
      </c>
      <c r="AA4" s="6"/>
    </row>
    <row r="5" spans="1:28" x14ac:dyDescent="0.35">
      <c r="A5" s="6"/>
      <c r="B5" t="s">
        <v>26</v>
      </c>
      <c r="D5" s="5">
        <v>804034603</v>
      </c>
      <c r="E5">
        <v>551.04</v>
      </c>
      <c r="F5">
        <v>0.71</v>
      </c>
      <c r="G5">
        <v>0.72</v>
      </c>
      <c r="H5" s="5">
        <v>14.718240720000001</v>
      </c>
      <c r="I5" s="5">
        <v>73.727608439999997</v>
      </c>
      <c r="J5" s="5">
        <v>22.5135243</v>
      </c>
      <c r="K5" s="5">
        <v>53.16033024</v>
      </c>
      <c r="L5" s="5">
        <v>18.317831559999998</v>
      </c>
      <c r="M5">
        <v>68.233404050000004</v>
      </c>
      <c r="N5" t="s">
        <v>12</v>
      </c>
      <c r="O5">
        <v>-206.15</v>
      </c>
      <c r="P5">
        <v>-309.88</v>
      </c>
      <c r="Q5" s="14" t="s">
        <v>12</v>
      </c>
      <c r="R5" s="5" t="s">
        <v>192</v>
      </c>
      <c r="S5" s="27">
        <v>2.8530000000000002</v>
      </c>
      <c r="T5" s="13" t="s">
        <v>12</v>
      </c>
      <c r="U5" s="13" t="s">
        <v>12</v>
      </c>
      <c r="V5" s="8">
        <v>0.94</v>
      </c>
      <c r="W5" s="8">
        <v>0.76</v>
      </c>
      <c r="X5" s="8">
        <v>97.64</v>
      </c>
      <c r="Y5" s="8">
        <v>0.47</v>
      </c>
      <c r="Z5" s="8">
        <v>1.44</v>
      </c>
      <c r="AA5" s="6"/>
      <c r="AB5" s="8"/>
    </row>
    <row r="6" spans="1:28" x14ac:dyDescent="0.35">
      <c r="A6" s="6"/>
      <c r="B6" t="s">
        <v>27</v>
      </c>
      <c r="D6" s="5">
        <v>2089220372</v>
      </c>
      <c r="E6">
        <v>452.17</v>
      </c>
      <c r="F6">
        <v>0.73</v>
      </c>
      <c r="G6">
        <v>0.74</v>
      </c>
      <c r="H6" s="5">
        <v>14.15527582</v>
      </c>
      <c r="I6" s="5">
        <v>74.291286310000004</v>
      </c>
      <c r="J6" s="5">
        <v>21.588030289999999</v>
      </c>
      <c r="K6" s="5">
        <v>55.451757819999997</v>
      </c>
      <c r="L6" s="5">
        <v>17.587463322394861</v>
      </c>
      <c r="M6">
        <v>69.278283027121446</v>
      </c>
      <c r="N6" t="s">
        <v>12</v>
      </c>
      <c r="O6">
        <v>-346.03</v>
      </c>
      <c r="P6" s="8">
        <v>-347.58</v>
      </c>
      <c r="Q6" s="14" t="s">
        <v>12</v>
      </c>
      <c r="R6" s="5" t="s">
        <v>193</v>
      </c>
      <c r="S6" s="27">
        <v>2.944</v>
      </c>
      <c r="T6" s="13" t="s">
        <v>12</v>
      </c>
      <c r="U6" s="13" t="s">
        <v>12</v>
      </c>
      <c r="V6" s="8">
        <v>0.95</v>
      </c>
      <c r="W6" s="8">
        <v>0.47</v>
      </c>
      <c r="X6" s="8">
        <v>98.58</v>
      </c>
      <c r="Y6" s="8">
        <v>0.18</v>
      </c>
      <c r="Z6" s="8">
        <v>2.4</v>
      </c>
      <c r="AA6" s="6"/>
    </row>
    <row r="7" spans="1:28" x14ac:dyDescent="0.35">
      <c r="A7" s="6"/>
      <c r="B7" t="s">
        <v>28</v>
      </c>
      <c r="D7" s="5">
        <v>1000229102</v>
      </c>
      <c r="E7">
        <v>567.34</v>
      </c>
      <c r="F7">
        <v>0.72</v>
      </c>
      <c r="G7">
        <v>0.74</v>
      </c>
      <c r="H7" s="5">
        <v>14.116444380000001</v>
      </c>
      <c r="I7" s="5">
        <v>74.662189609999999</v>
      </c>
      <c r="J7" s="5">
        <v>21.646123119999999</v>
      </c>
      <c r="K7" s="5">
        <v>55.460152839999999</v>
      </c>
      <c r="L7" s="5">
        <v>17.593388139999998</v>
      </c>
      <c r="M7">
        <v>69.532686639999994</v>
      </c>
      <c r="N7" t="s">
        <v>12</v>
      </c>
      <c r="O7">
        <v>-290.38</v>
      </c>
      <c r="P7" s="8">
        <v>-342.6</v>
      </c>
      <c r="Q7" s="14" t="s">
        <v>12</v>
      </c>
      <c r="R7" s="5">
        <v>1.57</v>
      </c>
      <c r="S7" s="27">
        <v>2.992</v>
      </c>
      <c r="T7" s="13" t="s">
        <v>12</v>
      </c>
      <c r="U7" s="13" t="s">
        <v>12</v>
      </c>
      <c r="V7" s="8">
        <v>0.85</v>
      </c>
      <c r="W7" s="8">
        <v>0.14000000000000001</v>
      </c>
      <c r="X7" s="8">
        <v>99.17</v>
      </c>
      <c r="Y7" s="8">
        <v>0.24</v>
      </c>
      <c r="Z7" s="8">
        <v>2.4</v>
      </c>
      <c r="AA7" s="6"/>
    </row>
    <row r="8" spans="1:28" x14ac:dyDescent="0.35">
      <c r="A8" s="6"/>
      <c r="B8" t="s">
        <v>29</v>
      </c>
      <c r="D8" s="5">
        <v>1180275864</v>
      </c>
      <c r="E8">
        <v>413.79</v>
      </c>
      <c r="F8">
        <v>0.71</v>
      </c>
      <c r="G8">
        <v>0.72</v>
      </c>
      <c r="H8" s="5">
        <v>14.47066729</v>
      </c>
      <c r="I8" s="5">
        <v>74.217444290000003</v>
      </c>
      <c r="J8" s="5">
        <v>22.96816814</v>
      </c>
      <c r="K8" s="5">
        <v>52.240925169999997</v>
      </c>
      <c r="L8" s="5">
        <v>18.394517636629708</v>
      </c>
      <c r="M8" s="5">
        <v>68.363937007874028</v>
      </c>
      <c r="N8" t="s">
        <v>12</v>
      </c>
      <c r="O8">
        <v>-289.56</v>
      </c>
      <c r="P8" s="8">
        <v>-240.7</v>
      </c>
      <c r="Q8" s="14" t="s">
        <v>12</v>
      </c>
      <c r="R8" s="5">
        <v>1.581</v>
      </c>
      <c r="S8" s="27">
        <v>2.871</v>
      </c>
      <c r="T8" s="13" t="s">
        <v>12</v>
      </c>
      <c r="U8" s="13" t="s">
        <v>12</v>
      </c>
      <c r="V8" s="8">
        <v>0.89</v>
      </c>
      <c r="W8" s="8">
        <v>0.25</v>
      </c>
      <c r="X8" s="8">
        <v>99.12</v>
      </c>
      <c r="Y8" s="8">
        <v>0.12</v>
      </c>
      <c r="Z8" s="8">
        <v>2.4700000000000002</v>
      </c>
      <c r="AA8" s="6"/>
    </row>
    <row r="9" spans="1:28" x14ac:dyDescent="0.35">
      <c r="A9" s="6"/>
      <c r="B9" t="s">
        <v>30</v>
      </c>
      <c r="D9" s="5">
        <v>1077277728</v>
      </c>
      <c r="E9">
        <v>593.45000000000005</v>
      </c>
      <c r="F9">
        <v>0.71</v>
      </c>
      <c r="G9">
        <v>0.73</v>
      </c>
      <c r="H9" s="5">
        <v>14.496604830000001</v>
      </c>
      <c r="I9" s="5">
        <v>73.734790090000004</v>
      </c>
      <c r="J9" s="5">
        <v>22.497688350000001</v>
      </c>
      <c r="K9" s="5">
        <v>53.157142469999997</v>
      </c>
      <c r="L9" s="5">
        <v>18.191226922110751</v>
      </c>
      <c r="M9">
        <v>68.237815689705243</v>
      </c>
      <c r="N9" t="s">
        <v>12</v>
      </c>
      <c r="O9">
        <v>-225.58</v>
      </c>
      <c r="P9" s="8">
        <v>-342.64</v>
      </c>
      <c r="Q9" s="14" t="s">
        <v>12</v>
      </c>
      <c r="R9" s="5">
        <v>1.65</v>
      </c>
      <c r="S9" s="27">
        <v>2.819</v>
      </c>
      <c r="T9" s="13" t="s">
        <v>12</v>
      </c>
      <c r="U9" s="13" t="s">
        <v>12</v>
      </c>
      <c r="V9" s="8">
        <v>1.3</v>
      </c>
      <c r="W9" s="8">
        <v>0.94</v>
      </c>
      <c r="X9" s="8">
        <v>96.7</v>
      </c>
      <c r="Y9" s="8">
        <v>0.35</v>
      </c>
      <c r="Z9" s="8">
        <v>2.54</v>
      </c>
      <c r="AA9" s="6"/>
    </row>
    <row r="10" spans="1:28" x14ac:dyDescent="0.35">
      <c r="A10" s="6"/>
      <c r="B10" t="s">
        <v>31</v>
      </c>
      <c r="D10" s="5">
        <v>1187413525</v>
      </c>
      <c r="E10">
        <v>536.67999999999995</v>
      </c>
      <c r="F10">
        <v>0.72</v>
      </c>
      <c r="G10">
        <v>0.73</v>
      </c>
      <c r="H10" s="5">
        <v>14.4286131</v>
      </c>
      <c r="I10" s="5">
        <v>74.263853960000006</v>
      </c>
      <c r="J10" s="5">
        <v>22.148489659999999</v>
      </c>
      <c r="K10" s="5">
        <v>53.692669209999998</v>
      </c>
      <c r="L10" s="5">
        <v>17.993383600000001</v>
      </c>
      <c r="M10">
        <v>68.768606009999999</v>
      </c>
      <c r="N10" t="s">
        <v>12</v>
      </c>
      <c r="O10">
        <v>-195.9</v>
      </c>
      <c r="P10" s="8">
        <v>-308.52999999999997</v>
      </c>
      <c r="Q10" s="14" t="s">
        <v>12</v>
      </c>
      <c r="R10" s="5">
        <v>1.349</v>
      </c>
      <c r="S10" s="27">
        <v>2.6120000000000001</v>
      </c>
      <c r="T10" s="13" t="s">
        <v>12</v>
      </c>
      <c r="U10" s="13" t="s">
        <v>12</v>
      </c>
      <c r="V10" s="8">
        <v>0.82</v>
      </c>
      <c r="W10" s="8">
        <v>0.4</v>
      </c>
      <c r="X10" s="15">
        <v>98.17</v>
      </c>
      <c r="Y10" s="8">
        <v>0.18</v>
      </c>
      <c r="Z10" s="8">
        <v>1.72</v>
      </c>
      <c r="AA10" s="6"/>
    </row>
    <row r="11" spans="1:28" x14ac:dyDescent="0.35">
      <c r="A11" s="6"/>
      <c r="B11" t="s">
        <v>32</v>
      </c>
      <c r="D11" s="5" t="s">
        <v>45</v>
      </c>
      <c r="E11">
        <v>461.88</v>
      </c>
      <c r="F11">
        <v>0.73</v>
      </c>
      <c r="G11">
        <v>0.75</v>
      </c>
      <c r="H11" s="5">
        <v>14.15920176</v>
      </c>
      <c r="I11" s="5">
        <v>74.623488859999995</v>
      </c>
      <c r="J11" s="5">
        <v>21.522961370000001</v>
      </c>
      <c r="K11" s="5">
        <v>55.516110810000001</v>
      </c>
      <c r="L11" s="5">
        <v>17.559529829999999</v>
      </c>
      <c r="M11">
        <v>69.519272380000004</v>
      </c>
      <c r="N11" t="s">
        <v>12</v>
      </c>
      <c r="O11">
        <v>-316.22000000000003</v>
      </c>
      <c r="P11" s="8">
        <v>-335.09</v>
      </c>
      <c r="Q11" s="14" t="s">
        <v>12</v>
      </c>
      <c r="R11" s="5">
        <v>1.4239999999999999</v>
      </c>
      <c r="S11" s="27">
        <v>2.6880000000000002</v>
      </c>
      <c r="T11" s="13" t="s">
        <v>12</v>
      </c>
      <c r="U11" s="13" t="s">
        <v>12</v>
      </c>
      <c r="V11" s="8">
        <v>0.94</v>
      </c>
      <c r="W11" s="8">
        <v>0.43</v>
      </c>
      <c r="X11" s="8">
        <v>99</v>
      </c>
      <c r="Y11" s="8">
        <v>0.06</v>
      </c>
      <c r="Z11" s="8">
        <v>2.4</v>
      </c>
      <c r="AA11" s="6"/>
    </row>
    <row r="12" spans="1:28" x14ac:dyDescent="0.35">
      <c r="A12" s="6"/>
      <c r="B12" t="s">
        <v>33</v>
      </c>
      <c r="D12" s="5">
        <v>366356703</v>
      </c>
      <c r="E12">
        <v>419.75</v>
      </c>
      <c r="F12">
        <v>0.7</v>
      </c>
      <c r="G12">
        <v>0.72</v>
      </c>
      <c r="H12" s="5">
        <v>14.78258411</v>
      </c>
      <c r="I12" s="5">
        <v>73.240670510000001</v>
      </c>
      <c r="J12" s="5">
        <v>22.97958775</v>
      </c>
      <c r="K12" s="5">
        <v>53.164841699999997</v>
      </c>
      <c r="L12" s="5">
        <v>18.567675300000001</v>
      </c>
      <c r="M12">
        <v>67.877748609999998</v>
      </c>
      <c r="N12" t="s">
        <v>12</v>
      </c>
      <c r="O12">
        <v>-297.18</v>
      </c>
      <c r="P12" s="8">
        <v>-333.34</v>
      </c>
      <c r="Q12" s="14" t="s">
        <v>12</v>
      </c>
      <c r="R12" s="5">
        <v>1.6279999999999999</v>
      </c>
      <c r="S12" s="27">
        <v>2.8820000000000001</v>
      </c>
      <c r="T12" s="13" t="s">
        <v>12</v>
      </c>
      <c r="U12" s="13" t="s">
        <v>12</v>
      </c>
      <c r="V12" s="8">
        <v>0.9</v>
      </c>
      <c r="W12" s="8">
        <v>0.47</v>
      </c>
      <c r="X12" s="8">
        <v>98.53</v>
      </c>
      <c r="Y12" s="8">
        <v>0.35</v>
      </c>
      <c r="Z12" s="8">
        <v>2.06</v>
      </c>
      <c r="AA12" s="6"/>
    </row>
    <row r="13" spans="1:28" x14ac:dyDescent="0.35">
      <c r="A13" s="6"/>
      <c r="B13" t="s">
        <v>34</v>
      </c>
      <c r="D13">
        <v>285310378</v>
      </c>
      <c r="E13">
        <v>615.24</v>
      </c>
      <c r="F13">
        <v>0.7</v>
      </c>
      <c r="G13">
        <v>0.72</v>
      </c>
      <c r="H13">
        <v>14.73949438</v>
      </c>
      <c r="I13">
        <v>74.173964389999995</v>
      </c>
      <c r="J13">
        <v>23.093391499999999</v>
      </c>
      <c r="K13">
        <v>53.092923030000001</v>
      </c>
      <c r="L13">
        <v>18.59703352</v>
      </c>
      <c r="M13">
        <v>68.542516770000006</v>
      </c>
      <c r="N13" t="s">
        <v>12</v>
      </c>
      <c r="O13">
        <v>-213.22</v>
      </c>
      <c r="P13" s="8">
        <v>-269.91000000000003</v>
      </c>
      <c r="Q13" s="14" t="s">
        <v>12</v>
      </c>
      <c r="R13" s="5" t="s">
        <v>194</v>
      </c>
      <c r="S13" s="27">
        <v>2.66</v>
      </c>
      <c r="T13" s="13" t="s">
        <v>12</v>
      </c>
      <c r="U13" s="13" t="s">
        <v>12</v>
      </c>
      <c r="V13" s="8">
        <v>1</v>
      </c>
      <c r="W13" s="8">
        <v>0.65</v>
      </c>
      <c r="X13" s="8">
        <v>99.29</v>
      </c>
      <c r="Y13" s="8">
        <v>0.06</v>
      </c>
      <c r="Z13" s="8">
        <v>2.4</v>
      </c>
      <c r="AA13" s="6"/>
    </row>
    <row r="14" spans="1:28" x14ac:dyDescent="0.35">
      <c r="A14" s="6"/>
      <c r="B14" t="s">
        <v>46</v>
      </c>
      <c r="D14">
        <v>1558668391</v>
      </c>
      <c r="E14">
        <v>556.58000000000004</v>
      </c>
      <c r="F14">
        <v>0.69</v>
      </c>
      <c r="G14">
        <v>0.71</v>
      </c>
      <c r="H14">
        <v>15.08647676</v>
      </c>
      <c r="I14">
        <v>73.463773380000006</v>
      </c>
      <c r="J14">
        <v>23.411146970000001</v>
      </c>
      <c r="K14">
        <v>51.992502729999998</v>
      </c>
      <c r="L14">
        <v>18.930519929999999</v>
      </c>
      <c r="M14">
        <v>67.728082529999995</v>
      </c>
      <c r="N14" t="s">
        <v>12</v>
      </c>
      <c r="O14">
        <v>-259.54000000000002</v>
      </c>
      <c r="P14" s="8">
        <v>-325.5</v>
      </c>
      <c r="Q14" s="14" t="s">
        <v>12</v>
      </c>
      <c r="R14" s="5">
        <v>1.349</v>
      </c>
      <c r="S14" s="27">
        <v>2.8780000000000001</v>
      </c>
      <c r="T14" s="13" t="s">
        <v>12</v>
      </c>
      <c r="U14" s="13" t="s">
        <v>12</v>
      </c>
      <c r="V14" s="8">
        <v>1.08</v>
      </c>
      <c r="W14" s="8">
        <v>0.69</v>
      </c>
      <c r="X14" s="8">
        <v>99.06</v>
      </c>
      <c r="Y14" s="8">
        <v>0</v>
      </c>
      <c r="Z14" s="8">
        <v>2.95</v>
      </c>
      <c r="AA14" s="6"/>
    </row>
    <row r="15" spans="1:28" x14ac:dyDescent="0.35">
      <c r="A15" s="6"/>
      <c r="B15" t="s">
        <v>47</v>
      </c>
      <c r="D15">
        <v>1080780482</v>
      </c>
      <c r="E15" s="8">
        <v>540.25</v>
      </c>
      <c r="F15">
        <v>0.7</v>
      </c>
      <c r="G15">
        <v>0.72</v>
      </c>
      <c r="H15">
        <v>14.807555710000001</v>
      </c>
      <c r="I15">
        <v>73.858191399999995</v>
      </c>
      <c r="J15">
        <v>22.535725889999998</v>
      </c>
      <c r="K15">
        <v>53.996989630000002</v>
      </c>
      <c r="L15">
        <v>18.376155910000001</v>
      </c>
      <c r="M15">
        <v>68.552603529999999</v>
      </c>
      <c r="N15" t="s">
        <v>12</v>
      </c>
      <c r="O15">
        <v>-203.33</v>
      </c>
      <c r="P15" s="8">
        <v>-311.37</v>
      </c>
      <c r="Q15" s="14" t="s">
        <v>12</v>
      </c>
      <c r="R15" s="5">
        <v>1.32</v>
      </c>
      <c r="S15" s="27">
        <v>2.6</v>
      </c>
      <c r="T15" s="13" t="s">
        <v>12</v>
      </c>
      <c r="U15" s="13" t="s">
        <v>12</v>
      </c>
      <c r="V15" s="8">
        <v>1.1299999999999999</v>
      </c>
      <c r="W15" s="8">
        <v>0.8</v>
      </c>
      <c r="X15" s="8">
        <v>99.17</v>
      </c>
      <c r="Y15" s="8">
        <v>0.06</v>
      </c>
      <c r="Z15" s="8">
        <v>3.16</v>
      </c>
      <c r="AA15" s="6"/>
    </row>
    <row r="16" spans="1:28" x14ac:dyDescent="0.35">
      <c r="A16" s="6"/>
      <c r="B16" t="s">
        <v>48</v>
      </c>
      <c r="D16">
        <v>118694709</v>
      </c>
      <c r="E16">
        <v>435.96</v>
      </c>
      <c r="F16">
        <v>0.71</v>
      </c>
      <c r="G16">
        <v>0.73</v>
      </c>
      <c r="H16">
        <v>14.277501940000001</v>
      </c>
      <c r="I16">
        <v>74.416733980000004</v>
      </c>
      <c r="J16">
        <v>22.366024729999999</v>
      </c>
      <c r="K16">
        <v>54.748662660000001</v>
      </c>
      <c r="L16">
        <v>18.01250044</v>
      </c>
      <c r="M16">
        <v>69.162737680000006</v>
      </c>
      <c r="N16" t="s">
        <v>12</v>
      </c>
      <c r="O16">
        <v>-318.38</v>
      </c>
      <c r="P16" s="8">
        <v>-333.83</v>
      </c>
      <c r="Q16" s="14" t="s">
        <v>12</v>
      </c>
      <c r="R16" s="5">
        <v>1.456</v>
      </c>
      <c r="S16" s="27">
        <v>2.778</v>
      </c>
      <c r="T16" s="13" t="s">
        <v>12</v>
      </c>
      <c r="U16" s="13" t="s">
        <v>12</v>
      </c>
      <c r="V16" s="8">
        <v>0.97</v>
      </c>
      <c r="W16" s="8">
        <v>0.51</v>
      </c>
      <c r="X16" s="8">
        <v>98.94</v>
      </c>
      <c r="Y16" s="8">
        <v>0</v>
      </c>
      <c r="Z16" s="8">
        <v>2.4700000000000002</v>
      </c>
      <c r="AA16" s="6"/>
    </row>
    <row r="17" spans="1:27" x14ac:dyDescent="0.35">
      <c r="A17" s="6"/>
      <c r="B17" t="s">
        <v>49</v>
      </c>
      <c r="D17">
        <v>1054461164</v>
      </c>
      <c r="E17">
        <v>577.26</v>
      </c>
      <c r="F17">
        <v>0.71</v>
      </c>
      <c r="G17">
        <v>0.73</v>
      </c>
      <c r="H17">
        <v>14.56758572</v>
      </c>
      <c r="I17">
        <v>73.958066059999993</v>
      </c>
      <c r="J17">
        <v>22.091885229999999</v>
      </c>
      <c r="K17">
        <v>53.28961245</v>
      </c>
      <c r="L17">
        <v>18.042045529999999</v>
      </c>
      <c r="M17">
        <v>68.436834349999998</v>
      </c>
      <c r="N17" t="s">
        <v>12</v>
      </c>
      <c r="O17">
        <v>-231.84</v>
      </c>
      <c r="P17" s="8">
        <v>-296.2</v>
      </c>
      <c r="Q17" s="14" t="s">
        <v>12</v>
      </c>
      <c r="R17" s="5">
        <v>1.379</v>
      </c>
      <c r="S17" s="27">
        <v>2.6829999999999998</v>
      </c>
      <c r="T17" s="13" t="s">
        <v>12</v>
      </c>
      <c r="U17" s="13" t="s">
        <v>12</v>
      </c>
      <c r="V17" s="8">
        <v>1</v>
      </c>
      <c r="W17" s="8">
        <v>0.36</v>
      </c>
      <c r="X17" s="8">
        <v>99.17</v>
      </c>
      <c r="Y17" s="8">
        <v>0</v>
      </c>
      <c r="Z17" s="8">
        <v>3.09</v>
      </c>
      <c r="AA17" s="6"/>
    </row>
    <row r="18" spans="1:27" x14ac:dyDescent="0.35">
      <c r="A18" s="6"/>
      <c r="B18" t="s">
        <v>50</v>
      </c>
      <c r="D18">
        <v>435954295</v>
      </c>
      <c r="E18">
        <v>460.59</v>
      </c>
      <c r="F18">
        <v>0.72</v>
      </c>
      <c r="G18">
        <v>0.74</v>
      </c>
      <c r="H18">
        <v>14.155616609999999</v>
      </c>
      <c r="I18">
        <v>74.449130519999997</v>
      </c>
      <c r="J18">
        <v>21.78133253</v>
      </c>
      <c r="K18">
        <v>54.717691049999999</v>
      </c>
      <c r="L18">
        <v>17.676907</v>
      </c>
      <c r="M18">
        <v>69.178206470000006</v>
      </c>
      <c r="N18" t="s">
        <v>12</v>
      </c>
      <c r="O18">
        <v>-296.05</v>
      </c>
      <c r="P18" s="8">
        <v>-321.18</v>
      </c>
      <c r="Q18" s="14" t="s">
        <v>12</v>
      </c>
      <c r="R18" s="5">
        <v>1.58</v>
      </c>
      <c r="S18" s="27">
        <v>2.847</v>
      </c>
      <c r="T18" s="13" t="s">
        <v>12</v>
      </c>
      <c r="U18" s="13" t="s">
        <v>12</v>
      </c>
      <c r="V18" s="8">
        <v>0.99</v>
      </c>
      <c r="W18" s="8">
        <v>0.54</v>
      </c>
      <c r="X18" s="8">
        <v>99.47</v>
      </c>
      <c r="Y18" s="8">
        <v>0</v>
      </c>
      <c r="Z18" s="8">
        <v>2.54</v>
      </c>
      <c r="AA18" s="6"/>
    </row>
    <row r="19" spans="1:27" ht="15" thickBot="1" x14ac:dyDescent="0.4">
      <c r="A19" s="6"/>
      <c r="B19" t="s">
        <v>66</v>
      </c>
      <c r="D19">
        <v>1216339072</v>
      </c>
      <c r="E19">
        <v>415.87</v>
      </c>
      <c r="F19">
        <v>0.7</v>
      </c>
      <c r="G19" s="29">
        <v>0.72</v>
      </c>
      <c r="H19">
        <v>14.74827243</v>
      </c>
      <c r="I19">
        <v>73.61543374</v>
      </c>
      <c r="J19">
        <v>23.011018629999999</v>
      </c>
      <c r="K19">
        <v>52.154888100000001</v>
      </c>
      <c r="L19">
        <v>18.56372124</v>
      </c>
      <c r="M19">
        <v>67.882607899999996</v>
      </c>
      <c r="N19" t="s">
        <v>12</v>
      </c>
      <c r="O19">
        <v>-370.64</v>
      </c>
      <c r="P19" s="8">
        <v>-323.44</v>
      </c>
      <c r="Q19" s="14" t="s">
        <v>12</v>
      </c>
      <c r="R19" s="5">
        <v>1.4490000000000001</v>
      </c>
      <c r="S19" s="5">
        <v>2.839</v>
      </c>
      <c r="T19" s="13" t="s">
        <v>12</v>
      </c>
      <c r="U19" s="13" t="s">
        <v>12</v>
      </c>
      <c r="V19" s="8">
        <v>1.19</v>
      </c>
      <c r="W19" s="8">
        <v>0.83</v>
      </c>
      <c r="X19" s="8">
        <v>99.35</v>
      </c>
      <c r="Y19" s="8">
        <v>0</v>
      </c>
      <c r="Z19" s="8">
        <v>3.71</v>
      </c>
      <c r="AA19" s="6"/>
    </row>
    <row r="20" spans="1:27" ht="15" thickBot="1" x14ac:dyDescent="0.4">
      <c r="A20" s="6"/>
      <c r="B20" s="16" t="s">
        <v>67</v>
      </c>
      <c r="C20" s="7"/>
      <c r="D20" s="17">
        <v>1285833036</v>
      </c>
      <c r="E20" s="7">
        <v>456.86</v>
      </c>
      <c r="F20" s="7">
        <v>0.73</v>
      </c>
      <c r="G20" s="29">
        <v>0.75</v>
      </c>
      <c r="H20" s="17">
        <v>13.941714169999999</v>
      </c>
      <c r="I20" s="17">
        <v>75.011865299999997</v>
      </c>
      <c r="J20" s="17">
        <v>21.55618247</v>
      </c>
      <c r="K20" s="17">
        <v>55.323362449999998</v>
      </c>
      <c r="L20" s="17">
        <v>17.45781079</v>
      </c>
      <c r="M20" s="7">
        <v>69.752411050000006</v>
      </c>
      <c r="N20" s="7" t="s">
        <v>12</v>
      </c>
      <c r="O20" s="7">
        <v>-268.72000000000003</v>
      </c>
      <c r="P20" s="18">
        <v>-315.91000000000003</v>
      </c>
      <c r="Q20" s="21" t="s">
        <v>12</v>
      </c>
      <c r="R20" s="17">
        <v>1.47</v>
      </c>
      <c r="S20" s="26">
        <v>2.8940000000000001</v>
      </c>
      <c r="T20" s="19" t="s">
        <v>12</v>
      </c>
      <c r="U20" s="19" t="s">
        <v>12</v>
      </c>
      <c r="V20" s="18">
        <v>0.97</v>
      </c>
      <c r="W20" s="18">
        <v>7.0000000000000007E-2</v>
      </c>
      <c r="X20" s="18">
        <v>97.52</v>
      </c>
      <c r="Y20" s="18">
        <v>0.06</v>
      </c>
      <c r="Z20" s="18">
        <v>2.82</v>
      </c>
      <c r="AA20" s="11"/>
    </row>
    <row r="21" spans="1:27" x14ac:dyDescent="0.35">
      <c r="A21" s="6"/>
      <c r="B21" t="s">
        <v>68</v>
      </c>
      <c r="D21">
        <v>225997250</v>
      </c>
      <c r="E21">
        <v>491.25</v>
      </c>
      <c r="F21">
        <v>0.72</v>
      </c>
      <c r="G21">
        <v>0.74</v>
      </c>
      <c r="H21">
        <v>14.482563880000001</v>
      </c>
      <c r="I21">
        <v>74.161717069999995</v>
      </c>
      <c r="J21">
        <v>21.932441140000002</v>
      </c>
      <c r="K21">
        <v>54.611435589999999</v>
      </c>
      <c r="L21">
        <v>17.922658089999999</v>
      </c>
      <c r="M21">
        <v>68.93918635</v>
      </c>
      <c r="N21" t="s">
        <v>12</v>
      </c>
      <c r="O21">
        <v>-255.55</v>
      </c>
      <c r="P21" s="8">
        <v>-309.05</v>
      </c>
      <c r="Q21" s="14" t="s">
        <v>12</v>
      </c>
      <c r="R21" s="5">
        <v>1.375</v>
      </c>
      <c r="S21" s="27">
        <v>3.0339999999999998</v>
      </c>
      <c r="T21" s="13" t="s">
        <v>12</v>
      </c>
      <c r="U21" s="13" t="s">
        <v>12</v>
      </c>
      <c r="V21" s="8">
        <v>0.94</v>
      </c>
      <c r="W21" s="8">
        <v>0.51</v>
      </c>
      <c r="X21" s="8">
        <v>98.88</v>
      </c>
      <c r="Y21" s="8">
        <v>0</v>
      </c>
      <c r="Z21" s="8">
        <v>2.27</v>
      </c>
      <c r="AA21" s="6"/>
    </row>
    <row r="22" spans="1:27" x14ac:dyDescent="0.35">
      <c r="A22" s="6"/>
      <c r="B22" t="s">
        <v>76</v>
      </c>
      <c r="D22" s="5">
        <v>467809209</v>
      </c>
      <c r="E22">
        <v>502.18</v>
      </c>
      <c r="F22">
        <v>0.74</v>
      </c>
      <c r="G22">
        <v>0.75</v>
      </c>
      <c r="H22" s="5">
        <v>13.98615448</v>
      </c>
      <c r="I22" s="5">
        <v>75.054253880000005</v>
      </c>
      <c r="J22" s="5">
        <v>20.901828349999999</v>
      </c>
      <c r="K22" s="5">
        <v>57.204953600000003</v>
      </c>
      <c r="L22" s="5">
        <v>17.179572140000001</v>
      </c>
      <c r="M22">
        <v>70.286111840000004</v>
      </c>
      <c r="N22" t="s">
        <v>12</v>
      </c>
      <c r="O22">
        <v>-250.22</v>
      </c>
      <c r="P22" s="8">
        <v>-313.04000000000002</v>
      </c>
      <c r="Q22" s="14" t="s">
        <v>12</v>
      </c>
      <c r="R22" s="5">
        <v>1.3180000000000001</v>
      </c>
      <c r="S22" s="27">
        <v>2.9590000000000001</v>
      </c>
      <c r="T22" s="13" t="s">
        <v>12</v>
      </c>
      <c r="U22" s="13" t="s">
        <v>12</v>
      </c>
      <c r="V22" s="8">
        <v>1.24</v>
      </c>
      <c r="W22" s="8">
        <v>0.9</v>
      </c>
      <c r="X22" s="8">
        <v>99.12</v>
      </c>
      <c r="Y22" s="8">
        <v>0.06</v>
      </c>
      <c r="Z22" s="8">
        <v>4.05</v>
      </c>
      <c r="AA22" s="6"/>
    </row>
    <row r="23" spans="1:27" x14ac:dyDescent="0.35">
      <c r="A23" s="6"/>
      <c r="B23" t="s">
        <v>69</v>
      </c>
      <c r="D23" s="5" t="s">
        <v>74</v>
      </c>
      <c r="E23">
        <v>457.83</v>
      </c>
      <c r="F23" s="8">
        <v>0.7</v>
      </c>
      <c r="G23">
        <v>0.72</v>
      </c>
      <c r="H23" s="5">
        <v>14.62119977</v>
      </c>
      <c r="I23" s="5">
        <v>73.786166929999993</v>
      </c>
      <c r="J23" s="5">
        <v>23.177982539999999</v>
      </c>
      <c r="K23" s="5">
        <v>52.123927399999999</v>
      </c>
      <c r="L23" s="5">
        <v>18.57242445</v>
      </c>
      <c r="M23">
        <v>67.999461940000003</v>
      </c>
      <c r="N23" t="s">
        <v>12</v>
      </c>
      <c r="O23">
        <v>-299.55</v>
      </c>
      <c r="P23" s="8">
        <v>-268.73</v>
      </c>
      <c r="Q23" s="14" t="s">
        <v>12</v>
      </c>
      <c r="R23" s="5">
        <v>1.593</v>
      </c>
      <c r="S23" s="27">
        <v>2.7949999999999999</v>
      </c>
      <c r="T23" s="13" t="s">
        <v>12</v>
      </c>
      <c r="U23" s="13" t="s">
        <v>12</v>
      </c>
      <c r="V23" s="8">
        <v>0.99</v>
      </c>
      <c r="W23" s="8">
        <v>0.11</v>
      </c>
      <c r="X23" s="8">
        <v>99.47</v>
      </c>
      <c r="Y23" s="8">
        <v>0</v>
      </c>
      <c r="Z23" s="8">
        <v>3.91</v>
      </c>
      <c r="AA23" s="6"/>
    </row>
    <row r="24" spans="1:27" s="1" customFormat="1" x14ac:dyDescent="0.35">
      <c r="A24" s="31"/>
      <c r="D24" s="2" t="s">
        <v>134</v>
      </c>
      <c r="E24" s="1">
        <f>AVERAGE(E5:E18)</f>
        <v>512.99857142857149</v>
      </c>
      <c r="F24" s="32">
        <f>AVERAGE(F4:F23)</f>
        <v>0.71350000000000002</v>
      </c>
      <c r="G24" s="32">
        <f>AVERAGE(G4:G23)</f>
        <v>0.73050000000000004</v>
      </c>
      <c r="H24" s="1">
        <f t="shared" ref="H24:I24" si="0">AVERAGE(H4:H23)</f>
        <v>14.454443641999998</v>
      </c>
      <c r="I24" s="1">
        <f t="shared" si="0"/>
        <v>74.140705828999998</v>
      </c>
      <c r="J24" s="1">
        <f>AVERAGE(J4:J23)</f>
        <v>22.2982233255</v>
      </c>
      <c r="K24" s="1">
        <f>AVERAGE(K4:K23)</f>
        <v>53.959428437500002</v>
      </c>
      <c r="L24" s="1">
        <f t="shared" ref="L24:M24" si="1">AVERAGE(L4:L23)</f>
        <v>18.076428290811986</v>
      </c>
      <c r="M24" s="1">
        <f t="shared" si="1"/>
        <v>68.752456873795566</v>
      </c>
      <c r="O24" s="1">
        <f>AVERAGE(O4:O23)</f>
        <v>-273.11750000000006</v>
      </c>
      <c r="P24" s="33">
        <f>AVERAGE(P4:P23)</f>
        <v>-314.75749999999999</v>
      </c>
      <c r="Q24" s="34" t="s">
        <v>12</v>
      </c>
      <c r="R24" s="32">
        <f>AVERAGE(R4:R23)</f>
        <v>1.4707058823529411</v>
      </c>
      <c r="S24" s="32">
        <f>AVERAGE(S4:S23)</f>
        <v>2.8238500000000002</v>
      </c>
      <c r="T24" s="34" t="s">
        <v>12</v>
      </c>
      <c r="U24" s="34" t="s">
        <v>12</v>
      </c>
      <c r="V24" s="33">
        <f>AVERAGE(V5:V18)</f>
        <v>0.98285714285714298</v>
      </c>
      <c r="W24" s="1">
        <f t="shared" ref="W24:Z24" si="2">AVERAGE(W5:W18)</f>
        <v>0.52928571428571436</v>
      </c>
      <c r="X24" s="1">
        <f t="shared" si="2"/>
        <v>98.715000000000018</v>
      </c>
      <c r="Y24" s="1">
        <f t="shared" si="2"/>
        <v>0.14785714285714285</v>
      </c>
      <c r="Z24" s="1">
        <f t="shared" si="2"/>
        <v>2.4314285714285715</v>
      </c>
      <c r="AA24" s="31"/>
    </row>
    <row r="25" spans="1:27" x14ac:dyDescent="0.35">
      <c r="A25" s="31"/>
      <c r="D25" s="5"/>
      <c r="F25" s="10"/>
      <c r="G25" s="10"/>
      <c r="P25" s="8"/>
      <c r="Q25" s="8"/>
      <c r="R25" s="8"/>
      <c r="S25" s="10"/>
      <c r="V25" s="8"/>
      <c r="AA25" s="6"/>
    </row>
    <row r="26" spans="1:27" x14ac:dyDescent="0.35">
      <c r="A26" s="6"/>
      <c r="B26" t="s">
        <v>15</v>
      </c>
      <c r="D26">
        <v>1496597789</v>
      </c>
      <c r="E26">
        <v>561.48</v>
      </c>
      <c r="F26">
        <v>0.66</v>
      </c>
      <c r="G26">
        <v>0.68</v>
      </c>
      <c r="H26">
        <v>15.5297713</v>
      </c>
      <c r="I26">
        <v>70.476367890000006</v>
      </c>
      <c r="J26">
        <v>25.355943</v>
      </c>
      <c r="K26">
        <v>45.579700109999997</v>
      </c>
      <c r="L26">
        <v>20.067155629999998</v>
      </c>
      <c r="M26">
        <v>63.82031997</v>
      </c>
      <c r="N26">
        <f t="shared" ref="N26:N45" si="3">O26-O4</f>
        <v>64.63</v>
      </c>
      <c r="O26">
        <v>-263.68</v>
      </c>
      <c r="P26" s="8">
        <v>-316.57</v>
      </c>
      <c r="Q26" s="8">
        <f t="shared" ref="Q26:Q45" si="4">P26-P4</f>
        <v>30.060000000000002</v>
      </c>
      <c r="R26" s="13" t="s">
        <v>12</v>
      </c>
      <c r="S26" s="13" t="s">
        <v>12</v>
      </c>
      <c r="T26" s="10">
        <v>0.76600000000000001</v>
      </c>
      <c r="U26" s="10">
        <v>0.31900000000000001</v>
      </c>
      <c r="V26" s="8">
        <v>1.04</v>
      </c>
      <c r="W26" s="8">
        <v>0.69</v>
      </c>
      <c r="X26" s="8">
        <v>99</v>
      </c>
      <c r="Y26" s="8">
        <v>0.8</v>
      </c>
      <c r="Z26" s="8">
        <v>2.61</v>
      </c>
      <c r="AA26" s="6"/>
    </row>
    <row r="27" spans="1:27" x14ac:dyDescent="0.35">
      <c r="A27" s="6"/>
      <c r="B27" t="s">
        <v>16</v>
      </c>
      <c r="D27" s="5">
        <v>804034603</v>
      </c>
      <c r="E27">
        <v>513.54</v>
      </c>
      <c r="F27">
        <v>0.66</v>
      </c>
      <c r="G27">
        <v>0.69</v>
      </c>
      <c r="H27" s="5">
        <v>15.009110919999999</v>
      </c>
      <c r="I27" s="5">
        <v>71.624205130000007</v>
      </c>
      <c r="J27" s="5">
        <v>25.253397570000001</v>
      </c>
      <c r="K27" s="5">
        <v>46.879841880000001</v>
      </c>
      <c r="L27" s="5">
        <v>19.739566190000001</v>
      </c>
      <c r="M27">
        <v>65.008875360000005</v>
      </c>
      <c r="N27">
        <f t="shared" si="3"/>
        <v>-88.070000000000022</v>
      </c>
      <c r="O27">
        <v>-294.22000000000003</v>
      </c>
      <c r="P27">
        <v>-244.24</v>
      </c>
      <c r="Q27" s="8">
        <f t="shared" si="4"/>
        <v>65.639999999999986</v>
      </c>
      <c r="R27" s="14" t="s">
        <v>12</v>
      </c>
      <c r="S27" s="14" t="s">
        <v>12</v>
      </c>
      <c r="T27" s="10">
        <v>0.38600000000000001</v>
      </c>
      <c r="U27" s="10">
        <v>0.73499999999999999</v>
      </c>
      <c r="V27" s="8">
        <v>1.1599999999999999</v>
      </c>
      <c r="W27" s="8">
        <v>0.98</v>
      </c>
      <c r="X27" s="8">
        <v>98.82</v>
      </c>
      <c r="Y27" s="8">
        <v>0</v>
      </c>
      <c r="Z27" s="8">
        <v>3.09</v>
      </c>
      <c r="AA27" s="6"/>
    </row>
    <row r="28" spans="1:27" x14ac:dyDescent="0.35">
      <c r="A28" s="6"/>
      <c r="B28" t="s">
        <v>17</v>
      </c>
      <c r="D28" s="5">
        <v>2089220372</v>
      </c>
      <c r="E28">
        <v>573.83000000000004</v>
      </c>
      <c r="F28">
        <v>0.66</v>
      </c>
      <c r="G28">
        <v>0.69</v>
      </c>
      <c r="H28" s="5">
        <v>15.304713619999999</v>
      </c>
      <c r="I28" s="5">
        <v>70.636190810000002</v>
      </c>
      <c r="J28" s="5">
        <v>25.126506490000001</v>
      </c>
      <c r="K28" s="5">
        <v>45.507031079999997</v>
      </c>
      <c r="L28" s="5">
        <v>19.84007596</v>
      </c>
      <c r="M28">
        <v>63.917986880000001</v>
      </c>
      <c r="N28">
        <f t="shared" si="3"/>
        <v>111.96999999999997</v>
      </c>
      <c r="O28">
        <v>-234.06</v>
      </c>
      <c r="P28" s="8">
        <v>-303.85000000000002</v>
      </c>
      <c r="Q28" s="8">
        <f t="shared" si="4"/>
        <v>43.729999999999961</v>
      </c>
      <c r="R28" s="13" t="s">
        <v>12</v>
      </c>
      <c r="S28" s="13" t="s">
        <v>12</v>
      </c>
      <c r="T28" s="10">
        <v>0.69899999999999995</v>
      </c>
      <c r="U28" s="10">
        <v>0.72799999999999998</v>
      </c>
      <c r="V28" s="8">
        <v>0.93</v>
      </c>
      <c r="W28" s="8">
        <v>0.69</v>
      </c>
      <c r="X28" s="8">
        <v>98.35</v>
      </c>
      <c r="Y28" s="8">
        <v>0</v>
      </c>
      <c r="Z28" s="8">
        <v>1.85</v>
      </c>
      <c r="AA28" s="6"/>
    </row>
    <row r="29" spans="1:27" x14ac:dyDescent="0.35">
      <c r="A29" s="6"/>
      <c r="B29" t="s">
        <v>18</v>
      </c>
      <c r="D29" s="5">
        <v>1000229102</v>
      </c>
      <c r="E29">
        <v>551.08000000000004</v>
      </c>
      <c r="F29">
        <v>0.66</v>
      </c>
      <c r="G29">
        <v>0.69</v>
      </c>
      <c r="H29" s="5">
        <v>15.083148530000001</v>
      </c>
      <c r="I29" s="5">
        <v>71.603024270000006</v>
      </c>
      <c r="J29" s="5">
        <v>25.261575300000001</v>
      </c>
      <c r="K29" s="5">
        <v>45.691548529999999</v>
      </c>
      <c r="L29" s="5">
        <v>19.783192002299074</v>
      </c>
      <c r="M29">
        <v>64.675670553936172</v>
      </c>
      <c r="N29">
        <f t="shared" si="3"/>
        <v>89.019999999999982</v>
      </c>
      <c r="O29">
        <v>-201.36</v>
      </c>
      <c r="P29" s="8">
        <v>-231.95</v>
      </c>
      <c r="Q29" s="8">
        <f t="shared" si="4"/>
        <v>110.65000000000003</v>
      </c>
      <c r="R29" s="13" t="s">
        <v>12</v>
      </c>
      <c r="S29" s="13" t="s">
        <v>12</v>
      </c>
      <c r="T29" s="10">
        <v>0.71599999999999997</v>
      </c>
      <c r="U29" s="10">
        <v>0.88800000000000001</v>
      </c>
      <c r="V29" s="8">
        <v>1.1200000000000001</v>
      </c>
      <c r="W29" s="8">
        <v>1.05</v>
      </c>
      <c r="X29" s="8">
        <v>98.64</v>
      </c>
      <c r="Y29" s="8">
        <v>0.18</v>
      </c>
      <c r="Z29" s="8">
        <v>2.61</v>
      </c>
      <c r="AA29" s="6"/>
    </row>
    <row r="30" spans="1:27" x14ac:dyDescent="0.35">
      <c r="A30" s="6"/>
      <c r="B30" t="s">
        <v>19</v>
      </c>
      <c r="D30" s="5">
        <v>1180275864</v>
      </c>
      <c r="E30">
        <v>529.38</v>
      </c>
      <c r="F30">
        <v>0.67</v>
      </c>
      <c r="G30">
        <v>0.69</v>
      </c>
      <c r="H30" s="5">
        <v>14.8894746</v>
      </c>
      <c r="I30" s="5">
        <v>72.161008749999993</v>
      </c>
      <c r="J30" s="5">
        <v>25.11879485</v>
      </c>
      <c r="K30" s="5">
        <v>46.551567609999999</v>
      </c>
      <c r="L30" s="5">
        <v>19.613018910000001</v>
      </c>
      <c r="M30" s="5">
        <v>65.314403060000004</v>
      </c>
      <c r="N30">
        <f t="shared" si="3"/>
        <v>83.41</v>
      </c>
      <c r="O30">
        <v>-206.15</v>
      </c>
      <c r="P30" s="8">
        <v>-252.06</v>
      </c>
      <c r="Q30" s="8">
        <f t="shared" si="4"/>
        <v>-11.360000000000014</v>
      </c>
      <c r="R30" s="13" t="s">
        <v>12</v>
      </c>
      <c r="S30" s="13" t="s">
        <v>12</v>
      </c>
      <c r="T30" s="10">
        <v>0.76500000000000001</v>
      </c>
      <c r="U30" s="10">
        <v>0.65300000000000002</v>
      </c>
      <c r="V30" s="8">
        <v>1.07</v>
      </c>
      <c r="W30" s="8">
        <v>1.08</v>
      </c>
      <c r="X30" s="8">
        <v>98.64</v>
      </c>
      <c r="Y30" s="8">
        <v>0.18</v>
      </c>
      <c r="Z30" s="8">
        <v>2.19</v>
      </c>
      <c r="AA30" s="6"/>
    </row>
    <row r="31" spans="1:27" x14ac:dyDescent="0.35">
      <c r="A31" s="6"/>
      <c r="B31" t="s">
        <v>20</v>
      </c>
      <c r="D31" s="5">
        <v>1077277728</v>
      </c>
      <c r="E31">
        <v>577.66999999999996</v>
      </c>
      <c r="F31">
        <v>0.66</v>
      </c>
      <c r="G31">
        <v>0.68</v>
      </c>
      <c r="H31" s="5">
        <v>15.401805599999999</v>
      </c>
      <c r="I31" s="5">
        <v>70.304837840000005</v>
      </c>
      <c r="J31" s="5">
        <v>25.20232339</v>
      </c>
      <c r="K31" s="5">
        <v>45.869359320000001</v>
      </c>
      <c r="L31" s="5">
        <v>19.92734385</v>
      </c>
      <c r="M31">
        <v>63.772087460000002</v>
      </c>
      <c r="N31">
        <f t="shared" si="3"/>
        <v>-6.2199999999999989</v>
      </c>
      <c r="O31">
        <v>-231.8</v>
      </c>
      <c r="P31" s="8">
        <v>-335.81</v>
      </c>
      <c r="Q31" s="8">
        <f t="shared" si="4"/>
        <v>6.8299999999999841</v>
      </c>
      <c r="R31" s="13" t="s">
        <v>12</v>
      </c>
      <c r="S31" s="13" t="s">
        <v>12</v>
      </c>
      <c r="T31">
        <v>0.81899999999999995</v>
      </c>
      <c r="U31" s="10">
        <v>0.79700000000000004</v>
      </c>
      <c r="V31" s="8">
        <v>1.01</v>
      </c>
      <c r="W31" s="8">
        <v>0.9</v>
      </c>
      <c r="X31" s="8">
        <v>98.35</v>
      </c>
      <c r="Y31" s="8">
        <v>0.35</v>
      </c>
      <c r="Z31" s="8">
        <v>2.06</v>
      </c>
      <c r="AA31" s="6"/>
    </row>
    <row r="32" spans="1:27" x14ac:dyDescent="0.35">
      <c r="A32" s="6"/>
      <c r="B32" t="s">
        <v>21</v>
      </c>
      <c r="D32" s="5">
        <v>1187413525</v>
      </c>
      <c r="E32">
        <v>587.54999999999995</v>
      </c>
      <c r="F32">
        <v>0.67</v>
      </c>
      <c r="G32">
        <v>0.69</v>
      </c>
      <c r="H32" s="5">
        <v>14.941698069999999</v>
      </c>
      <c r="I32" s="5">
        <v>71.767427380000001</v>
      </c>
      <c r="J32" s="5">
        <v>25.18426749</v>
      </c>
      <c r="K32" s="5">
        <v>45.49979553</v>
      </c>
      <c r="L32" s="5">
        <v>19.67136039</v>
      </c>
      <c r="M32">
        <v>64.744856409999997</v>
      </c>
      <c r="N32">
        <f t="shared" si="3"/>
        <v>4.5900000000000034</v>
      </c>
      <c r="O32">
        <v>-191.31</v>
      </c>
      <c r="P32" s="8">
        <v>-277.97000000000003</v>
      </c>
      <c r="Q32" s="8">
        <f t="shared" si="4"/>
        <v>30.559999999999945</v>
      </c>
      <c r="R32" s="13" t="s">
        <v>12</v>
      </c>
      <c r="S32" s="13" t="s">
        <v>12</v>
      </c>
      <c r="T32" s="10">
        <v>0.40200000000000002</v>
      </c>
      <c r="U32" s="10">
        <v>0.64600000000000002</v>
      </c>
      <c r="V32" s="8">
        <v>1.19</v>
      </c>
      <c r="W32" s="8">
        <v>1.1200000000000001</v>
      </c>
      <c r="X32" s="15">
        <v>98.76</v>
      </c>
      <c r="Y32" s="8">
        <v>0.59</v>
      </c>
      <c r="Z32" s="8">
        <v>3.09</v>
      </c>
      <c r="AA32" s="6"/>
    </row>
    <row r="33" spans="1:27" x14ac:dyDescent="0.35">
      <c r="A33" s="6"/>
      <c r="B33" t="s">
        <v>22</v>
      </c>
      <c r="D33" s="5" t="s">
        <v>45</v>
      </c>
      <c r="E33">
        <v>598.37</v>
      </c>
      <c r="F33">
        <v>0.67</v>
      </c>
      <c r="G33">
        <v>0.7</v>
      </c>
      <c r="H33" s="5">
        <v>14.74176849</v>
      </c>
      <c r="I33" s="5">
        <v>72.188728609999998</v>
      </c>
      <c r="J33" s="5">
        <v>24.917821679999999</v>
      </c>
      <c r="K33" s="5">
        <v>46.643227920000001</v>
      </c>
      <c r="L33" s="5">
        <v>19.44071593</v>
      </c>
      <c r="M33">
        <v>65.359217200000003</v>
      </c>
      <c r="N33">
        <f t="shared" si="3"/>
        <v>93.380000000000024</v>
      </c>
      <c r="O33">
        <v>-222.84</v>
      </c>
      <c r="P33" s="8">
        <v>-332.89</v>
      </c>
      <c r="Q33" s="8">
        <f t="shared" si="4"/>
        <v>2.1999999999999886</v>
      </c>
      <c r="R33" s="13" t="s">
        <v>12</v>
      </c>
      <c r="S33" s="13" t="s">
        <v>12</v>
      </c>
      <c r="T33" s="10">
        <v>0.624</v>
      </c>
      <c r="U33" s="10">
        <v>0.39100000000000001</v>
      </c>
      <c r="V33" s="8">
        <v>1.1000000000000001</v>
      </c>
      <c r="W33" s="8">
        <v>0.57999999999999996</v>
      </c>
      <c r="X33" s="8">
        <v>97.52</v>
      </c>
      <c r="Y33" s="8">
        <v>0.41</v>
      </c>
      <c r="Z33" s="8">
        <v>2.54</v>
      </c>
      <c r="AA33" s="6"/>
    </row>
    <row r="34" spans="1:27" x14ac:dyDescent="0.35">
      <c r="A34" s="6"/>
      <c r="B34" t="s">
        <v>23</v>
      </c>
      <c r="D34" s="5">
        <v>366356703</v>
      </c>
      <c r="E34">
        <v>499.34</v>
      </c>
      <c r="F34">
        <v>0.66</v>
      </c>
      <c r="G34">
        <v>0.69</v>
      </c>
      <c r="H34" s="5">
        <v>14.78258411</v>
      </c>
      <c r="I34" s="5">
        <v>73.240670510000001</v>
      </c>
      <c r="J34" s="5">
        <v>25.42442213</v>
      </c>
      <c r="K34" s="5">
        <v>45.711194110000001</v>
      </c>
      <c r="L34" s="5">
        <v>19.929158009999998</v>
      </c>
      <c r="M34">
        <v>63.978333820000003</v>
      </c>
      <c r="N34">
        <f t="shared" si="3"/>
        <v>-13.120000000000005</v>
      </c>
      <c r="O34">
        <v>-310.3</v>
      </c>
      <c r="P34" s="8">
        <v>-240.82</v>
      </c>
      <c r="Q34" s="8">
        <f t="shared" si="4"/>
        <v>92.519999999999982</v>
      </c>
      <c r="R34" s="13" t="s">
        <v>12</v>
      </c>
      <c r="S34" s="13" t="s">
        <v>12</v>
      </c>
      <c r="T34" s="10">
        <v>0.79800000000000004</v>
      </c>
      <c r="U34" s="10">
        <v>0.22</v>
      </c>
      <c r="V34" s="8">
        <v>1.1200000000000001</v>
      </c>
      <c r="W34" s="8">
        <v>1.1200000000000001</v>
      </c>
      <c r="X34" s="8">
        <v>99</v>
      </c>
      <c r="Y34" s="8">
        <v>0</v>
      </c>
      <c r="Z34" s="8">
        <v>2.4700000000000002</v>
      </c>
      <c r="AA34" s="6"/>
    </row>
    <row r="35" spans="1:27" x14ac:dyDescent="0.35">
      <c r="A35" s="6"/>
      <c r="B35" t="s">
        <v>24</v>
      </c>
      <c r="D35">
        <v>285310378</v>
      </c>
      <c r="E35">
        <v>566.47</v>
      </c>
      <c r="F35">
        <v>0.67</v>
      </c>
      <c r="G35">
        <v>0.69</v>
      </c>
      <c r="H35">
        <v>14.95023385</v>
      </c>
      <c r="I35">
        <v>72.096943890000006</v>
      </c>
      <c r="J35">
        <v>25.156962650000001</v>
      </c>
      <c r="K35">
        <v>45.684817340000002</v>
      </c>
      <c r="L35">
        <v>19.66334621</v>
      </c>
      <c r="M35">
        <v>65.035742709999994</v>
      </c>
      <c r="N35">
        <f t="shared" si="3"/>
        <v>-45.830000000000013</v>
      </c>
      <c r="O35">
        <v>-259.05</v>
      </c>
      <c r="P35" s="8">
        <v>-295.33999999999997</v>
      </c>
      <c r="Q35" s="8">
        <f t="shared" si="4"/>
        <v>-25.42999999999995</v>
      </c>
      <c r="R35" s="13" t="s">
        <v>12</v>
      </c>
      <c r="S35" s="13" t="s">
        <v>12</v>
      </c>
      <c r="T35" s="10">
        <v>0.14099999999999999</v>
      </c>
      <c r="U35" s="10">
        <v>0.186</v>
      </c>
      <c r="V35" s="8">
        <v>1.0900000000000001</v>
      </c>
      <c r="W35" s="8">
        <v>0.72</v>
      </c>
      <c r="X35" s="8">
        <v>99.12</v>
      </c>
      <c r="Y35" s="8">
        <v>0.35</v>
      </c>
      <c r="Z35" s="8">
        <v>2.95</v>
      </c>
      <c r="AA35" s="6"/>
    </row>
    <row r="36" spans="1:27" x14ac:dyDescent="0.35">
      <c r="A36" s="6"/>
      <c r="B36" t="s">
        <v>51</v>
      </c>
      <c r="D36">
        <v>1558668391</v>
      </c>
      <c r="E36">
        <v>585.29</v>
      </c>
      <c r="F36">
        <v>0.67</v>
      </c>
      <c r="G36">
        <v>0.69</v>
      </c>
      <c r="H36">
        <v>15.08647676</v>
      </c>
      <c r="I36">
        <v>73.463773380000006</v>
      </c>
      <c r="J36">
        <v>25.020648470000001</v>
      </c>
      <c r="K36">
        <v>46.583459650000002</v>
      </c>
      <c r="L36">
        <v>19.717935140000002</v>
      </c>
      <c r="M36">
        <v>64.600536439999999</v>
      </c>
      <c r="N36">
        <f t="shared" si="3"/>
        <v>8.0200000000000102</v>
      </c>
      <c r="O36">
        <v>-251.52</v>
      </c>
      <c r="P36">
        <v>-306.27999999999997</v>
      </c>
      <c r="Q36" s="8">
        <f t="shared" si="4"/>
        <v>19.220000000000027</v>
      </c>
      <c r="R36" s="13" t="s">
        <v>12</v>
      </c>
      <c r="S36" s="13" t="s">
        <v>12</v>
      </c>
      <c r="T36" s="10">
        <v>0.28899999999999998</v>
      </c>
      <c r="U36" s="10">
        <v>0.77200000000000002</v>
      </c>
      <c r="V36" s="8">
        <v>0.91</v>
      </c>
      <c r="W36" s="8">
        <v>0.69</v>
      </c>
      <c r="X36" s="8">
        <v>99.29</v>
      </c>
      <c r="Y36" s="8">
        <v>0.06</v>
      </c>
      <c r="Z36" s="8">
        <v>1.78</v>
      </c>
      <c r="AA36" s="6"/>
    </row>
    <row r="37" spans="1:27" x14ac:dyDescent="0.35">
      <c r="A37" s="6"/>
      <c r="B37" t="s">
        <v>52</v>
      </c>
      <c r="D37">
        <v>1080780482</v>
      </c>
      <c r="E37">
        <v>571.83000000000004</v>
      </c>
      <c r="F37">
        <v>0.66</v>
      </c>
      <c r="G37">
        <v>0.69</v>
      </c>
      <c r="H37">
        <v>15.332444519999999</v>
      </c>
      <c r="I37">
        <v>71.28965977</v>
      </c>
      <c r="J37">
        <v>25.375856209999998</v>
      </c>
      <c r="K37">
        <v>44.953476010000003</v>
      </c>
      <c r="L37">
        <v>19.970142729999999</v>
      </c>
      <c r="M37">
        <v>64.24876166</v>
      </c>
      <c r="N37">
        <f t="shared" si="3"/>
        <v>4.2600000000000193</v>
      </c>
      <c r="O37">
        <v>-199.07</v>
      </c>
      <c r="P37" s="8">
        <v>-255.42</v>
      </c>
      <c r="Q37" s="8">
        <f t="shared" si="4"/>
        <v>55.950000000000017</v>
      </c>
      <c r="R37" s="13" t="s">
        <v>12</v>
      </c>
      <c r="S37" s="13" t="s">
        <v>12</v>
      </c>
      <c r="T37" s="10">
        <v>0.33700000000000002</v>
      </c>
      <c r="U37" s="10">
        <v>0.33500000000000002</v>
      </c>
      <c r="V37" s="8">
        <v>0.84</v>
      </c>
      <c r="W37" s="8">
        <v>0.61</v>
      </c>
      <c r="X37" s="8">
        <v>99.12</v>
      </c>
      <c r="Y37" s="8">
        <v>0</v>
      </c>
      <c r="Z37" s="8">
        <v>1.51</v>
      </c>
      <c r="AA37" s="6"/>
    </row>
    <row r="38" spans="1:27" x14ac:dyDescent="0.35">
      <c r="A38" s="6"/>
      <c r="B38" t="s">
        <v>53</v>
      </c>
      <c r="D38">
        <v>118694709</v>
      </c>
      <c r="E38">
        <v>495.44</v>
      </c>
      <c r="F38">
        <v>0.66</v>
      </c>
      <c r="G38">
        <v>0.69</v>
      </c>
      <c r="H38">
        <v>15.08670534</v>
      </c>
      <c r="I38">
        <v>71.618834059999998</v>
      </c>
      <c r="J38">
        <v>25.18342887</v>
      </c>
      <c r="K38">
        <v>46.713334240000002</v>
      </c>
      <c r="L38">
        <v>19.7490211</v>
      </c>
      <c r="M38">
        <v>64.960424930000002</v>
      </c>
      <c r="N38">
        <f t="shared" si="3"/>
        <v>44.879999999999995</v>
      </c>
      <c r="O38">
        <v>-273.5</v>
      </c>
      <c r="P38" s="8">
        <v>-318.75</v>
      </c>
      <c r="Q38" s="8">
        <f t="shared" si="4"/>
        <v>15.079999999999984</v>
      </c>
      <c r="R38" s="13" t="s">
        <v>12</v>
      </c>
      <c r="S38" s="13" t="s">
        <v>12</v>
      </c>
      <c r="T38" s="10">
        <v>0.74099999999999999</v>
      </c>
      <c r="U38" s="10">
        <v>0.27200000000000002</v>
      </c>
      <c r="V38" s="8">
        <v>1.18</v>
      </c>
      <c r="W38" s="8">
        <v>1.37</v>
      </c>
      <c r="X38" s="8">
        <v>98.76</v>
      </c>
      <c r="Y38" s="8">
        <v>0</v>
      </c>
      <c r="Z38" s="8">
        <v>2.61</v>
      </c>
      <c r="AA38" s="6"/>
    </row>
    <row r="39" spans="1:27" x14ac:dyDescent="0.35">
      <c r="A39" s="6"/>
      <c r="B39" t="s">
        <v>54</v>
      </c>
      <c r="D39">
        <v>1054461164</v>
      </c>
      <c r="E39">
        <v>673.33</v>
      </c>
      <c r="F39">
        <v>0.67</v>
      </c>
      <c r="G39">
        <v>0.69</v>
      </c>
      <c r="H39">
        <v>15.160588539999999</v>
      </c>
      <c r="I39">
        <v>70.802612420000003</v>
      </c>
      <c r="J39">
        <v>25.207017910000001</v>
      </c>
      <c r="K39">
        <v>46.520174480000001</v>
      </c>
      <c r="L39">
        <v>19.799680209999998</v>
      </c>
      <c r="M39">
        <v>64.310776970000006</v>
      </c>
      <c r="N39">
        <f t="shared" si="3"/>
        <v>58.460000000000008</v>
      </c>
      <c r="O39">
        <v>-173.38</v>
      </c>
      <c r="P39" s="8">
        <v>-290.39</v>
      </c>
      <c r="Q39" s="8">
        <f t="shared" si="4"/>
        <v>5.8100000000000023</v>
      </c>
      <c r="R39" s="13" t="s">
        <v>12</v>
      </c>
      <c r="S39" s="13" t="s">
        <v>12</v>
      </c>
      <c r="T39" s="10">
        <v>0.29799999999999999</v>
      </c>
      <c r="U39" s="10">
        <v>0.61199999999999999</v>
      </c>
      <c r="V39" s="8">
        <v>1.32</v>
      </c>
      <c r="W39" s="8">
        <v>1.08</v>
      </c>
      <c r="X39" s="8">
        <v>96.82</v>
      </c>
      <c r="Y39" s="8">
        <v>0.28999999999999998</v>
      </c>
      <c r="Z39" s="8">
        <v>2.61</v>
      </c>
      <c r="AA39" s="6"/>
    </row>
    <row r="40" spans="1:27" x14ac:dyDescent="0.35">
      <c r="A40" s="6"/>
      <c r="B40" t="s">
        <v>55</v>
      </c>
      <c r="D40">
        <v>435954295</v>
      </c>
      <c r="E40">
        <v>665.79</v>
      </c>
      <c r="F40">
        <v>0.67</v>
      </c>
      <c r="G40">
        <v>0.69</v>
      </c>
      <c r="H40">
        <v>14.841294530000001</v>
      </c>
      <c r="I40">
        <v>72.303877839999998</v>
      </c>
      <c r="J40">
        <v>25.244299720000001</v>
      </c>
      <c r="K40">
        <v>46.141834789999997</v>
      </c>
      <c r="L40">
        <v>19.645040510000001</v>
      </c>
      <c r="M40">
        <v>65.309535710000006</v>
      </c>
      <c r="N40">
        <f t="shared" si="3"/>
        <v>109.36000000000001</v>
      </c>
      <c r="O40">
        <v>-186.69</v>
      </c>
      <c r="P40" s="8">
        <v>-268.60000000000002</v>
      </c>
      <c r="Q40" s="8">
        <f t="shared" si="4"/>
        <v>52.579999999999984</v>
      </c>
      <c r="R40" s="13" t="s">
        <v>12</v>
      </c>
      <c r="S40" s="13" t="s">
        <v>12</v>
      </c>
      <c r="T40" s="10">
        <v>0.80200000000000005</v>
      </c>
      <c r="U40" s="10">
        <v>0.68200000000000005</v>
      </c>
      <c r="V40" s="8">
        <v>1.07</v>
      </c>
      <c r="W40" s="8">
        <v>0.83</v>
      </c>
      <c r="X40" s="8">
        <v>99.53</v>
      </c>
      <c r="Y40" s="8">
        <v>0.24</v>
      </c>
      <c r="Z40" s="8">
        <v>2.54</v>
      </c>
      <c r="AA40" s="6"/>
    </row>
    <row r="41" spans="1:27" ht="15" thickBot="1" x14ac:dyDescent="0.4">
      <c r="A41" s="6"/>
      <c r="B41" t="s">
        <v>70</v>
      </c>
      <c r="D41">
        <v>1216339072</v>
      </c>
      <c r="E41">
        <v>579.07000000000005</v>
      </c>
      <c r="F41">
        <v>0.66</v>
      </c>
      <c r="G41">
        <v>0.68</v>
      </c>
      <c r="H41">
        <v>15.46064597</v>
      </c>
      <c r="I41">
        <v>70.562314959999995</v>
      </c>
      <c r="J41">
        <v>25.158672920000001</v>
      </c>
      <c r="K41">
        <v>46.35602781</v>
      </c>
      <c r="L41">
        <v>19.938857509999998</v>
      </c>
      <c r="M41">
        <v>64.090838189999999</v>
      </c>
      <c r="N41">
        <f t="shared" si="3"/>
        <v>106.34999999999997</v>
      </c>
      <c r="O41">
        <v>-264.29000000000002</v>
      </c>
      <c r="P41" s="8">
        <v>-316.62</v>
      </c>
      <c r="Q41" s="8">
        <f t="shared" si="4"/>
        <v>6.8199999999999932</v>
      </c>
      <c r="R41" s="13" t="s">
        <v>12</v>
      </c>
      <c r="S41" s="13" t="s">
        <v>12</v>
      </c>
      <c r="T41" s="10">
        <v>0.69399999999999995</v>
      </c>
      <c r="U41" s="10">
        <v>0.83499999999999996</v>
      </c>
      <c r="V41" s="8">
        <v>1.1599999999999999</v>
      </c>
      <c r="W41" s="8">
        <v>1.08</v>
      </c>
      <c r="X41" s="8">
        <v>99.17</v>
      </c>
      <c r="Y41" s="8">
        <v>0</v>
      </c>
      <c r="Z41" s="8">
        <v>2.88</v>
      </c>
      <c r="AA41" s="6"/>
    </row>
    <row r="42" spans="1:27" ht="15" thickBot="1" x14ac:dyDescent="0.4">
      <c r="A42" s="6"/>
      <c r="B42" s="16" t="s">
        <v>71</v>
      </c>
      <c r="C42" s="7"/>
      <c r="D42" s="17">
        <v>1285833036</v>
      </c>
      <c r="E42" s="7">
        <v>538.86</v>
      </c>
      <c r="F42" s="7">
        <v>0.67</v>
      </c>
      <c r="G42" s="7">
        <v>0.7</v>
      </c>
      <c r="H42" s="17">
        <v>14.80652575</v>
      </c>
      <c r="I42" s="17">
        <v>72.504825909999994</v>
      </c>
      <c r="J42" s="17">
        <v>25.137986179999999</v>
      </c>
      <c r="K42" s="17">
        <v>46.227971650000001</v>
      </c>
      <c r="L42" s="17">
        <v>19.577234839999999</v>
      </c>
      <c r="M42" s="7">
        <v>65.479789359999998</v>
      </c>
      <c r="N42" s="7">
        <f t="shared" si="3"/>
        <v>61.930000000000035</v>
      </c>
      <c r="O42" s="7">
        <v>-206.79</v>
      </c>
      <c r="P42" s="18">
        <v>-273.04000000000002</v>
      </c>
      <c r="Q42" s="18">
        <f t="shared" si="4"/>
        <v>42.870000000000005</v>
      </c>
      <c r="R42" s="19" t="s">
        <v>12</v>
      </c>
      <c r="S42" s="19" t="s">
        <v>12</v>
      </c>
      <c r="T42" s="20">
        <v>0.72899999999999998</v>
      </c>
      <c r="U42" s="20">
        <v>0.91</v>
      </c>
      <c r="V42" s="18">
        <v>0.98</v>
      </c>
      <c r="W42" s="18">
        <v>0.57999999999999996</v>
      </c>
      <c r="X42" s="18">
        <v>99</v>
      </c>
      <c r="Y42" s="18">
        <v>0.24</v>
      </c>
      <c r="Z42" s="18">
        <v>2.4</v>
      </c>
      <c r="AA42" s="11"/>
    </row>
    <row r="43" spans="1:27" x14ac:dyDescent="0.35">
      <c r="A43" s="6"/>
      <c r="B43" t="s">
        <v>72</v>
      </c>
      <c r="D43" s="5">
        <v>225997250</v>
      </c>
      <c r="E43">
        <v>504.17</v>
      </c>
      <c r="F43">
        <v>0.67</v>
      </c>
      <c r="G43">
        <v>0.69</v>
      </c>
      <c r="H43" s="5">
        <v>14.899278499999999</v>
      </c>
      <c r="I43" s="5">
        <v>71.140088539999994</v>
      </c>
      <c r="J43" s="5">
        <v>25.191386779999998</v>
      </c>
      <c r="K43" s="5">
        <v>44.46411123</v>
      </c>
      <c r="L43" s="5">
        <v>19.651816140000001</v>
      </c>
      <c r="M43">
        <v>64.008347670000006</v>
      </c>
      <c r="N43">
        <f t="shared" si="3"/>
        <v>-38.039999999999964</v>
      </c>
      <c r="O43">
        <v>-293.58999999999997</v>
      </c>
      <c r="P43" s="8">
        <v>-287.04000000000002</v>
      </c>
      <c r="Q43" s="8">
        <f t="shared" si="4"/>
        <v>22.009999999999991</v>
      </c>
      <c r="R43" s="13" t="s">
        <v>12</v>
      </c>
      <c r="S43" s="13" t="s">
        <v>12</v>
      </c>
      <c r="T43" s="10">
        <v>0.69699999999999995</v>
      </c>
      <c r="U43" s="10">
        <v>0.59099999999999997</v>
      </c>
      <c r="V43" s="8">
        <v>0.99</v>
      </c>
      <c r="W43" s="8">
        <v>0.61</v>
      </c>
      <c r="X43" s="8">
        <v>97.82</v>
      </c>
      <c r="Y43" s="8">
        <v>0.12</v>
      </c>
      <c r="Z43" s="8">
        <v>2.13</v>
      </c>
      <c r="AA43" s="6"/>
    </row>
    <row r="44" spans="1:27" x14ac:dyDescent="0.35">
      <c r="A44" s="6"/>
      <c r="B44" t="s">
        <v>75</v>
      </c>
      <c r="D44" s="5">
        <v>467809209</v>
      </c>
      <c r="E44">
        <v>533.76</v>
      </c>
      <c r="F44">
        <v>0.66</v>
      </c>
      <c r="G44">
        <v>0.69</v>
      </c>
      <c r="H44" s="5">
        <v>15.00419331</v>
      </c>
      <c r="I44" s="5">
        <v>71.513578390000006</v>
      </c>
      <c r="J44" s="5">
        <v>25.49130366</v>
      </c>
      <c r="K44" s="5">
        <v>45.487328239999997</v>
      </c>
      <c r="L44" s="5">
        <v>19.846776120000001</v>
      </c>
      <c r="M44">
        <v>64.555540089999994</v>
      </c>
      <c r="N44">
        <f t="shared" si="3"/>
        <v>-0.56999999999999318</v>
      </c>
      <c r="O44">
        <v>-250.79</v>
      </c>
      <c r="P44" s="8">
        <v>-245.01</v>
      </c>
      <c r="Q44" s="8">
        <f t="shared" si="4"/>
        <v>68.03000000000003</v>
      </c>
      <c r="R44" s="13" t="s">
        <v>12</v>
      </c>
      <c r="S44" s="13" t="s">
        <v>12</v>
      </c>
      <c r="T44" s="10">
        <v>0.36799999999999999</v>
      </c>
      <c r="U44" s="10">
        <v>0.35699999999999998</v>
      </c>
      <c r="V44" s="8">
        <v>1.07</v>
      </c>
      <c r="W44" s="8">
        <v>0.83</v>
      </c>
      <c r="X44" s="8">
        <v>98.94</v>
      </c>
      <c r="Y44" s="8">
        <v>0.24</v>
      </c>
      <c r="Z44" s="8">
        <v>2.61</v>
      </c>
      <c r="AA44" s="6"/>
    </row>
    <row r="45" spans="1:27" x14ac:dyDescent="0.35">
      <c r="A45" s="6"/>
      <c r="B45" t="s">
        <v>73</v>
      </c>
      <c r="D45" s="5" t="s">
        <v>74</v>
      </c>
      <c r="E45">
        <v>468.83</v>
      </c>
      <c r="F45">
        <v>0.66</v>
      </c>
      <c r="G45">
        <v>0.68</v>
      </c>
      <c r="H45" s="5">
        <v>15.33761543</v>
      </c>
      <c r="I45" s="5">
        <v>70.94624254</v>
      </c>
      <c r="J45" s="5">
        <v>25.307590909999998</v>
      </c>
      <c r="K45" s="5">
        <v>47.002390949999999</v>
      </c>
      <c r="L45" s="5">
        <v>19.941403350000002</v>
      </c>
      <c r="M45">
        <v>64.544927110000003</v>
      </c>
      <c r="N45">
        <f t="shared" si="3"/>
        <v>48.390000000000015</v>
      </c>
      <c r="O45">
        <v>-251.16</v>
      </c>
      <c r="P45" s="8">
        <v>-249.21</v>
      </c>
      <c r="Q45" s="8">
        <f t="shared" si="4"/>
        <v>19.52000000000001</v>
      </c>
      <c r="R45" s="13" t="s">
        <v>12</v>
      </c>
      <c r="S45" s="13" t="s">
        <v>12</v>
      </c>
      <c r="T45" s="10">
        <v>0.78800000000000003</v>
      </c>
      <c r="U45" s="10">
        <v>0.95899999999999996</v>
      </c>
      <c r="V45" s="8">
        <v>0.9</v>
      </c>
      <c r="W45" s="8">
        <v>0.87</v>
      </c>
      <c r="X45" s="8">
        <v>98.29</v>
      </c>
      <c r="Y45" s="8">
        <v>0</v>
      </c>
      <c r="Z45" s="8">
        <v>1.51</v>
      </c>
      <c r="AA45" s="6"/>
    </row>
    <row r="46" spans="1:27" s="1" customFormat="1" x14ac:dyDescent="0.35">
      <c r="A46" s="31"/>
      <c r="D46" s="2" t="s">
        <v>134</v>
      </c>
      <c r="E46" s="1">
        <f>AVERAGE(E26:E45)</f>
        <v>558.75400000000002</v>
      </c>
      <c r="F46" s="32">
        <f>AVERAGE(F26:F45)</f>
        <v>0.66450000000000009</v>
      </c>
      <c r="G46" s="32">
        <f>AVERAGE(G26:G45)</f>
        <v>0.68899999999999983</v>
      </c>
      <c r="H46" s="1">
        <f t="shared" ref="H46:Q46" si="5">AVERAGE(H26:H45)</f>
        <v>15.082503887000001</v>
      </c>
      <c r="I46" s="1">
        <f t="shared" si="5"/>
        <v>71.612260644500012</v>
      </c>
      <c r="J46" s="1">
        <f t="shared" si="5"/>
        <v>25.216010309000005</v>
      </c>
      <c r="K46" s="1">
        <f t="shared" si="5"/>
        <v>46.003409624</v>
      </c>
      <c r="L46" s="1">
        <f t="shared" si="5"/>
        <v>19.775642036614961</v>
      </c>
      <c r="M46" s="1">
        <f t="shared" si="5"/>
        <v>64.586848577696813</v>
      </c>
      <c r="N46" s="1">
        <f t="shared" si="5"/>
        <v>34.840000000000003</v>
      </c>
      <c r="O46" s="1">
        <f t="shared" si="5"/>
        <v>-238.2775</v>
      </c>
      <c r="P46" s="33">
        <f t="shared" si="5"/>
        <v>-282.09299999999996</v>
      </c>
      <c r="Q46" s="33">
        <f t="shared" si="5"/>
        <v>32.664499999999997</v>
      </c>
      <c r="R46" s="33"/>
      <c r="S46" s="33"/>
      <c r="T46" s="33">
        <f>AVERAGE(T26:T45)</f>
        <v>0.59294999999999987</v>
      </c>
      <c r="U46" s="33">
        <f>AVERAGE(U26:U45)</f>
        <v>0.59440000000000004</v>
      </c>
      <c r="V46" s="33">
        <f>AVERAGE(V26:V45)</f>
        <v>1.0624999999999998</v>
      </c>
      <c r="W46" s="33">
        <f>AVERAGE(W26:W45)</f>
        <v>0.874</v>
      </c>
      <c r="X46" s="33">
        <f t="shared" ref="X46:Z46" si="6">AVERAGE(X26:X45)</f>
        <v>98.647000000000006</v>
      </c>
      <c r="Y46" s="33">
        <f t="shared" si="6"/>
        <v>0.20250000000000004</v>
      </c>
      <c r="Z46" s="33">
        <f t="shared" si="6"/>
        <v>2.4020000000000001</v>
      </c>
      <c r="AA46" s="31"/>
    </row>
    <row r="47" spans="1:27" x14ac:dyDescent="0.35">
      <c r="A47" s="6"/>
      <c r="D47" s="2"/>
      <c r="F47" s="10"/>
      <c r="G47" s="10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6"/>
    </row>
    <row r="48" spans="1:27" x14ac:dyDescent="0.35">
      <c r="A48" s="6"/>
      <c r="B48" t="s">
        <v>35</v>
      </c>
      <c r="D48">
        <v>1496597789</v>
      </c>
      <c r="E48">
        <v>527.85</v>
      </c>
      <c r="F48" s="5">
        <v>0.69</v>
      </c>
      <c r="G48" s="5">
        <v>0.71</v>
      </c>
      <c r="H48">
        <v>15.253617289999999</v>
      </c>
      <c r="I48">
        <v>72.534896540000005</v>
      </c>
      <c r="J48">
        <v>23.45362115</v>
      </c>
      <c r="K48">
        <v>51.071751089999999</v>
      </c>
      <c r="L48">
        <v>19.04009387</v>
      </c>
      <c r="M48">
        <v>66.792207079999997</v>
      </c>
      <c r="N48">
        <f t="shared" ref="N48:N61" si="7">O48-O4</f>
        <v>77.56</v>
      </c>
      <c r="O48">
        <v>-250.75</v>
      </c>
      <c r="P48">
        <v>-321.70999999999998</v>
      </c>
      <c r="Q48" s="8">
        <f t="shared" ref="Q48:Q67" si="8">P48-P4</f>
        <v>24.920000000000016</v>
      </c>
      <c r="R48" s="14" t="s">
        <v>12</v>
      </c>
      <c r="S48" s="14" t="s">
        <v>12</v>
      </c>
      <c r="T48" s="10">
        <v>0.74</v>
      </c>
      <c r="U48" s="14" t="s">
        <v>12</v>
      </c>
      <c r="V48" s="8">
        <v>0.99</v>
      </c>
      <c r="W48" s="8">
        <v>0.87</v>
      </c>
      <c r="X48" s="8">
        <v>98.94</v>
      </c>
      <c r="Y48" s="8">
        <v>0.24</v>
      </c>
      <c r="Z48" s="8">
        <v>1.99</v>
      </c>
      <c r="AA48" s="6"/>
    </row>
    <row r="49" spans="1:27" x14ac:dyDescent="0.35">
      <c r="A49" s="6"/>
      <c r="B49" t="s">
        <v>36</v>
      </c>
      <c r="D49" s="5">
        <v>804034603</v>
      </c>
      <c r="E49">
        <v>522.58000000000004</v>
      </c>
      <c r="F49" s="5">
        <v>0.7</v>
      </c>
      <c r="G49" s="5">
        <v>0.72</v>
      </c>
      <c r="H49" s="5">
        <v>14.61112456</v>
      </c>
      <c r="I49" s="5">
        <v>73.922876040000006</v>
      </c>
      <c r="J49" s="5">
        <v>22.790886929999999</v>
      </c>
      <c r="K49" s="5">
        <v>53.647189539999999</v>
      </c>
      <c r="L49" s="5">
        <v>18.388254329999999</v>
      </c>
      <c r="M49">
        <v>68.497903669999999</v>
      </c>
      <c r="N49">
        <f t="shared" si="7"/>
        <v>-83.789999999999992</v>
      </c>
      <c r="O49">
        <v>-289.94</v>
      </c>
      <c r="P49">
        <v>-322.58999999999997</v>
      </c>
      <c r="Q49" s="8">
        <f t="shared" si="8"/>
        <v>-12.70999999999998</v>
      </c>
      <c r="R49" s="14" t="s">
        <v>12</v>
      </c>
      <c r="S49" s="14" t="s">
        <v>12</v>
      </c>
      <c r="T49">
        <v>0.76600000000000001</v>
      </c>
      <c r="U49" s="14" t="s">
        <v>12</v>
      </c>
      <c r="V49" s="8">
        <v>1.06</v>
      </c>
      <c r="W49" s="8">
        <v>0.47</v>
      </c>
      <c r="X49" s="8">
        <v>99.17</v>
      </c>
      <c r="Y49" s="8">
        <v>0</v>
      </c>
      <c r="Z49" s="8">
        <v>3.29</v>
      </c>
      <c r="AA49" s="6"/>
    </row>
    <row r="50" spans="1:27" x14ac:dyDescent="0.35">
      <c r="A50" s="6"/>
      <c r="B50" t="s">
        <v>37</v>
      </c>
      <c r="D50" s="5">
        <v>2089220372</v>
      </c>
      <c r="E50">
        <v>438.36</v>
      </c>
      <c r="F50" s="5">
        <v>0.7</v>
      </c>
      <c r="G50" s="5">
        <v>0.72</v>
      </c>
      <c r="H50" s="5">
        <v>14.681819880000001</v>
      </c>
      <c r="I50" s="5">
        <v>73.51899324</v>
      </c>
      <c r="J50" s="5">
        <v>22.756358980000002</v>
      </c>
      <c r="K50" s="5">
        <v>53.021162850000003</v>
      </c>
      <c r="L50" s="5">
        <v>18.410361200000001</v>
      </c>
      <c r="M50">
        <v>68.034583940000005</v>
      </c>
      <c r="N50">
        <f t="shared" si="7"/>
        <v>4.0799999999999841</v>
      </c>
      <c r="O50">
        <v>-341.95</v>
      </c>
      <c r="P50">
        <v>-318.04000000000002</v>
      </c>
      <c r="Q50" s="8">
        <f t="shared" si="8"/>
        <v>29.539999999999964</v>
      </c>
      <c r="R50" s="14" t="s">
        <v>12</v>
      </c>
      <c r="S50" s="14" t="s">
        <v>12</v>
      </c>
      <c r="T50" s="10">
        <v>0.49399999999999999</v>
      </c>
      <c r="U50" s="14" t="s">
        <v>12</v>
      </c>
      <c r="V50" s="8">
        <v>0.8</v>
      </c>
      <c r="W50" s="8">
        <v>0.22</v>
      </c>
      <c r="X50" s="8">
        <v>99.12</v>
      </c>
      <c r="Y50" s="8">
        <v>0.18</v>
      </c>
      <c r="Z50" s="8">
        <v>1.92</v>
      </c>
      <c r="AA50" s="6"/>
    </row>
    <row r="51" spans="1:27" x14ac:dyDescent="0.35">
      <c r="A51" s="6"/>
      <c r="B51" t="s">
        <v>38</v>
      </c>
      <c r="D51" s="5">
        <v>1000229102</v>
      </c>
      <c r="E51">
        <v>443.89</v>
      </c>
      <c r="F51" s="5">
        <v>0.72</v>
      </c>
      <c r="G51" s="5">
        <v>0.74</v>
      </c>
      <c r="H51" s="5">
        <v>13.9801427</v>
      </c>
      <c r="I51" s="5">
        <v>75.212755670000007</v>
      </c>
      <c r="J51" s="5">
        <v>21.850577059999999</v>
      </c>
      <c r="K51" s="5">
        <v>54.55282407</v>
      </c>
      <c r="L51" s="5">
        <v>17.61443555</v>
      </c>
      <c r="M51">
        <v>69.684974499999996</v>
      </c>
      <c r="N51">
        <f t="shared" si="7"/>
        <v>-37.319999999999993</v>
      </c>
      <c r="O51">
        <v>-327.7</v>
      </c>
      <c r="P51">
        <v>-355.03</v>
      </c>
      <c r="Q51" s="8">
        <f t="shared" si="8"/>
        <v>-12.42999999999995</v>
      </c>
      <c r="R51" s="14" t="s">
        <v>12</v>
      </c>
      <c r="S51" s="14" t="s">
        <v>12</v>
      </c>
      <c r="T51" s="10">
        <v>0.38</v>
      </c>
      <c r="U51" s="14" t="s">
        <v>12</v>
      </c>
      <c r="V51" s="8">
        <v>0.85</v>
      </c>
      <c r="W51" s="8">
        <v>0.25</v>
      </c>
      <c r="X51" s="8">
        <v>99.06</v>
      </c>
      <c r="Y51" s="8">
        <v>0</v>
      </c>
      <c r="Z51" s="8">
        <v>2.19</v>
      </c>
      <c r="AA51" s="6"/>
    </row>
    <row r="52" spans="1:27" x14ac:dyDescent="0.35">
      <c r="A52" s="6"/>
      <c r="B52" t="s">
        <v>39</v>
      </c>
      <c r="D52" s="5">
        <v>1180275864</v>
      </c>
      <c r="E52">
        <v>506.18</v>
      </c>
      <c r="F52" s="5">
        <v>0.72</v>
      </c>
      <c r="G52" s="5">
        <v>0.74</v>
      </c>
      <c r="H52" s="5">
        <v>14.136585090000001</v>
      </c>
      <c r="I52" s="5">
        <v>74.518140669999994</v>
      </c>
      <c r="J52" s="5">
        <v>21.96646569</v>
      </c>
      <c r="K52" s="5">
        <v>53.909763069999997</v>
      </c>
      <c r="L52" s="5">
        <v>17.75215163</v>
      </c>
      <c r="M52">
        <v>69.004153310000007</v>
      </c>
      <c r="N52">
        <f t="shared" si="7"/>
        <v>69.31</v>
      </c>
      <c r="O52">
        <v>-220.25</v>
      </c>
      <c r="P52">
        <v>-321.68</v>
      </c>
      <c r="Q52" s="8">
        <f t="shared" si="8"/>
        <v>-80.980000000000018</v>
      </c>
      <c r="R52" s="14" t="s">
        <v>12</v>
      </c>
      <c r="S52" s="14" t="s">
        <v>12</v>
      </c>
      <c r="T52" s="10">
        <v>0.26700000000000002</v>
      </c>
      <c r="U52" s="14" t="s">
        <v>12</v>
      </c>
      <c r="V52" s="8">
        <v>0.96</v>
      </c>
      <c r="W52" s="8">
        <v>0.33</v>
      </c>
      <c r="X52" s="8">
        <v>98.29</v>
      </c>
      <c r="Y52" s="8">
        <v>0.41</v>
      </c>
      <c r="Z52" s="8">
        <v>2.81</v>
      </c>
      <c r="AA52" s="6"/>
    </row>
    <row r="53" spans="1:27" x14ac:dyDescent="0.35">
      <c r="A53" s="6"/>
      <c r="B53" t="s">
        <v>40</v>
      </c>
      <c r="D53" s="5">
        <v>1077277728</v>
      </c>
      <c r="E53">
        <v>599.95000000000005</v>
      </c>
      <c r="F53" s="5">
        <v>0.7</v>
      </c>
      <c r="G53" s="5">
        <v>0.72</v>
      </c>
      <c r="H53" s="5">
        <v>14.76201462</v>
      </c>
      <c r="I53" s="5">
        <v>73.094320530000005</v>
      </c>
      <c r="J53" s="5">
        <v>23.20423272</v>
      </c>
      <c r="K53" s="5">
        <v>51.915411220000003</v>
      </c>
      <c r="L53" s="5">
        <v>18.66033732</v>
      </c>
      <c r="M53">
        <v>67.427681430000007</v>
      </c>
      <c r="N53">
        <f t="shared" si="7"/>
        <v>12.340000000000003</v>
      </c>
      <c r="O53">
        <v>-213.24</v>
      </c>
      <c r="P53">
        <v>-320.08</v>
      </c>
      <c r="Q53" s="8">
        <f t="shared" si="8"/>
        <v>22.560000000000002</v>
      </c>
      <c r="R53" s="14" t="s">
        <v>12</v>
      </c>
      <c r="S53" s="14" t="s">
        <v>12</v>
      </c>
      <c r="T53" s="10">
        <v>0.08</v>
      </c>
      <c r="U53" s="14" t="s">
        <v>12</v>
      </c>
      <c r="V53" s="8">
        <v>1.25</v>
      </c>
      <c r="W53" s="8">
        <v>0.72</v>
      </c>
      <c r="X53" s="8">
        <v>97.05</v>
      </c>
      <c r="Y53" s="8">
        <v>0.18</v>
      </c>
      <c r="Z53" s="8">
        <v>2.88</v>
      </c>
      <c r="AA53" s="6"/>
    </row>
    <row r="54" spans="1:27" x14ac:dyDescent="0.35">
      <c r="A54" s="6"/>
      <c r="B54" t="s">
        <v>41</v>
      </c>
      <c r="D54" s="5">
        <v>1187413525</v>
      </c>
      <c r="E54">
        <v>477.16</v>
      </c>
      <c r="F54" s="5">
        <v>0.71</v>
      </c>
      <c r="G54" s="5">
        <v>0.73</v>
      </c>
      <c r="H54" s="5">
        <v>14.44853024</v>
      </c>
      <c r="I54" s="5">
        <v>74.064108230000002</v>
      </c>
      <c r="J54" s="5">
        <v>22.684469499999999</v>
      </c>
      <c r="K54" s="5">
        <v>52.93882593</v>
      </c>
      <c r="L54" s="5">
        <v>18.251600539999998</v>
      </c>
      <c r="M54">
        <v>68.413356890000003</v>
      </c>
      <c r="N54">
        <f t="shared" si="7"/>
        <v>-56.769999999999982</v>
      </c>
      <c r="O54">
        <v>-252.67</v>
      </c>
      <c r="P54">
        <v>-313.51</v>
      </c>
      <c r="Q54" s="8">
        <f t="shared" si="8"/>
        <v>-4.9800000000000182</v>
      </c>
      <c r="R54" s="14" t="s">
        <v>12</v>
      </c>
      <c r="S54" s="14" t="s">
        <v>12</v>
      </c>
      <c r="T54" s="10">
        <v>0.59099999999999997</v>
      </c>
      <c r="U54" s="14" t="s">
        <v>12</v>
      </c>
      <c r="V54" s="8">
        <v>0.97</v>
      </c>
      <c r="W54" s="8">
        <v>0.36</v>
      </c>
      <c r="X54" s="8">
        <v>98.64</v>
      </c>
      <c r="Y54" s="8">
        <v>0</v>
      </c>
      <c r="Z54" s="8">
        <v>2.81</v>
      </c>
      <c r="AA54" s="6"/>
    </row>
    <row r="55" spans="1:27" x14ac:dyDescent="0.35">
      <c r="A55" s="6"/>
      <c r="B55" t="s">
        <v>42</v>
      </c>
      <c r="D55" s="5" t="s">
        <v>45</v>
      </c>
      <c r="E55">
        <v>536.54</v>
      </c>
      <c r="F55" s="5">
        <v>0.7</v>
      </c>
      <c r="G55" s="5">
        <v>0.72</v>
      </c>
      <c r="H55" s="5">
        <v>14.839290200000001</v>
      </c>
      <c r="I55" s="5">
        <v>74.022231399999995</v>
      </c>
      <c r="J55" s="5">
        <v>23.19293687</v>
      </c>
      <c r="K55" s="5">
        <v>51.844139429999998</v>
      </c>
      <c r="L55" s="5">
        <v>18.696713689999999</v>
      </c>
      <c r="M55">
        <v>68.088250509999995</v>
      </c>
      <c r="N55">
        <f t="shared" si="7"/>
        <v>72.570000000000022</v>
      </c>
      <c r="O55">
        <v>-243.65</v>
      </c>
      <c r="P55">
        <v>-282.85000000000002</v>
      </c>
      <c r="Q55" s="8">
        <f t="shared" si="8"/>
        <v>52.239999999999952</v>
      </c>
      <c r="R55" s="14" t="s">
        <v>12</v>
      </c>
      <c r="S55" s="14" t="s">
        <v>12</v>
      </c>
      <c r="T55" s="10">
        <v>0.62</v>
      </c>
      <c r="U55" s="14" t="s">
        <v>12</v>
      </c>
      <c r="V55" s="8">
        <v>1.02</v>
      </c>
      <c r="W55" s="8">
        <v>0.69</v>
      </c>
      <c r="X55" s="8">
        <v>98.82</v>
      </c>
      <c r="Y55" s="8">
        <v>0.28999999999999998</v>
      </c>
      <c r="Z55" s="8">
        <v>2.4700000000000002</v>
      </c>
      <c r="AA55" s="6"/>
    </row>
    <row r="56" spans="1:27" x14ac:dyDescent="0.35">
      <c r="A56" s="6"/>
      <c r="B56" t="s">
        <v>43</v>
      </c>
      <c r="D56" s="5">
        <v>366356703</v>
      </c>
      <c r="E56">
        <v>508.12</v>
      </c>
      <c r="F56" s="5">
        <v>0.69</v>
      </c>
      <c r="G56" s="5">
        <v>0.71</v>
      </c>
      <c r="H56" s="5">
        <v>15.137194020000001</v>
      </c>
      <c r="I56" s="5">
        <v>72.597471150000004</v>
      </c>
      <c r="J56" s="5">
        <v>23.164704799999999</v>
      </c>
      <c r="K56" s="5">
        <v>50.395332240000002</v>
      </c>
      <c r="L56" s="5">
        <v>18.844019299999999</v>
      </c>
      <c r="M56">
        <v>66.657056249999997</v>
      </c>
      <c r="N56">
        <f t="shared" si="7"/>
        <v>58.69</v>
      </c>
      <c r="O56">
        <v>-238.49</v>
      </c>
      <c r="P56">
        <v>-259.01</v>
      </c>
      <c r="Q56" s="8">
        <f t="shared" si="8"/>
        <v>74.329999999999984</v>
      </c>
      <c r="R56" s="14" t="s">
        <v>12</v>
      </c>
      <c r="S56" s="14" t="s">
        <v>12</v>
      </c>
      <c r="T56" s="10">
        <v>0.68799999999999994</v>
      </c>
      <c r="U56" s="14" t="s">
        <v>12</v>
      </c>
      <c r="V56" s="8">
        <v>1.1299999999999999</v>
      </c>
      <c r="W56" s="8">
        <v>1.23</v>
      </c>
      <c r="X56" s="8">
        <v>98.64</v>
      </c>
      <c r="Y56" s="8">
        <v>0.47</v>
      </c>
      <c r="Z56" s="8">
        <v>2.4</v>
      </c>
      <c r="AA56" s="6"/>
    </row>
    <row r="57" spans="1:27" x14ac:dyDescent="0.35">
      <c r="A57" s="6"/>
      <c r="B57" t="s">
        <v>44</v>
      </c>
      <c r="D57">
        <v>285310378</v>
      </c>
      <c r="E57">
        <v>523.63</v>
      </c>
      <c r="F57" s="5">
        <v>0.71</v>
      </c>
      <c r="G57" s="5">
        <v>0.73</v>
      </c>
      <c r="H57">
        <v>14.816576550000001</v>
      </c>
      <c r="I57">
        <v>73.508850969999997</v>
      </c>
      <c r="J57">
        <v>22.188356580000001</v>
      </c>
      <c r="K57">
        <v>54.00809641</v>
      </c>
      <c r="L57">
        <v>18.220608169999998</v>
      </c>
      <c r="M57">
        <v>68.291219760000004</v>
      </c>
      <c r="N57">
        <f t="shared" si="7"/>
        <v>-16.180000000000007</v>
      </c>
      <c r="O57">
        <v>-229.4</v>
      </c>
      <c r="P57">
        <v>-312.83</v>
      </c>
      <c r="Q57" s="8">
        <f t="shared" si="8"/>
        <v>-42.919999999999959</v>
      </c>
      <c r="R57" s="14" t="s">
        <v>12</v>
      </c>
      <c r="S57" s="14" t="s">
        <v>12</v>
      </c>
      <c r="T57" s="10">
        <v>0.183</v>
      </c>
      <c r="U57" s="14" t="s">
        <v>12</v>
      </c>
      <c r="V57" s="8">
        <v>1.06</v>
      </c>
      <c r="W57" s="8">
        <v>0.72</v>
      </c>
      <c r="X57" s="8">
        <v>98.64</v>
      </c>
      <c r="Y57" s="8">
        <v>0</v>
      </c>
      <c r="Z57" s="8">
        <v>2.67</v>
      </c>
      <c r="AA57" s="6"/>
    </row>
    <row r="58" spans="1:27" x14ac:dyDescent="0.35">
      <c r="A58" s="6"/>
      <c r="B58" t="s">
        <v>56</v>
      </c>
      <c r="D58">
        <v>1558668391</v>
      </c>
      <c r="E58">
        <v>511.26</v>
      </c>
      <c r="F58" s="5">
        <v>0.7</v>
      </c>
      <c r="G58" s="5">
        <v>0.72</v>
      </c>
      <c r="H58">
        <v>14.876966550000001</v>
      </c>
      <c r="I58">
        <v>73.006651410000003</v>
      </c>
      <c r="J58">
        <v>23.195394520000001</v>
      </c>
      <c r="K58">
        <v>51.636002179999998</v>
      </c>
      <c r="L58">
        <v>18.71812727</v>
      </c>
      <c r="M58">
        <v>67.288710289999997</v>
      </c>
      <c r="N58">
        <f t="shared" si="7"/>
        <v>5.3800000000000239</v>
      </c>
      <c r="O58">
        <v>-254.16</v>
      </c>
      <c r="P58">
        <v>-303.61</v>
      </c>
      <c r="Q58" s="8">
        <f t="shared" si="8"/>
        <v>21.889999999999986</v>
      </c>
      <c r="R58" s="14" t="s">
        <v>12</v>
      </c>
      <c r="S58" s="14" t="s">
        <v>12</v>
      </c>
      <c r="T58" s="10">
        <v>0.747</v>
      </c>
      <c r="U58" s="14" t="s">
        <v>12</v>
      </c>
      <c r="V58" s="8">
        <v>1.01</v>
      </c>
      <c r="W58" s="8">
        <v>0.51</v>
      </c>
      <c r="X58" s="8">
        <v>98.7</v>
      </c>
      <c r="Y58" s="8">
        <v>0.28999999999999998</v>
      </c>
      <c r="Z58" s="8">
        <v>2.74</v>
      </c>
      <c r="AA58" s="6"/>
    </row>
    <row r="59" spans="1:27" x14ac:dyDescent="0.35">
      <c r="A59" s="6"/>
      <c r="B59" t="s">
        <v>57</v>
      </c>
      <c r="D59">
        <v>1080780482</v>
      </c>
      <c r="E59">
        <v>533.62</v>
      </c>
      <c r="F59" s="5">
        <v>0.69</v>
      </c>
      <c r="G59" s="5">
        <v>0.71</v>
      </c>
      <c r="H59">
        <v>15.09334449</v>
      </c>
      <c r="I59">
        <v>73.16292181</v>
      </c>
      <c r="J59">
        <v>23.122729809999999</v>
      </c>
      <c r="K59">
        <v>52.53162854</v>
      </c>
      <c r="L59">
        <v>18.801035370000001</v>
      </c>
      <c r="M59">
        <v>67.642803119999996</v>
      </c>
      <c r="N59">
        <f t="shared" si="7"/>
        <v>-42.22999999999999</v>
      </c>
      <c r="O59">
        <v>-245.56</v>
      </c>
      <c r="P59">
        <v>-302.97000000000003</v>
      </c>
      <c r="Q59" s="8">
        <f t="shared" si="8"/>
        <v>8.3999999999999773</v>
      </c>
      <c r="R59" s="14" t="s">
        <v>12</v>
      </c>
      <c r="S59" s="14" t="s">
        <v>12</v>
      </c>
      <c r="T59" s="10">
        <v>0.27900000000000003</v>
      </c>
      <c r="U59" s="14" t="s">
        <v>12</v>
      </c>
      <c r="V59" s="8">
        <v>1.08</v>
      </c>
      <c r="W59" s="8">
        <v>0.57999999999999996</v>
      </c>
      <c r="X59" s="8">
        <v>99.12</v>
      </c>
      <c r="Y59" s="8">
        <v>0.12</v>
      </c>
      <c r="Z59" s="8">
        <v>3.22</v>
      </c>
      <c r="AA59" s="6"/>
    </row>
    <row r="60" spans="1:27" x14ac:dyDescent="0.35">
      <c r="A60" s="6"/>
      <c r="B60" t="s">
        <v>58</v>
      </c>
      <c r="D60">
        <v>118694709</v>
      </c>
      <c r="E60">
        <v>490.17</v>
      </c>
      <c r="F60" s="5">
        <v>0.72</v>
      </c>
      <c r="G60" s="5">
        <v>0.73</v>
      </c>
      <c r="H60">
        <v>14.54356465</v>
      </c>
      <c r="I60">
        <v>74.333893750000001</v>
      </c>
      <c r="J60">
        <v>21.733639740000001</v>
      </c>
      <c r="K60">
        <v>55.02848856</v>
      </c>
      <c r="L60">
        <v>17.863691249999999</v>
      </c>
      <c r="M60">
        <v>69.168530309999994</v>
      </c>
      <c r="N60">
        <f t="shared" si="7"/>
        <v>46.56</v>
      </c>
      <c r="O60">
        <v>-271.82</v>
      </c>
      <c r="P60">
        <v>-317.79000000000002</v>
      </c>
      <c r="Q60" s="8">
        <f t="shared" si="8"/>
        <v>16.039999999999964</v>
      </c>
      <c r="R60" s="14" t="s">
        <v>12</v>
      </c>
      <c r="S60" s="14" t="s">
        <v>12</v>
      </c>
      <c r="T60" s="10">
        <v>0.74199999999999999</v>
      </c>
      <c r="U60" s="14" t="s">
        <v>12</v>
      </c>
      <c r="V60" s="8">
        <v>0.91</v>
      </c>
      <c r="W60" s="8">
        <v>0.51</v>
      </c>
      <c r="X60" s="8">
        <v>98.76</v>
      </c>
      <c r="Y60" s="8">
        <v>0.06</v>
      </c>
      <c r="Z60" s="8">
        <v>2.0499999999999998</v>
      </c>
      <c r="AA60" s="6"/>
    </row>
    <row r="61" spans="1:27" x14ac:dyDescent="0.35">
      <c r="A61" s="6"/>
      <c r="B61" t="s">
        <v>59</v>
      </c>
      <c r="D61">
        <v>1054461164</v>
      </c>
      <c r="E61">
        <v>583.07000000000005</v>
      </c>
      <c r="F61" s="5">
        <v>0.72</v>
      </c>
      <c r="G61" s="5">
        <v>0.74</v>
      </c>
      <c r="H61">
        <v>14.27221509</v>
      </c>
      <c r="I61">
        <v>74.101369879999993</v>
      </c>
      <c r="J61">
        <v>21.566372739999998</v>
      </c>
      <c r="K61">
        <v>55.747197710000002</v>
      </c>
      <c r="L61">
        <v>17.6404034</v>
      </c>
      <c r="M61">
        <v>69.190518800000007</v>
      </c>
      <c r="N61">
        <f t="shared" si="7"/>
        <v>-11.460000000000008</v>
      </c>
      <c r="O61">
        <v>-243.3</v>
      </c>
      <c r="P61">
        <v>-343.43</v>
      </c>
      <c r="Q61" s="8">
        <f t="shared" si="8"/>
        <v>-47.230000000000018</v>
      </c>
      <c r="R61" s="14" t="s">
        <v>12</v>
      </c>
      <c r="S61" s="14" t="s">
        <v>12</v>
      </c>
      <c r="T61" s="10">
        <v>0.71199999999999997</v>
      </c>
      <c r="U61" s="14" t="s">
        <v>12</v>
      </c>
      <c r="V61" s="8">
        <v>1.45</v>
      </c>
      <c r="W61" s="8">
        <v>0.9</v>
      </c>
      <c r="X61" s="8">
        <v>96.05</v>
      </c>
      <c r="Y61" s="8">
        <v>0.06</v>
      </c>
      <c r="Z61" s="8">
        <v>3.42</v>
      </c>
      <c r="AA61" s="6"/>
    </row>
    <row r="62" spans="1:27" x14ac:dyDescent="0.35">
      <c r="A62" s="6"/>
      <c r="B62" t="s">
        <v>60</v>
      </c>
      <c r="D62">
        <v>435954295</v>
      </c>
      <c r="E62">
        <v>528.38</v>
      </c>
      <c r="F62" s="5">
        <v>0.73</v>
      </c>
      <c r="G62" s="5">
        <v>0.74</v>
      </c>
      <c r="H62">
        <v>14.16395296</v>
      </c>
      <c r="I62">
        <v>74.548864899999998</v>
      </c>
      <c r="J62">
        <v>21.77153903</v>
      </c>
      <c r="K62">
        <v>55.509251089999999</v>
      </c>
      <c r="L62">
        <v>17.67687162</v>
      </c>
      <c r="M62">
        <v>69.454616729999998</v>
      </c>
      <c r="N62">
        <f>O62-O13</f>
        <v>-26</v>
      </c>
      <c r="O62">
        <v>-239.22</v>
      </c>
      <c r="P62">
        <v>-336.77</v>
      </c>
      <c r="Q62" s="8">
        <f t="shared" si="8"/>
        <v>-15.589999999999975</v>
      </c>
      <c r="R62" s="14" t="s">
        <v>12</v>
      </c>
      <c r="S62" s="14" t="s">
        <v>12</v>
      </c>
      <c r="T62" s="10">
        <v>0.32100000000000001</v>
      </c>
      <c r="U62" s="14" t="s">
        <v>12</v>
      </c>
      <c r="V62" s="8">
        <v>1.01</v>
      </c>
      <c r="W62" s="8">
        <v>0.47</v>
      </c>
      <c r="X62" s="8">
        <v>98</v>
      </c>
      <c r="Y62" s="8">
        <v>0.47</v>
      </c>
      <c r="Z62" s="8">
        <v>2.88</v>
      </c>
      <c r="AA62" s="6"/>
    </row>
    <row r="63" spans="1:27" ht="15" thickBot="1" x14ac:dyDescent="0.4">
      <c r="A63" s="6"/>
      <c r="B63" t="s">
        <v>61</v>
      </c>
      <c r="D63">
        <v>1216339072</v>
      </c>
      <c r="E63" s="8">
        <v>477.95</v>
      </c>
      <c r="F63" s="5">
        <v>0.71</v>
      </c>
      <c r="G63" s="5">
        <v>0.72</v>
      </c>
      <c r="H63">
        <v>14.81034968</v>
      </c>
      <c r="I63">
        <v>73.362675089999996</v>
      </c>
      <c r="J63">
        <v>22.579379540000001</v>
      </c>
      <c r="K63">
        <v>53.848175380000001</v>
      </c>
      <c r="L63">
        <v>18.397817459999999</v>
      </c>
      <c r="M63">
        <v>68.141366219999995</v>
      </c>
      <c r="N63">
        <f>O63-O19</f>
        <v>27.419999999999959</v>
      </c>
      <c r="O63">
        <v>-343.22</v>
      </c>
      <c r="P63">
        <v>-331.35</v>
      </c>
      <c r="Q63" s="8">
        <f t="shared" si="8"/>
        <v>-7.910000000000025</v>
      </c>
      <c r="R63" s="14" t="s">
        <v>12</v>
      </c>
      <c r="S63" s="14" t="s">
        <v>12</v>
      </c>
      <c r="T63" s="10">
        <v>0.25800000000000001</v>
      </c>
      <c r="U63" s="14" t="s">
        <v>12</v>
      </c>
      <c r="V63" s="8">
        <v>1.1100000000000001</v>
      </c>
      <c r="W63" s="8">
        <v>0.83</v>
      </c>
      <c r="X63" s="8">
        <v>99.12</v>
      </c>
      <c r="Y63" s="8">
        <v>0</v>
      </c>
      <c r="Z63" s="8">
        <v>2.95</v>
      </c>
      <c r="AA63" s="6"/>
    </row>
    <row r="64" spans="1:27" ht="15" thickBot="1" x14ac:dyDescent="0.4">
      <c r="A64" s="6"/>
      <c r="B64" s="16" t="s">
        <v>62</v>
      </c>
      <c r="C64" s="7"/>
      <c r="D64" s="17">
        <v>1285833036</v>
      </c>
      <c r="E64" s="7">
        <v>425.62</v>
      </c>
      <c r="F64" s="17">
        <v>0.73</v>
      </c>
      <c r="G64" s="17">
        <v>0.74</v>
      </c>
      <c r="H64" s="17">
        <v>13.97827783</v>
      </c>
      <c r="I64" s="17">
        <v>74.954467320000006</v>
      </c>
      <c r="J64" s="17">
        <v>21.588610970000001</v>
      </c>
      <c r="K64" s="17">
        <v>55.117886130000002</v>
      </c>
      <c r="L64" s="17">
        <v>17.492464989999998</v>
      </c>
      <c r="M64" s="7">
        <v>69.648427569999996</v>
      </c>
      <c r="N64" s="7">
        <f>O64-O20</f>
        <v>-8.5999999999999659</v>
      </c>
      <c r="O64" s="7">
        <v>-277.32</v>
      </c>
      <c r="P64" s="7">
        <v>-320.31</v>
      </c>
      <c r="Q64" s="18">
        <f t="shared" si="8"/>
        <v>-4.3999999999999773</v>
      </c>
      <c r="R64" s="21" t="s">
        <v>12</v>
      </c>
      <c r="S64" s="21" t="s">
        <v>12</v>
      </c>
      <c r="T64" s="20">
        <v>0.29299999999999998</v>
      </c>
      <c r="U64" s="21" t="s">
        <v>12</v>
      </c>
      <c r="V64" s="18">
        <v>0.89</v>
      </c>
      <c r="W64" s="18">
        <v>0.36</v>
      </c>
      <c r="X64" s="18">
        <v>99.71</v>
      </c>
      <c r="Y64" s="18">
        <v>0</v>
      </c>
      <c r="Z64" s="18">
        <v>2.19</v>
      </c>
      <c r="AA64" s="11"/>
    </row>
    <row r="65" spans="1:27" x14ac:dyDescent="0.35">
      <c r="A65" s="6"/>
      <c r="B65" t="s">
        <v>63</v>
      </c>
      <c r="D65" s="5">
        <v>225997250</v>
      </c>
      <c r="E65">
        <v>509.35</v>
      </c>
      <c r="F65" s="5">
        <v>0.69</v>
      </c>
      <c r="G65" s="5">
        <v>0.71</v>
      </c>
      <c r="H65" s="5">
        <v>15.097415529999999</v>
      </c>
      <c r="I65" s="5">
        <v>73.024473740000005</v>
      </c>
      <c r="J65" s="5">
        <v>22.943114569999999</v>
      </c>
      <c r="K65" s="5">
        <v>51.995340409999997</v>
      </c>
      <c r="L65" s="5">
        <v>18.720286470000001</v>
      </c>
      <c r="M65">
        <v>67.397908770000001</v>
      </c>
      <c r="N65">
        <f>O65-O21</f>
        <v>-2.0799999999999841</v>
      </c>
      <c r="O65">
        <v>-257.63</v>
      </c>
      <c r="P65">
        <v>-306.10000000000002</v>
      </c>
      <c r="Q65" s="8">
        <f t="shared" si="8"/>
        <v>2.9499999999999886</v>
      </c>
      <c r="R65" s="14" t="s">
        <v>12</v>
      </c>
      <c r="S65" s="14" t="s">
        <v>12</v>
      </c>
      <c r="T65" s="10">
        <v>0.45200000000000001</v>
      </c>
      <c r="U65" s="14" t="s">
        <v>12</v>
      </c>
      <c r="V65" s="8">
        <v>1</v>
      </c>
      <c r="W65" s="8">
        <v>0.79</v>
      </c>
      <c r="X65" s="8">
        <v>98.53</v>
      </c>
      <c r="Y65" s="8">
        <v>0.06</v>
      </c>
      <c r="Z65" s="8">
        <v>2.12</v>
      </c>
      <c r="AA65" s="6"/>
    </row>
    <row r="66" spans="1:27" x14ac:dyDescent="0.35">
      <c r="A66" s="6"/>
      <c r="B66" t="s">
        <v>64</v>
      </c>
      <c r="D66" s="5">
        <v>467809209</v>
      </c>
      <c r="E66">
        <v>609.35</v>
      </c>
      <c r="F66" s="5">
        <v>0.69</v>
      </c>
      <c r="G66" s="5">
        <v>0.71</v>
      </c>
      <c r="H66" s="5">
        <v>14.86714484</v>
      </c>
      <c r="I66" s="5">
        <v>73.646923999999999</v>
      </c>
      <c r="J66" s="5">
        <v>23.421261220000002</v>
      </c>
      <c r="K66" s="5">
        <v>51.287529960000001</v>
      </c>
      <c r="L66" s="5">
        <v>18.817138270000001</v>
      </c>
      <c r="M66">
        <v>67.664433840000001</v>
      </c>
      <c r="N66">
        <f>O66-O22</f>
        <v>49.359999999999985</v>
      </c>
      <c r="O66">
        <v>-200.86</v>
      </c>
      <c r="P66">
        <v>-237.38</v>
      </c>
      <c r="Q66" s="8">
        <f t="shared" si="8"/>
        <v>75.660000000000025</v>
      </c>
      <c r="R66" s="14" t="s">
        <v>12</v>
      </c>
      <c r="S66" s="14" t="s">
        <v>12</v>
      </c>
      <c r="T66">
        <v>0.224</v>
      </c>
      <c r="U66" s="14" t="s">
        <v>12</v>
      </c>
      <c r="V66" s="8">
        <v>1.07</v>
      </c>
      <c r="W66" s="8">
        <v>0.65</v>
      </c>
      <c r="X66" s="8">
        <v>98.64</v>
      </c>
      <c r="Y66" s="8">
        <v>0.06</v>
      </c>
      <c r="Z66" s="8">
        <v>2.95</v>
      </c>
      <c r="AA66" s="6"/>
    </row>
    <row r="67" spans="1:27" x14ac:dyDescent="0.35">
      <c r="A67" s="6"/>
      <c r="B67" t="s">
        <v>65</v>
      </c>
      <c r="D67" s="5" t="s">
        <v>74</v>
      </c>
      <c r="E67">
        <v>572.22</v>
      </c>
      <c r="F67" s="5">
        <v>0.7</v>
      </c>
      <c r="G67" s="5">
        <v>0.72</v>
      </c>
      <c r="H67" s="5">
        <v>14.679343100000001</v>
      </c>
      <c r="I67" s="5">
        <v>73.595238760000001</v>
      </c>
      <c r="J67" s="5">
        <v>22.920363559999998</v>
      </c>
      <c r="K67" s="5">
        <v>52.546443359999998</v>
      </c>
      <c r="L67" s="5">
        <v>18.48475972</v>
      </c>
      <c r="M67">
        <v>67.963413000000003</v>
      </c>
      <c r="N67">
        <f>O67-O23</f>
        <v>55.710000000000008</v>
      </c>
      <c r="O67">
        <v>-243.84</v>
      </c>
      <c r="P67">
        <v>-317.14999999999998</v>
      </c>
      <c r="Q67" s="8">
        <f t="shared" si="8"/>
        <v>-48.419999999999959</v>
      </c>
      <c r="R67" s="14" t="s">
        <v>12</v>
      </c>
      <c r="S67" s="14" t="s">
        <v>12</v>
      </c>
      <c r="T67">
        <v>0.28799999999999998</v>
      </c>
      <c r="U67" s="14" t="s">
        <v>12</v>
      </c>
      <c r="V67" s="8">
        <v>0.97</v>
      </c>
      <c r="W67" s="8">
        <v>0.25</v>
      </c>
      <c r="X67" s="8">
        <v>97.64</v>
      </c>
      <c r="Y67" s="8">
        <v>0.53</v>
      </c>
      <c r="Z67" s="8">
        <v>2.4700000000000002</v>
      </c>
      <c r="AA67" s="6"/>
    </row>
    <row r="68" spans="1:27" s="1" customFormat="1" x14ac:dyDescent="0.35">
      <c r="A68" s="31"/>
      <c r="D68" s="2" t="s">
        <v>134</v>
      </c>
      <c r="E68" s="1">
        <f>AVERAGE(E48:E67)</f>
        <v>516.26250000000005</v>
      </c>
      <c r="F68" s="32">
        <f>AVERAGE(F48:F67)</f>
        <v>0.70600000000000007</v>
      </c>
      <c r="G68" s="32">
        <f>AVERAGE(G48:G67)</f>
        <v>0.72400000000000009</v>
      </c>
      <c r="H68" s="1">
        <f t="shared" ref="H68:M68" si="9">AVERAGE(H48:H67)</f>
        <v>14.652473493499997</v>
      </c>
      <c r="I68" s="1">
        <f t="shared" si="9"/>
        <v>73.736606254999998</v>
      </c>
      <c r="J68" s="1">
        <f t="shared" si="9"/>
        <v>22.604750799000001</v>
      </c>
      <c r="K68" s="1">
        <f t="shared" si="9"/>
        <v>53.127621958500001</v>
      </c>
      <c r="L68" s="1">
        <f t="shared" si="9"/>
        <v>18.324558570999997</v>
      </c>
      <c r="M68" s="1">
        <f t="shared" si="9"/>
        <v>68.222605799499988</v>
      </c>
      <c r="N68" s="1">
        <f>AVERAGE(N48:N67)</f>
        <v>9.7275000000000027</v>
      </c>
      <c r="O68" s="1">
        <f>AVERAGE(O48:O67)</f>
        <v>-259.24850000000004</v>
      </c>
      <c r="P68" s="1">
        <f>AVERAGE(P48:P67)</f>
        <v>-312.20950000000005</v>
      </c>
      <c r="Q68" s="1">
        <f>AVERAGE(Q48:Q67)</f>
        <v>2.5479999999999992</v>
      </c>
      <c r="R68" s="12" t="s">
        <v>12</v>
      </c>
      <c r="S68" s="12" t="s">
        <v>12</v>
      </c>
      <c r="T68" s="32">
        <f>AVERAGE(T48:T67)</f>
        <v>0.45624999999999993</v>
      </c>
      <c r="U68" s="32"/>
      <c r="V68" s="32">
        <f t="shared" ref="V68:Z68" si="10">AVERAGE(V48:V67)</f>
        <v>1.0295000000000001</v>
      </c>
      <c r="W68" s="32">
        <f t="shared" si="10"/>
        <v>0.58549999999999991</v>
      </c>
      <c r="X68" s="32">
        <f t="shared" si="10"/>
        <v>98.532000000000011</v>
      </c>
      <c r="Y68" s="32">
        <f t="shared" si="10"/>
        <v>0.17100000000000004</v>
      </c>
      <c r="Z68" s="32">
        <f t="shared" si="10"/>
        <v>2.621</v>
      </c>
      <c r="AA68" s="31"/>
    </row>
    <row r="69" spans="1:27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ht="58.5" thickBot="1" x14ac:dyDescent="0.4">
      <c r="E70" s="4" t="s">
        <v>95</v>
      </c>
      <c r="F70" s="9" t="s">
        <v>106</v>
      </c>
      <c r="G70" s="9" t="s">
        <v>107</v>
      </c>
      <c r="H70" s="4" t="s">
        <v>90</v>
      </c>
      <c r="I70" s="4" t="s">
        <v>91</v>
      </c>
      <c r="J70" s="4" t="s">
        <v>92</v>
      </c>
      <c r="K70" s="4" t="s">
        <v>77</v>
      </c>
      <c r="L70" s="4" t="s">
        <v>93</v>
      </c>
      <c r="M70" s="4" t="s">
        <v>94</v>
      </c>
      <c r="N70" s="4" t="s">
        <v>96</v>
      </c>
      <c r="O70" s="4" t="s">
        <v>95</v>
      </c>
      <c r="P70" s="4" t="s">
        <v>97</v>
      </c>
      <c r="Q70" s="4" t="s">
        <v>114</v>
      </c>
      <c r="R70" s="4" t="s">
        <v>189</v>
      </c>
      <c r="S70" s="4" t="s">
        <v>195</v>
      </c>
      <c r="T70" s="4" t="s">
        <v>108</v>
      </c>
      <c r="U70" s="4" t="s">
        <v>129</v>
      </c>
    </row>
    <row r="71" spans="1:27" ht="21.5" thickBot="1" x14ac:dyDescent="0.55000000000000004">
      <c r="C71" s="12"/>
      <c r="E71" s="44" t="s">
        <v>80</v>
      </c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6"/>
      <c r="V71" s="28"/>
    </row>
    <row r="72" spans="1:27" x14ac:dyDescent="0.35">
      <c r="D72" s="2" t="s">
        <v>79</v>
      </c>
      <c r="E72">
        <f t="shared" ref="E72:M72" si="11">STDEV(E4:E23)/SQRT(COUNT(E4:E23))</f>
        <v>14.128648322040302</v>
      </c>
      <c r="F72">
        <f t="shared" si="11"/>
        <v>2.9267370011130528E-3</v>
      </c>
      <c r="G72">
        <f t="shared" si="11"/>
        <v>2.6631006858843899E-3</v>
      </c>
      <c r="H72">
        <f t="shared" si="11"/>
        <v>6.9174498434749834E-2</v>
      </c>
      <c r="I72">
        <f t="shared" si="11"/>
        <v>0.10803253582432469</v>
      </c>
      <c r="J72">
        <f t="shared" si="11"/>
        <v>0.15142835380736008</v>
      </c>
      <c r="K72">
        <f t="shared" si="11"/>
        <v>0.31442835662182939</v>
      </c>
      <c r="L72">
        <f t="shared" si="11"/>
        <v>0.1040865486143943</v>
      </c>
      <c r="M72">
        <f t="shared" si="11"/>
        <v>0.15574539064193749</v>
      </c>
      <c r="N72" s="14" t="s">
        <v>12</v>
      </c>
      <c r="O72">
        <f>STDEV(O4:O23)/SQRT(COUNT(O4:O23))</f>
        <v>11.245697583731101</v>
      </c>
      <c r="P72">
        <f>STDEV(P4:P23)/SQRT(COUNT(P4:P23))</f>
        <v>6.2974411626761873</v>
      </c>
      <c r="Q72" s="14" t="s">
        <v>12</v>
      </c>
      <c r="R72">
        <f>STDEV(R4:R23)/SQRT(COUNT(R4:R23))</f>
        <v>2.7354664714832451E-2</v>
      </c>
      <c r="S72">
        <f>STDEV(S4:S23)/SQRT(COUNT(S4:S23))</f>
        <v>2.7334793232300685E-2</v>
      </c>
      <c r="T72" s="30" t="s">
        <v>12</v>
      </c>
      <c r="U72" s="30" t="s">
        <v>12</v>
      </c>
    </row>
    <row r="73" spans="1:27" x14ac:dyDescent="0.35">
      <c r="D73" s="2" t="s">
        <v>99</v>
      </c>
      <c r="E73">
        <f>STDEV(E26:E45)/SQRT(COUNT(E26:E45))</f>
        <v>11.643145225274917</v>
      </c>
      <c r="F73">
        <f>STDEV(F26:F45)/SQRT(COUNT(F26:F45))</f>
        <v>1.1413288653790241E-3</v>
      </c>
      <c r="G73">
        <f>STDEV(G26:G45)/SQRT(COUNT(G26:G45))</f>
        <v>1.2354415362426769E-3</v>
      </c>
      <c r="H73">
        <f>STDEV(H26:H45)/SQRT(COUNT(H26:H45))</f>
        <v>5.3511546695676489E-2</v>
      </c>
      <c r="I73">
        <f t="shared" ref="I73:L73" si="12">STDEV(I26:I45)/SQRT(COUNT(I26:I45))</f>
        <v>0.19693775482367351</v>
      </c>
      <c r="J73">
        <f t="shared" si="12"/>
        <v>2.9796025068668762E-2</v>
      </c>
      <c r="K73">
        <f t="shared" si="12"/>
        <v>0.14953589976104989</v>
      </c>
      <c r="L73">
        <f t="shared" si="12"/>
        <v>3.5264267871710345E-2</v>
      </c>
      <c r="M73">
        <f>STDEV(M26:M45)/SQRT(COUNT(M26:M45))</f>
        <v>0.12397726083956309</v>
      </c>
      <c r="N73">
        <f>STDEV(N26:N45)/SQRT(COUNT(N26:N45))</f>
        <v>12.828472957490014</v>
      </c>
      <c r="O73">
        <f>STDEV(O26:O45)/SQRT(COUNT(O26:O45))</f>
        <v>8.7613013295310065</v>
      </c>
      <c r="P73">
        <f>STDEV(P26:P45)/SQRT(COUNT(P26:P45))</f>
        <v>7.3483002724940629</v>
      </c>
      <c r="Q73">
        <f>STDEV(Q26:Q45)/SQRT(COUNT(Q26:Q45))</f>
        <v>7.6525151171638361</v>
      </c>
      <c r="R73" s="30" t="s">
        <v>12</v>
      </c>
      <c r="S73" s="30" t="s">
        <v>12</v>
      </c>
      <c r="T73">
        <f>STDEV(T26:T45)/SQRT(COUNT(T26:T45))</f>
        <v>4.8728543186233646E-2</v>
      </c>
      <c r="U73">
        <f>STDEV(U26:U45)/SQRT(COUNT(U26:U45))</f>
        <v>5.5076377589862058E-2</v>
      </c>
    </row>
    <row r="74" spans="1:27" ht="15" thickBot="1" x14ac:dyDescent="0.4">
      <c r="D74" s="2" t="s">
        <v>100</v>
      </c>
      <c r="E74">
        <f>STDEV(E48:E67)/SQRT(COUNT(E48:E67))</f>
        <v>11.214675110271692</v>
      </c>
      <c r="F74">
        <f>STDEV(F48:F67)/SQRT(COUNT(F48:F67))</f>
        <v>3.0262013708347501E-3</v>
      </c>
      <c r="G74">
        <f>STDEV(G48:G67)/SQRT(COUNT(G48:G67))</f>
        <v>2.5546654946340228E-3</v>
      </c>
      <c r="H74">
        <f>STDEV(H48:H67)/SQRT(COUNT(H48:H67))</f>
        <v>8.5787510947879189E-2</v>
      </c>
      <c r="I74">
        <f t="shared" ref="I74:L74" si="13">STDEV(I48:I67)/SQRT(COUNT(I48:I67))</f>
        <v>0.16572432779640917</v>
      </c>
      <c r="J74">
        <f t="shared" si="13"/>
        <v>0.14523546915146382</v>
      </c>
      <c r="K74">
        <f t="shared" si="13"/>
        <v>0.3507802833453677</v>
      </c>
      <c r="L74">
        <f t="shared" si="13"/>
        <v>0.10878621465175145</v>
      </c>
      <c r="M74">
        <f>STDEV(M48:M67)/SQRT(COUNT(M48:M67))</f>
        <v>0.2032936493416542</v>
      </c>
      <c r="N74">
        <f>STDEV(N48:N67)/SQRT(COUNT(N48:N67))</f>
        <v>10.369819362863609</v>
      </c>
      <c r="O74">
        <f>STDEV(O48:O67)/SQRT(COUNT(O48:O67))</f>
        <v>8.861403306801277</v>
      </c>
      <c r="P74">
        <f>STDEV(P48:P67)/SQRT(COUNT(P48:P67))</f>
        <v>6.02037061610522</v>
      </c>
      <c r="Q74">
        <f>STDEV(Q48:Q67)/SQRT(COUNT(Q48:Q67))</f>
        <v>8.9306871192004369</v>
      </c>
      <c r="R74" s="30" t="s">
        <v>12</v>
      </c>
      <c r="S74" s="30" t="s">
        <v>12</v>
      </c>
      <c r="T74">
        <f>STDEV(T48:T67)/SQRT(COUNT(T48:T67))</f>
        <v>5.0365760874040745E-2</v>
      </c>
      <c r="U74" s="14" t="s">
        <v>12</v>
      </c>
    </row>
    <row r="75" spans="1:27" ht="21.5" thickBot="1" x14ac:dyDescent="0.55000000000000004">
      <c r="E75" s="44" t="s">
        <v>130</v>
      </c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6"/>
    </row>
    <row r="76" spans="1:27" x14ac:dyDescent="0.35">
      <c r="D76" s="2" t="s">
        <v>79</v>
      </c>
      <c r="E76">
        <f t="shared" ref="E76:M76" si="14">MEDIAN(E4:E23)</f>
        <v>484.28499999999997</v>
      </c>
      <c r="F76">
        <f t="shared" si="14"/>
        <v>0.71</v>
      </c>
      <c r="G76">
        <f t="shared" si="14"/>
        <v>0.73</v>
      </c>
      <c r="H76">
        <f t="shared" si="14"/>
        <v>14.476615585000001</v>
      </c>
      <c r="I76">
        <f t="shared" si="14"/>
        <v>74.167840729999995</v>
      </c>
      <c r="J76">
        <f t="shared" si="14"/>
        <v>22.30347914</v>
      </c>
      <c r="K76">
        <f t="shared" si="14"/>
        <v>53.844829419999996</v>
      </c>
      <c r="L76">
        <f t="shared" si="14"/>
        <v>18.027272985</v>
      </c>
      <c r="M76">
        <f t="shared" si="14"/>
        <v>68.660604769999992</v>
      </c>
      <c r="N76" s="14" t="s">
        <v>12</v>
      </c>
      <c r="O76" s="14">
        <f>MEDIAN(O4:O23)</f>
        <v>-279.14</v>
      </c>
      <c r="P76" s="14">
        <f t="shared" ref="P76:S76" si="15">MEDIAN(P4:P23)</f>
        <v>-318.54500000000002</v>
      </c>
      <c r="Q76" s="14" t="s">
        <v>12</v>
      </c>
      <c r="R76" s="14">
        <f>MEDIAN(R4:R23)</f>
        <v>1.456</v>
      </c>
      <c r="S76" s="14">
        <f t="shared" si="15"/>
        <v>2.8479999999999999</v>
      </c>
      <c r="T76" s="14" t="s">
        <v>12</v>
      </c>
      <c r="U76" s="14" t="s">
        <v>12</v>
      </c>
    </row>
    <row r="77" spans="1:27" x14ac:dyDescent="0.35">
      <c r="D77" s="2" t="s">
        <v>99</v>
      </c>
      <c r="E77">
        <f t="shared" ref="E77:N77" si="16">MEDIAN(E26:E45)</f>
        <v>563.97500000000002</v>
      </c>
      <c r="F77">
        <f t="shared" si="16"/>
        <v>0.66</v>
      </c>
      <c r="G77">
        <f t="shared" si="16"/>
        <v>0.69</v>
      </c>
      <c r="H77">
        <f t="shared" si="16"/>
        <v>15.046129725</v>
      </c>
      <c r="I77">
        <f t="shared" si="16"/>
        <v>71.610929165000002</v>
      </c>
      <c r="J77">
        <f t="shared" si="16"/>
        <v>25.196855084999999</v>
      </c>
      <c r="K77">
        <f t="shared" si="16"/>
        <v>46.005597054999996</v>
      </c>
      <c r="L77">
        <f t="shared" si="16"/>
        <v>19.766106551149537</v>
      </c>
      <c r="M77">
        <f t="shared" si="16"/>
        <v>64.578038265000004</v>
      </c>
      <c r="N77" s="14">
        <f t="shared" si="16"/>
        <v>46.635000000000005</v>
      </c>
      <c r="O77" s="14">
        <f>MEDIAN(O26:O45)</f>
        <v>-242.42500000000001</v>
      </c>
      <c r="P77" s="14">
        <f t="shared" ref="P77:U77" si="17">MEDIAN(P26:P45)</f>
        <v>-282.505</v>
      </c>
      <c r="Q77" s="14">
        <f t="shared" si="17"/>
        <v>26.034999999999997</v>
      </c>
      <c r="R77" s="14" t="s">
        <v>12</v>
      </c>
      <c r="S77" s="14" t="s">
        <v>12</v>
      </c>
      <c r="T77" s="14">
        <f t="shared" si="17"/>
        <v>0.69799999999999995</v>
      </c>
      <c r="U77" s="14">
        <f t="shared" si="17"/>
        <v>0.64949999999999997</v>
      </c>
    </row>
    <row r="78" spans="1:27" x14ac:dyDescent="0.35">
      <c r="D78" s="2" t="s">
        <v>100</v>
      </c>
      <c r="E78">
        <f t="shared" ref="E78:N78" si="18">MEDIAN(E48:E67)</f>
        <v>516.92000000000007</v>
      </c>
      <c r="F78">
        <f t="shared" si="18"/>
        <v>0.7</v>
      </c>
      <c r="G78">
        <f t="shared" si="18"/>
        <v>0.72</v>
      </c>
      <c r="H78">
        <f t="shared" si="18"/>
        <v>14.721917250000001</v>
      </c>
      <c r="I78">
        <f t="shared" si="18"/>
        <v>73.621081379999993</v>
      </c>
      <c r="J78">
        <f t="shared" si="18"/>
        <v>22.773622955</v>
      </c>
      <c r="K78">
        <f t="shared" si="18"/>
        <v>52.979994390000002</v>
      </c>
      <c r="L78">
        <f t="shared" si="18"/>
        <v>18.404089329999998</v>
      </c>
      <c r="M78">
        <f t="shared" si="18"/>
        <v>68.114808364999988</v>
      </c>
      <c r="N78" s="14">
        <f t="shared" si="18"/>
        <v>4.730000000000004</v>
      </c>
      <c r="O78" s="14">
        <f>MEDIAN(O48:O67)</f>
        <v>-248.155</v>
      </c>
      <c r="P78" s="14">
        <f t="shared" ref="P78:T78" si="19">MEDIAN(P48:P67)</f>
        <v>-317.91500000000002</v>
      </c>
      <c r="Q78" s="14">
        <f t="shared" si="19"/>
        <v>-0.72499999999999432</v>
      </c>
      <c r="R78" s="14" t="s">
        <v>12</v>
      </c>
      <c r="S78" s="14" t="s">
        <v>12</v>
      </c>
      <c r="T78" s="14">
        <f t="shared" si="19"/>
        <v>0.41600000000000004</v>
      </c>
      <c r="U78" s="14" t="s">
        <v>12</v>
      </c>
    </row>
  </sheetData>
  <mergeCells count="4">
    <mergeCell ref="E71:U71"/>
    <mergeCell ref="E75:U75"/>
    <mergeCell ref="N2:Z2"/>
    <mergeCell ref="E2:M2"/>
  </mergeCells>
  <phoneticPr fontId="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6991D-6CBA-4913-86A4-36C1871162C7}">
  <dimension ref="A1:M57"/>
  <sheetViews>
    <sheetView topLeftCell="A44" zoomScaleNormal="100" workbookViewId="0"/>
  </sheetViews>
  <sheetFormatPr defaultRowHeight="14.5" x14ac:dyDescent="0.35"/>
  <cols>
    <col min="1" max="3" width="8.7265625" customWidth="1"/>
    <col min="4" max="4" width="11.90625" customWidth="1"/>
    <col min="5" max="5" width="24.453125" customWidth="1"/>
    <col min="6" max="7" width="14.1796875" customWidth="1"/>
    <col min="8" max="8" width="16" customWidth="1"/>
    <col min="9" max="9" width="14.1796875" customWidth="1"/>
    <col min="10" max="10" width="15.54296875" customWidth="1"/>
    <col min="11" max="11" width="3.08984375" customWidth="1"/>
    <col min="12" max="12" width="19" customWidth="1"/>
    <col min="13" max="14" width="14.1796875" customWidth="1"/>
    <col min="15" max="15" width="15.08984375" customWidth="1"/>
    <col min="16" max="17" width="14.6328125" customWidth="1"/>
    <col min="18" max="18" width="2.7265625" customWidth="1"/>
    <col min="19" max="19" width="20.81640625" customWidth="1"/>
    <col min="20" max="20" width="11.90625" customWidth="1"/>
    <col min="21" max="21" width="13.54296875" customWidth="1"/>
    <col min="22" max="22" width="16" customWidth="1"/>
    <col min="23" max="23" width="17" customWidth="1"/>
    <col min="24" max="24" width="17.6328125" customWidth="1"/>
    <col min="25" max="25" width="2.81640625" customWidth="1"/>
  </cols>
  <sheetData>
    <row r="1" spans="1:13" ht="15" thickBot="1" x14ac:dyDescent="0.4"/>
    <row r="2" spans="1:13" ht="15" thickBot="1" x14ac:dyDescent="0.4">
      <c r="E2" s="50" t="s">
        <v>185</v>
      </c>
      <c r="F2" s="51"/>
      <c r="G2" s="51"/>
      <c r="H2" s="51"/>
      <c r="I2" s="51"/>
      <c r="J2" s="52"/>
    </row>
    <row r="3" spans="1:13" x14ac:dyDescent="0.35">
      <c r="A3" s="2" t="s">
        <v>184</v>
      </c>
      <c r="B3" t="s">
        <v>119</v>
      </c>
    </row>
    <row r="4" spans="1:13" ht="15" thickBot="1" x14ac:dyDescent="0.4">
      <c r="A4" s="2" t="s">
        <v>183</v>
      </c>
      <c r="B4" t="s">
        <v>121</v>
      </c>
    </row>
    <row r="5" spans="1:13" ht="15" thickBot="1" x14ac:dyDescent="0.4">
      <c r="A5" s="2"/>
      <c r="D5" s="39" t="s">
        <v>186</v>
      </c>
      <c r="E5" s="39" t="s">
        <v>187</v>
      </c>
      <c r="F5" s="53" t="s">
        <v>188</v>
      </c>
      <c r="G5" s="54"/>
      <c r="H5" s="54"/>
      <c r="I5" s="54"/>
      <c r="J5" s="54"/>
      <c r="K5" s="54"/>
      <c r="L5" s="54"/>
      <c r="M5" s="55"/>
    </row>
    <row r="6" spans="1:13" ht="15" thickBot="1" x14ac:dyDescent="0.4">
      <c r="E6" s="4" t="s">
        <v>90</v>
      </c>
    </row>
    <row r="7" spans="1:13" ht="15" thickBot="1" x14ac:dyDescent="0.4">
      <c r="D7" s="40" t="s">
        <v>184</v>
      </c>
      <c r="E7" t="s">
        <v>116</v>
      </c>
      <c r="F7" s="37" t="s">
        <v>143</v>
      </c>
    </row>
    <row r="8" spans="1:13" ht="15" thickBot="1" x14ac:dyDescent="0.4">
      <c r="D8" s="41" t="s">
        <v>184</v>
      </c>
      <c r="E8" t="s">
        <v>117</v>
      </c>
      <c r="F8" s="37" t="s">
        <v>144</v>
      </c>
    </row>
    <row r="9" spans="1:13" ht="15" thickBot="1" x14ac:dyDescent="0.4">
      <c r="D9" s="42" t="s">
        <v>184</v>
      </c>
      <c r="E9" t="s">
        <v>122</v>
      </c>
      <c r="F9" s="37" t="s">
        <v>145</v>
      </c>
    </row>
    <row r="10" spans="1:13" ht="15" thickBot="1" x14ac:dyDescent="0.4">
      <c r="E10" s="4" t="s">
        <v>120</v>
      </c>
    </row>
    <row r="11" spans="1:13" ht="15" thickBot="1" x14ac:dyDescent="0.4">
      <c r="D11" s="40" t="s">
        <v>184</v>
      </c>
      <c r="E11" t="s">
        <v>116</v>
      </c>
      <c r="F11" s="38" t="s">
        <v>146</v>
      </c>
    </row>
    <row r="12" spans="1:13" ht="15" thickBot="1" x14ac:dyDescent="0.4">
      <c r="D12" s="41" t="s">
        <v>184</v>
      </c>
      <c r="E12" t="s">
        <v>117</v>
      </c>
      <c r="F12" s="37" t="s">
        <v>147</v>
      </c>
    </row>
    <row r="13" spans="1:13" ht="15" thickBot="1" x14ac:dyDescent="0.4">
      <c r="D13" s="42" t="s">
        <v>184</v>
      </c>
      <c r="E13" t="s">
        <v>122</v>
      </c>
      <c r="F13" s="38" t="s">
        <v>148</v>
      </c>
    </row>
    <row r="14" spans="1:13" ht="15" thickBot="1" x14ac:dyDescent="0.4">
      <c r="E14" s="4" t="s">
        <v>92</v>
      </c>
    </row>
    <row r="15" spans="1:13" ht="15" thickBot="1" x14ac:dyDescent="0.4">
      <c r="D15" s="40" t="s">
        <v>184</v>
      </c>
      <c r="E15" t="s">
        <v>116</v>
      </c>
      <c r="F15" s="37" t="s">
        <v>149</v>
      </c>
    </row>
    <row r="16" spans="1:13" ht="15" thickBot="1" x14ac:dyDescent="0.4">
      <c r="D16" s="41" t="s">
        <v>183</v>
      </c>
      <c r="E16" t="s">
        <v>117</v>
      </c>
      <c r="F16" s="37" t="s">
        <v>150</v>
      </c>
    </row>
    <row r="17" spans="4:6" ht="15" thickBot="1" x14ac:dyDescent="0.4">
      <c r="D17" s="42" t="s">
        <v>183</v>
      </c>
      <c r="E17" t="s">
        <v>122</v>
      </c>
      <c r="F17" s="37" t="s">
        <v>151</v>
      </c>
    </row>
    <row r="18" spans="4:6" ht="15" thickBot="1" x14ac:dyDescent="0.4">
      <c r="E18" s="4" t="s">
        <v>123</v>
      </c>
    </row>
    <row r="19" spans="4:6" ht="15" thickBot="1" x14ac:dyDescent="0.4">
      <c r="D19" s="40" t="s">
        <v>184</v>
      </c>
      <c r="E19" t="s">
        <v>116</v>
      </c>
      <c r="F19" s="37" t="s">
        <v>152</v>
      </c>
    </row>
    <row r="20" spans="4:6" ht="15" thickBot="1" x14ac:dyDescent="0.4">
      <c r="D20" s="41" t="s">
        <v>183</v>
      </c>
      <c r="E20" t="s">
        <v>117</v>
      </c>
      <c r="F20" s="37" t="s">
        <v>153</v>
      </c>
    </row>
    <row r="21" spans="4:6" ht="15" thickBot="1" x14ac:dyDescent="0.4">
      <c r="D21" s="42" t="s">
        <v>184</v>
      </c>
      <c r="E21" t="s">
        <v>122</v>
      </c>
      <c r="F21" s="37" t="s">
        <v>154</v>
      </c>
    </row>
    <row r="22" spans="4:6" ht="15" thickBot="1" x14ac:dyDescent="0.4">
      <c r="D22" s="12"/>
      <c r="E22" s="4" t="s">
        <v>93</v>
      </c>
    </row>
    <row r="23" spans="4:6" ht="15" thickBot="1" x14ac:dyDescent="0.4">
      <c r="D23" s="40" t="s">
        <v>184</v>
      </c>
      <c r="E23" t="s">
        <v>116</v>
      </c>
      <c r="F23" s="37" t="s">
        <v>155</v>
      </c>
    </row>
    <row r="24" spans="4:6" ht="15" thickBot="1" x14ac:dyDescent="0.4">
      <c r="D24" s="41" t="s">
        <v>183</v>
      </c>
      <c r="E24" t="s">
        <v>117</v>
      </c>
      <c r="F24" s="37" t="s">
        <v>156</v>
      </c>
    </row>
    <row r="25" spans="4:6" ht="15" thickBot="1" x14ac:dyDescent="0.4">
      <c r="D25" s="42" t="s">
        <v>184</v>
      </c>
      <c r="E25" t="s">
        <v>118</v>
      </c>
      <c r="F25" s="37" t="s">
        <v>157</v>
      </c>
    </row>
    <row r="26" spans="4:6" ht="15" thickBot="1" x14ac:dyDescent="0.4">
      <c r="D26" s="12"/>
      <c r="E26" s="4" t="s">
        <v>124</v>
      </c>
    </row>
    <row r="27" spans="4:6" ht="15" thickBot="1" x14ac:dyDescent="0.4">
      <c r="D27" s="40" t="s">
        <v>184</v>
      </c>
      <c r="E27" t="s">
        <v>116</v>
      </c>
      <c r="F27" s="37" t="s">
        <v>158</v>
      </c>
    </row>
    <row r="28" spans="4:6" ht="15" thickBot="1" x14ac:dyDescent="0.4">
      <c r="D28" s="41" t="s">
        <v>184</v>
      </c>
      <c r="E28" t="s">
        <v>117</v>
      </c>
      <c r="F28" s="37" t="s">
        <v>159</v>
      </c>
    </row>
    <row r="29" spans="4:6" ht="15" thickBot="1" x14ac:dyDescent="0.4">
      <c r="D29" s="42" t="s">
        <v>184</v>
      </c>
      <c r="E29" t="s">
        <v>122</v>
      </c>
      <c r="F29" s="37" t="s">
        <v>160</v>
      </c>
    </row>
    <row r="30" spans="4:6" ht="15" thickBot="1" x14ac:dyDescent="0.4">
      <c r="D30" s="12"/>
      <c r="E30" s="12" t="s">
        <v>96</v>
      </c>
    </row>
    <row r="31" spans="4:6" ht="15" thickBot="1" x14ac:dyDescent="0.4">
      <c r="D31" s="40" t="s">
        <v>183</v>
      </c>
      <c r="E31" t="s">
        <v>85</v>
      </c>
      <c r="F31" s="37" t="s">
        <v>161</v>
      </c>
    </row>
    <row r="32" spans="4:6" ht="15" thickBot="1" x14ac:dyDescent="0.4">
      <c r="D32" s="41" t="s">
        <v>183</v>
      </c>
      <c r="E32" t="s">
        <v>86</v>
      </c>
      <c r="F32" s="37" t="s">
        <v>162</v>
      </c>
    </row>
    <row r="33" spans="4:6" ht="15" thickBot="1" x14ac:dyDescent="0.4">
      <c r="D33" s="42" t="s">
        <v>183</v>
      </c>
      <c r="E33" t="s">
        <v>87</v>
      </c>
      <c r="F33" s="37" t="s">
        <v>163</v>
      </c>
    </row>
    <row r="34" spans="4:6" ht="15" thickBot="1" x14ac:dyDescent="0.4">
      <c r="D34" s="12"/>
      <c r="E34" s="4" t="s">
        <v>95</v>
      </c>
    </row>
    <row r="35" spans="4:6" ht="15" thickBot="1" x14ac:dyDescent="0.4">
      <c r="D35" s="40" t="s">
        <v>184</v>
      </c>
      <c r="E35" t="s">
        <v>116</v>
      </c>
      <c r="F35" s="37" t="s">
        <v>164</v>
      </c>
    </row>
    <row r="36" spans="4:6" ht="15" thickBot="1" x14ac:dyDescent="0.4">
      <c r="D36" s="41" t="s">
        <v>183</v>
      </c>
      <c r="E36" t="s">
        <v>117</v>
      </c>
      <c r="F36" s="37" t="s">
        <v>165</v>
      </c>
    </row>
    <row r="37" spans="4:6" ht="15" thickBot="1" x14ac:dyDescent="0.4">
      <c r="D37" s="42" t="s">
        <v>183</v>
      </c>
      <c r="E37" t="s">
        <v>122</v>
      </c>
      <c r="F37" s="37" t="s">
        <v>166</v>
      </c>
    </row>
    <row r="38" spans="4:6" ht="15" thickBot="1" x14ac:dyDescent="0.4">
      <c r="D38" s="12"/>
      <c r="E38" s="4" t="s">
        <v>125</v>
      </c>
    </row>
    <row r="39" spans="4:6" ht="15" thickBot="1" x14ac:dyDescent="0.4">
      <c r="D39" s="40" t="s">
        <v>184</v>
      </c>
      <c r="E39" t="s">
        <v>116</v>
      </c>
      <c r="F39" s="37" t="s">
        <v>167</v>
      </c>
    </row>
    <row r="40" spans="4:6" ht="15" thickBot="1" x14ac:dyDescent="0.4">
      <c r="D40" s="41" t="s">
        <v>183</v>
      </c>
      <c r="E40" t="s">
        <v>117</v>
      </c>
      <c r="F40" s="37" t="s">
        <v>168</v>
      </c>
    </row>
    <row r="41" spans="4:6" ht="15" thickBot="1" x14ac:dyDescent="0.4">
      <c r="D41" s="42" t="s">
        <v>184</v>
      </c>
      <c r="E41" t="s">
        <v>122</v>
      </c>
      <c r="F41" s="37" t="s">
        <v>169</v>
      </c>
    </row>
    <row r="42" spans="4:6" ht="15" thickBot="1" x14ac:dyDescent="0.4">
      <c r="D42" s="12"/>
      <c r="E42" s="1" t="s">
        <v>88</v>
      </c>
      <c r="F42" s="37"/>
    </row>
    <row r="43" spans="4:6" ht="15" thickBot="1" x14ac:dyDescent="0.4">
      <c r="D43" s="40" t="s">
        <v>184</v>
      </c>
      <c r="E43" t="s">
        <v>85</v>
      </c>
      <c r="F43" s="37" t="s">
        <v>170</v>
      </c>
    </row>
    <row r="44" spans="4:6" ht="15" thickBot="1" x14ac:dyDescent="0.4">
      <c r="D44" s="41" t="s">
        <v>184</v>
      </c>
      <c r="E44" t="s">
        <v>86</v>
      </c>
      <c r="F44" s="37" t="s">
        <v>171</v>
      </c>
    </row>
    <row r="45" spans="4:6" ht="15" thickBot="1" x14ac:dyDescent="0.4">
      <c r="D45" s="42" t="s">
        <v>184</v>
      </c>
      <c r="E45" t="s">
        <v>87</v>
      </c>
      <c r="F45" s="37" t="s">
        <v>172</v>
      </c>
    </row>
    <row r="46" spans="4:6" ht="15" thickBot="1" x14ac:dyDescent="0.4">
      <c r="D46" s="12"/>
      <c r="E46" s="12" t="s">
        <v>127</v>
      </c>
    </row>
    <row r="47" spans="4:6" ht="17" customHeight="1" thickBot="1" x14ac:dyDescent="0.4">
      <c r="D47" s="40" t="s">
        <v>183</v>
      </c>
      <c r="E47" s="23" t="s">
        <v>82</v>
      </c>
      <c r="F47" s="37" t="s">
        <v>173</v>
      </c>
    </row>
    <row r="48" spans="4:6" ht="15" thickBot="1" x14ac:dyDescent="0.4">
      <c r="D48" s="41" t="s">
        <v>183</v>
      </c>
      <c r="E48" s="24" t="s">
        <v>83</v>
      </c>
      <c r="F48" s="37" t="s">
        <v>174</v>
      </c>
    </row>
    <row r="49" spans="4:6" ht="15" thickBot="1" x14ac:dyDescent="0.4">
      <c r="D49" s="42" t="s">
        <v>183</v>
      </c>
      <c r="E49" s="24" t="s">
        <v>84</v>
      </c>
      <c r="F49" s="37" t="s">
        <v>175</v>
      </c>
    </row>
    <row r="50" spans="4:6" ht="15" thickBot="1" x14ac:dyDescent="0.4">
      <c r="D50" s="12"/>
      <c r="E50" s="9" t="s">
        <v>13</v>
      </c>
    </row>
    <row r="51" spans="4:6" ht="15" thickBot="1" x14ac:dyDescent="0.4">
      <c r="D51" s="40" t="s">
        <v>184</v>
      </c>
      <c r="E51" t="s">
        <v>116</v>
      </c>
      <c r="F51" s="37" t="s">
        <v>176</v>
      </c>
    </row>
    <row r="52" spans="4:6" ht="15" thickBot="1" x14ac:dyDescent="0.4">
      <c r="D52" s="41" t="s">
        <v>183</v>
      </c>
      <c r="E52" t="s">
        <v>117</v>
      </c>
      <c r="F52" s="38" t="s">
        <v>177</v>
      </c>
    </row>
    <row r="53" spans="4:6" ht="15" thickBot="1" x14ac:dyDescent="0.4">
      <c r="D53" s="42" t="s">
        <v>184</v>
      </c>
      <c r="E53" t="s">
        <v>122</v>
      </c>
      <c r="F53" s="38" t="s">
        <v>178</v>
      </c>
    </row>
    <row r="54" spans="4:6" ht="15" thickBot="1" x14ac:dyDescent="0.4">
      <c r="D54" s="12"/>
      <c r="E54" s="9" t="s">
        <v>81</v>
      </c>
    </row>
    <row r="55" spans="4:6" ht="15" thickBot="1" x14ac:dyDescent="0.4">
      <c r="D55" s="40" t="s">
        <v>184</v>
      </c>
      <c r="E55" t="s">
        <v>116</v>
      </c>
      <c r="F55" s="38" t="s">
        <v>179</v>
      </c>
    </row>
    <row r="56" spans="4:6" ht="15" thickBot="1" x14ac:dyDescent="0.4">
      <c r="D56" s="41" t="s">
        <v>183</v>
      </c>
      <c r="E56" t="s">
        <v>117</v>
      </c>
      <c r="F56" s="37" t="s">
        <v>180</v>
      </c>
    </row>
    <row r="57" spans="4:6" ht="15" thickBot="1" x14ac:dyDescent="0.4">
      <c r="D57" s="42" t="s">
        <v>184</v>
      </c>
      <c r="E57" t="s">
        <v>122</v>
      </c>
      <c r="F57" s="38" t="s">
        <v>181</v>
      </c>
    </row>
  </sheetData>
  <mergeCells count="2">
    <mergeCell ref="E2:J2"/>
    <mergeCell ref="F5: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42365-B97B-47A6-8F78-26A8472B9D86}">
  <dimension ref="A1:Y141"/>
  <sheetViews>
    <sheetView zoomScale="80" zoomScaleNormal="100" workbookViewId="0">
      <selection activeCell="A141" sqref="A141:XFD142"/>
    </sheetView>
  </sheetViews>
  <sheetFormatPr defaultRowHeight="14.5" x14ac:dyDescent="0.35"/>
  <cols>
    <col min="1" max="3" width="8.7265625" customWidth="1"/>
    <col min="4" max="4" width="11.90625" customWidth="1"/>
    <col min="5" max="5" width="24.453125" customWidth="1"/>
    <col min="6" max="7" width="14.1796875" customWidth="1"/>
    <col min="8" max="8" width="16" customWidth="1"/>
    <col min="9" max="9" width="14.54296875" customWidth="1"/>
    <col min="10" max="10" width="16.453125" customWidth="1"/>
    <col min="11" max="11" width="3.08984375" customWidth="1"/>
    <col min="12" max="12" width="19" customWidth="1"/>
    <col min="13" max="14" width="14.1796875" customWidth="1"/>
    <col min="15" max="15" width="15.08984375" customWidth="1"/>
    <col min="16" max="17" width="14.6328125" customWidth="1"/>
    <col min="18" max="18" width="2.7265625" customWidth="1"/>
    <col min="19" max="19" width="20.81640625" customWidth="1"/>
    <col min="20" max="20" width="11.90625" customWidth="1"/>
    <col min="21" max="21" width="13.54296875" customWidth="1"/>
    <col min="22" max="22" width="17.26953125" customWidth="1"/>
    <col min="23" max="23" width="17" customWidth="1"/>
    <col min="24" max="24" width="17.6328125" customWidth="1"/>
    <col min="25" max="25" width="2.81640625" customWidth="1"/>
  </cols>
  <sheetData>
    <row r="1" spans="1:25" ht="15" thickBot="1" x14ac:dyDescent="0.4"/>
    <row r="2" spans="1:25" ht="15" thickBot="1" x14ac:dyDescent="0.4">
      <c r="D2" s="50" t="s">
        <v>128</v>
      </c>
      <c r="E2" s="51"/>
      <c r="F2" s="51"/>
      <c r="G2" s="51"/>
      <c r="H2" s="51"/>
      <c r="I2" s="51"/>
      <c r="J2" s="52"/>
      <c r="L2" s="50" t="s">
        <v>128</v>
      </c>
      <c r="M2" s="51"/>
      <c r="N2" s="51"/>
      <c r="O2" s="51"/>
      <c r="P2" s="51"/>
      <c r="Q2" s="52"/>
      <c r="S2" s="50" t="s">
        <v>128</v>
      </c>
      <c r="T2" s="51"/>
      <c r="U2" s="51"/>
      <c r="V2" s="51"/>
      <c r="W2" s="51"/>
      <c r="X2" s="52"/>
    </row>
    <row r="3" spans="1:25" ht="15" thickBot="1" x14ac:dyDescent="0.4">
      <c r="A3" s="35" t="s">
        <v>136</v>
      </c>
      <c r="B3" t="s">
        <v>131</v>
      </c>
      <c r="C3" s="5"/>
      <c r="K3" s="25"/>
      <c r="R3" s="25"/>
      <c r="Y3" s="25"/>
    </row>
    <row r="4" spans="1:25" ht="15" thickBot="1" x14ac:dyDescent="0.4">
      <c r="A4" s="35" t="s">
        <v>137</v>
      </c>
      <c r="B4" t="s">
        <v>98</v>
      </c>
      <c r="E4" s="50" t="s">
        <v>90</v>
      </c>
      <c r="F4" s="51"/>
      <c r="G4" s="52"/>
      <c r="H4" s="50" t="s">
        <v>135</v>
      </c>
      <c r="I4" s="54"/>
      <c r="J4" s="55"/>
      <c r="K4" s="25"/>
      <c r="L4" s="50" t="s">
        <v>96</v>
      </c>
      <c r="M4" s="51"/>
      <c r="N4" s="52"/>
      <c r="O4" s="50" t="s">
        <v>135</v>
      </c>
      <c r="P4" s="54"/>
      <c r="Q4" s="55"/>
      <c r="R4" s="25"/>
      <c r="S4" s="50" t="s">
        <v>126</v>
      </c>
      <c r="T4" s="51"/>
      <c r="U4" s="52"/>
      <c r="V4" s="50" t="s">
        <v>135</v>
      </c>
      <c r="W4" s="54"/>
      <c r="X4" s="55"/>
      <c r="Y4" s="25"/>
    </row>
    <row r="5" spans="1:25" ht="28.5" customHeight="1" thickBot="1" x14ac:dyDescent="0.4">
      <c r="D5" s="1" t="s">
        <v>103</v>
      </c>
      <c r="E5" s="4" t="s">
        <v>79</v>
      </c>
      <c r="F5" s="4" t="s">
        <v>101</v>
      </c>
      <c r="G5" s="4" t="s">
        <v>102</v>
      </c>
      <c r="H5" s="36" t="s">
        <v>138</v>
      </c>
      <c r="I5" s="36" t="s">
        <v>139</v>
      </c>
      <c r="J5" s="36" t="s">
        <v>140</v>
      </c>
      <c r="K5" s="25"/>
      <c r="L5" s="4" t="s">
        <v>111</v>
      </c>
      <c r="M5" s="9" t="s">
        <v>112</v>
      </c>
      <c r="N5" s="3" t="s">
        <v>113</v>
      </c>
      <c r="O5" s="36" t="s">
        <v>138</v>
      </c>
      <c r="P5" s="36" t="s">
        <v>139</v>
      </c>
      <c r="Q5" s="36" t="s">
        <v>140</v>
      </c>
      <c r="R5" s="25"/>
      <c r="S5" s="4" t="s">
        <v>111</v>
      </c>
      <c r="T5" s="3" t="s">
        <v>112</v>
      </c>
      <c r="U5" s="3" t="s">
        <v>113</v>
      </c>
      <c r="V5" s="36" t="s">
        <v>138</v>
      </c>
      <c r="W5" s="36" t="s">
        <v>139</v>
      </c>
      <c r="X5" s="36" t="s">
        <v>140</v>
      </c>
      <c r="Y5" s="25"/>
    </row>
    <row r="6" spans="1:25" x14ac:dyDescent="0.35">
      <c r="D6">
        <v>1</v>
      </c>
      <c r="E6">
        <v>14.347104979999999</v>
      </c>
      <c r="F6">
        <v>15.5297713</v>
      </c>
      <c r="G6">
        <v>15.253617289999999</v>
      </c>
      <c r="H6">
        <f>E6-F6</f>
        <v>-1.1826663200000009</v>
      </c>
      <c r="I6">
        <f>E6-G6</f>
        <v>-0.9065123100000001</v>
      </c>
      <c r="J6">
        <f>F6-G6</f>
        <v>0.27615401000000084</v>
      </c>
      <c r="K6" s="25"/>
      <c r="L6">
        <v>64.63</v>
      </c>
      <c r="M6">
        <v>77.56</v>
      </c>
      <c r="N6">
        <v>-12.930000000000007</v>
      </c>
      <c r="O6">
        <f>L6-M6</f>
        <v>-12.930000000000007</v>
      </c>
      <c r="P6">
        <f>L6-N6</f>
        <v>77.56</v>
      </c>
      <c r="Q6">
        <f>M6-N6</f>
        <v>90.490000000000009</v>
      </c>
      <c r="R6" s="25"/>
      <c r="S6" s="10">
        <v>0.76600000000000001</v>
      </c>
      <c r="T6" s="10">
        <v>0.74</v>
      </c>
      <c r="U6" s="10">
        <v>0.31900000000000001</v>
      </c>
      <c r="V6">
        <f>S6-T6</f>
        <v>2.6000000000000023E-2</v>
      </c>
      <c r="W6">
        <f>S6-U6</f>
        <v>0.44700000000000001</v>
      </c>
      <c r="X6">
        <f>T6-U6</f>
        <v>0.42099999999999999</v>
      </c>
      <c r="Y6" s="25"/>
    </row>
    <row r="7" spans="1:25" x14ac:dyDescent="0.35">
      <c r="D7">
        <v>2</v>
      </c>
      <c r="E7" s="5">
        <v>14.718240720000001</v>
      </c>
      <c r="F7" s="5">
        <v>15.009110919999999</v>
      </c>
      <c r="G7" s="5">
        <v>14.61112456</v>
      </c>
      <c r="H7">
        <f t="shared" ref="H7:H25" si="0">E7-F7</f>
        <v>-0.29087019999999875</v>
      </c>
      <c r="I7">
        <f t="shared" ref="I7:I25" si="1">E7-G7</f>
        <v>0.10711616000000035</v>
      </c>
      <c r="J7">
        <f t="shared" ref="J7:J25" si="2">F7-G7</f>
        <v>0.3979863599999991</v>
      </c>
      <c r="K7" s="25"/>
      <c r="L7">
        <v>-88.070000000000022</v>
      </c>
      <c r="M7">
        <v>-83.789999999999992</v>
      </c>
      <c r="N7">
        <v>-4.2800000000000296</v>
      </c>
      <c r="O7">
        <f t="shared" ref="O7:O25" si="3">L7-M7</f>
        <v>-4.2800000000000296</v>
      </c>
      <c r="P7">
        <f t="shared" ref="P7:P25" si="4">L7-N7</f>
        <v>-83.789999999999992</v>
      </c>
      <c r="Q7">
        <f t="shared" ref="Q7:Q25" si="5">M7-N7</f>
        <v>-79.509999999999962</v>
      </c>
      <c r="R7" s="25"/>
      <c r="S7" s="10">
        <v>0.38600000000000001</v>
      </c>
      <c r="T7">
        <v>0.76600000000000001</v>
      </c>
      <c r="U7" s="10">
        <v>0.73499999999999999</v>
      </c>
      <c r="V7">
        <f t="shared" ref="V7:V25" si="6">S7-T7</f>
        <v>-0.38</v>
      </c>
      <c r="W7">
        <f t="shared" ref="W7:W25" si="7">S7-U7</f>
        <v>-0.34899999999999998</v>
      </c>
      <c r="X7">
        <f t="shared" ref="X7:X25" si="8">T7-U7</f>
        <v>3.1000000000000028E-2</v>
      </c>
      <c r="Y7" s="25"/>
    </row>
    <row r="8" spans="1:25" x14ac:dyDescent="0.35">
      <c r="D8">
        <v>3</v>
      </c>
      <c r="E8" s="5">
        <v>14.15527582</v>
      </c>
      <c r="F8" s="5">
        <v>15.304713619999999</v>
      </c>
      <c r="G8" s="5">
        <v>14.681819880000001</v>
      </c>
      <c r="H8">
        <f t="shared" si="0"/>
        <v>-1.1494377999999994</v>
      </c>
      <c r="I8">
        <f t="shared" si="1"/>
        <v>-0.52654406000000087</v>
      </c>
      <c r="J8">
        <f t="shared" si="2"/>
        <v>0.62289373999999853</v>
      </c>
      <c r="K8" s="25"/>
      <c r="L8">
        <v>111.96999999999997</v>
      </c>
      <c r="M8">
        <v>4.0799999999999841</v>
      </c>
      <c r="N8">
        <v>107.88999999999999</v>
      </c>
      <c r="O8">
        <f t="shared" si="3"/>
        <v>107.88999999999999</v>
      </c>
      <c r="P8">
        <f t="shared" si="4"/>
        <v>4.0799999999999841</v>
      </c>
      <c r="Q8">
        <f t="shared" si="5"/>
        <v>-103.81</v>
      </c>
      <c r="R8" s="25"/>
      <c r="S8" s="10">
        <v>0.69899999999999995</v>
      </c>
      <c r="T8" s="10">
        <v>0.49399999999999999</v>
      </c>
      <c r="U8" s="10">
        <v>0.72799999999999998</v>
      </c>
      <c r="V8">
        <f t="shared" si="6"/>
        <v>0.20499999999999996</v>
      </c>
      <c r="W8">
        <f t="shared" si="7"/>
        <v>-2.9000000000000026E-2</v>
      </c>
      <c r="X8">
        <f t="shared" si="8"/>
        <v>-0.23399999999999999</v>
      </c>
      <c r="Y8" s="25"/>
    </row>
    <row r="9" spans="1:25" x14ac:dyDescent="0.35">
      <c r="D9">
        <v>4</v>
      </c>
      <c r="E9" s="5">
        <v>14.116444380000001</v>
      </c>
      <c r="F9" s="5">
        <v>15.083148530000001</v>
      </c>
      <c r="G9" s="5">
        <v>13.9801427</v>
      </c>
      <c r="H9">
        <f t="shared" si="0"/>
        <v>-0.96670414999999998</v>
      </c>
      <c r="I9">
        <f t="shared" si="1"/>
        <v>0.13630168000000076</v>
      </c>
      <c r="J9">
        <f t="shared" si="2"/>
        <v>1.1030058300000007</v>
      </c>
      <c r="K9" s="25"/>
      <c r="L9">
        <v>89.019999999999982</v>
      </c>
      <c r="M9">
        <v>-37.319999999999993</v>
      </c>
      <c r="N9">
        <v>126.33999999999997</v>
      </c>
      <c r="O9">
        <f t="shared" si="3"/>
        <v>126.33999999999997</v>
      </c>
      <c r="P9">
        <f t="shared" si="4"/>
        <v>-37.319999999999993</v>
      </c>
      <c r="Q9">
        <f t="shared" si="5"/>
        <v>-163.65999999999997</v>
      </c>
      <c r="R9" s="25"/>
      <c r="S9" s="10">
        <v>0.71599999999999997</v>
      </c>
      <c r="T9" s="10">
        <v>0.38</v>
      </c>
      <c r="U9" s="10">
        <v>0.88800000000000001</v>
      </c>
      <c r="V9">
        <f t="shared" si="6"/>
        <v>0.33599999999999997</v>
      </c>
      <c r="W9">
        <f t="shared" si="7"/>
        <v>-0.17200000000000004</v>
      </c>
      <c r="X9">
        <f t="shared" si="8"/>
        <v>-0.50800000000000001</v>
      </c>
      <c r="Y9" s="25"/>
    </row>
    <row r="10" spans="1:25" x14ac:dyDescent="0.35">
      <c r="D10">
        <v>5</v>
      </c>
      <c r="E10" s="5">
        <v>14.47066729</v>
      </c>
      <c r="F10" s="5">
        <v>14.8894746</v>
      </c>
      <c r="G10" s="5">
        <v>14.136585090000001</v>
      </c>
      <c r="H10">
        <f t="shared" si="0"/>
        <v>-0.41880731000000004</v>
      </c>
      <c r="I10">
        <f t="shared" si="1"/>
        <v>0.33408219999999922</v>
      </c>
      <c r="J10">
        <f t="shared" si="2"/>
        <v>0.75288950999999926</v>
      </c>
      <c r="K10" s="25"/>
      <c r="L10">
        <v>83.41</v>
      </c>
      <c r="M10">
        <v>69.31</v>
      </c>
      <c r="N10">
        <v>14.099999999999994</v>
      </c>
      <c r="O10">
        <f t="shared" si="3"/>
        <v>14.099999999999994</v>
      </c>
      <c r="P10">
        <f t="shared" si="4"/>
        <v>69.31</v>
      </c>
      <c r="Q10">
        <f t="shared" si="5"/>
        <v>55.210000000000008</v>
      </c>
      <c r="R10" s="25"/>
      <c r="S10" s="10">
        <v>0.76500000000000001</v>
      </c>
      <c r="T10" s="10">
        <v>0.26700000000000002</v>
      </c>
      <c r="U10" s="10">
        <v>0.65300000000000002</v>
      </c>
      <c r="V10">
        <f t="shared" si="6"/>
        <v>0.498</v>
      </c>
      <c r="W10">
        <f t="shared" si="7"/>
        <v>0.11199999999999999</v>
      </c>
      <c r="X10">
        <f t="shared" si="8"/>
        <v>-0.38600000000000001</v>
      </c>
      <c r="Y10" s="25"/>
    </row>
    <row r="11" spans="1:25" x14ac:dyDescent="0.35">
      <c r="D11">
        <v>6</v>
      </c>
      <c r="E11" s="5">
        <v>14.496604830000001</v>
      </c>
      <c r="F11" s="5">
        <v>15.401805599999999</v>
      </c>
      <c r="G11" s="5">
        <v>14.76201462</v>
      </c>
      <c r="H11">
        <f t="shared" si="0"/>
        <v>-0.90520076999999866</v>
      </c>
      <c r="I11">
        <f t="shared" si="1"/>
        <v>-0.26540978999999965</v>
      </c>
      <c r="J11">
        <f t="shared" si="2"/>
        <v>0.63979097999999901</v>
      </c>
      <c r="K11" s="25"/>
      <c r="L11">
        <v>-6.2199999999999989</v>
      </c>
      <c r="M11">
        <v>12.340000000000003</v>
      </c>
      <c r="N11">
        <v>-18.560000000000002</v>
      </c>
      <c r="O11">
        <f t="shared" si="3"/>
        <v>-18.560000000000002</v>
      </c>
      <c r="P11">
        <f t="shared" si="4"/>
        <v>12.340000000000003</v>
      </c>
      <c r="Q11">
        <f t="shared" si="5"/>
        <v>30.900000000000006</v>
      </c>
      <c r="R11" s="25"/>
      <c r="S11">
        <v>0.81899999999999995</v>
      </c>
      <c r="T11" s="10">
        <v>0.08</v>
      </c>
      <c r="U11" s="10">
        <v>0.79700000000000004</v>
      </c>
      <c r="V11">
        <f t="shared" si="6"/>
        <v>0.73899999999999999</v>
      </c>
      <c r="W11">
        <f t="shared" si="7"/>
        <v>2.1999999999999909E-2</v>
      </c>
      <c r="X11">
        <f t="shared" si="8"/>
        <v>-0.71700000000000008</v>
      </c>
      <c r="Y11" s="25"/>
    </row>
    <row r="12" spans="1:25" x14ac:dyDescent="0.35">
      <c r="D12">
        <v>7</v>
      </c>
      <c r="E12" s="5">
        <v>14.4286131</v>
      </c>
      <c r="F12" s="5">
        <v>14.941698069999999</v>
      </c>
      <c r="G12" s="5">
        <v>14.44853024</v>
      </c>
      <c r="H12">
        <f t="shared" si="0"/>
        <v>-0.51308496999999953</v>
      </c>
      <c r="I12">
        <f t="shared" si="1"/>
        <v>-1.9917140000000444E-2</v>
      </c>
      <c r="J12">
        <f t="shared" si="2"/>
        <v>0.49316782999999909</v>
      </c>
      <c r="K12" s="25"/>
      <c r="L12">
        <v>4.5900000000000034</v>
      </c>
      <c r="M12">
        <v>-56.769999999999982</v>
      </c>
      <c r="N12">
        <v>61.359999999999985</v>
      </c>
      <c r="O12">
        <f t="shared" si="3"/>
        <v>61.359999999999985</v>
      </c>
      <c r="P12">
        <f t="shared" si="4"/>
        <v>-56.769999999999982</v>
      </c>
      <c r="Q12">
        <f t="shared" si="5"/>
        <v>-118.12999999999997</v>
      </c>
      <c r="R12" s="25"/>
      <c r="S12" s="10">
        <v>0.40200000000000002</v>
      </c>
      <c r="T12" s="10">
        <v>0.59099999999999997</v>
      </c>
      <c r="U12" s="10">
        <v>0.64600000000000002</v>
      </c>
      <c r="V12">
        <f t="shared" si="6"/>
        <v>-0.18899999999999995</v>
      </c>
      <c r="W12">
        <f t="shared" si="7"/>
        <v>-0.24399999999999999</v>
      </c>
      <c r="X12">
        <f t="shared" si="8"/>
        <v>-5.5000000000000049E-2</v>
      </c>
      <c r="Y12" s="25"/>
    </row>
    <row r="13" spans="1:25" x14ac:dyDescent="0.35">
      <c r="D13">
        <v>8</v>
      </c>
      <c r="E13" s="5">
        <v>14.15920176</v>
      </c>
      <c r="F13" s="5">
        <v>14.74176849</v>
      </c>
      <c r="G13" s="5">
        <v>14.839290200000001</v>
      </c>
      <c r="H13">
        <f t="shared" si="0"/>
        <v>-0.58256672999999992</v>
      </c>
      <c r="I13">
        <f t="shared" si="1"/>
        <v>-0.68008844000000046</v>
      </c>
      <c r="J13">
        <f t="shared" si="2"/>
        <v>-9.7521710000000539E-2</v>
      </c>
      <c r="K13" s="25"/>
      <c r="L13">
        <v>93.380000000000024</v>
      </c>
      <c r="M13">
        <v>72.570000000000022</v>
      </c>
      <c r="N13">
        <v>20.810000000000002</v>
      </c>
      <c r="O13">
        <f t="shared" si="3"/>
        <v>20.810000000000002</v>
      </c>
      <c r="P13">
        <f t="shared" si="4"/>
        <v>72.570000000000022</v>
      </c>
      <c r="Q13">
        <f t="shared" si="5"/>
        <v>51.760000000000019</v>
      </c>
      <c r="R13" s="25"/>
      <c r="S13" s="10">
        <v>0.624</v>
      </c>
      <c r="T13" s="10">
        <v>0.62</v>
      </c>
      <c r="U13" s="10">
        <v>0.39100000000000001</v>
      </c>
      <c r="V13">
        <f t="shared" si="6"/>
        <v>4.0000000000000036E-3</v>
      </c>
      <c r="W13">
        <f t="shared" si="7"/>
        <v>0.23299999999999998</v>
      </c>
      <c r="X13">
        <f t="shared" si="8"/>
        <v>0.22899999999999998</v>
      </c>
      <c r="Y13" s="25"/>
    </row>
    <row r="14" spans="1:25" x14ac:dyDescent="0.35">
      <c r="D14">
        <v>9</v>
      </c>
      <c r="E14" s="5">
        <v>14.78258411</v>
      </c>
      <c r="F14" s="5">
        <v>14.78258411</v>
      </c>
      <c r="G14" s="5">
        <v>15.137194020000001</v>
      </c>
      <c r="H14">
        <f t="shared" si="0"/>
        <v>0</v>
      </c>
      <c r="I14">
        <f t="shared" si="1"/>
        <v>-0.35460991000000064</v>
      </c>
      <c r="J14">
        <f t="shared" si="2"/>
        <v>-0.35460991000000064</v>
      </c>
      <c r="K14" s="25"/>
      <c r="L14">
        <v>-13.120000000000005</v>
      </c>
      <c r="M14">
        <v>58.69</v>
      </c>
      <c r="N14">
        <v>-71.81</v>
      </c>
      <c r="O14">
        <f t="shared" si="3"/>
        <v>-71.81</v>
      </c>
      <c r="P14">
        <f t="shared" si="4"/>
        <v>58.69</v>
      </c>
      <c r="Q14">
        <f t="shared" si="5"/>
        <v>130.5</v>
      </c>
      <c r="R14" s="25"/>
      <c r="S14" s="10">
        <v>0.79800000000000004</v>
      </c>
      <c r="T14" s="10">
        <v>0.68799999999999994</v>
      </c>
      <c r="U14" s="10">
        <v>0.22</v>
      </c>
      <c r="V14">
        <f t="shared" si="6"/>
        <v>0.1100000000000001</v>
      </c>
      <c r="W14">
        <f t="shared" si="7"/>
        <v>0.57800000000000007</v>
      </c>
      <c r="X14">
        <f t="shared" si="8"/>
        <v>0.46799999999999997</v>
      </c>
      <c r="Y14" s="25"/>
    </row>
    <row r="15" spans="1:25" x14ac:dyDescent="0.35">
      <c r="D15">
        <v>10</v>
      </c>
      <c r="E15">
        <v>14.73949438</v>
      </c>
      <c r="F15">
        <v>14.95023385</v>
      </c>
      <c r="G15">
        <v>14.816576550000001</v>
      </c>
      <c r="H15">
        <f t="shared" si="0"/>
        <v>-0.21073947000000004</v>
      </c>
      <c r="I15">
        <f t="shared" si="1"/>
        <v>-7.7082170000000616E-2</v>
      </c>
      <c r="J15">
        <f t="shared" si="2"/>
        <v>0.13365729999999942</v>
      </c>
      <c r="K15" s="25"/>
      <c r="L15">
        <v>-45.830000000000013</v>
      </c>
      <c r="M15">
        <v>-16.180000000000007</v>
      </c>
      <c r="N15">
        <v>-29.650000000000006</v>
      </c>
      <c r="O15">
        <f t="shared" si="3"/>
        <v>-29.650000000000006</v>
      </c>
      <c r="P15">
        <f t="shared" si="4"/>
        <v>-16.180000000000007</v>
      </c>
      <c r="Q15">
        <f t="shared" si="5"/>
        <v>13.469999999999999</v>
      </c>
      <c r="R15" s="25"/>
      <c r="S15" s="10">
        <v>0.14099999999999999</v>
      </c>
      <c r="T15" s="10">
        <v>0.183</v>
      </c>
      <c r="U15" s="10">
        <v>0.186</v>
      </c>
      <c r="V15">
        <f t="shared" si="6"/>
        <v>-4.200000000000001E-2</v>
      </c>
      <c r="W15">
        <f t="shared" si="7"/>
        <v>-4.5000000000000012E-2</v>
      </c>
      <c r="X15">
        <f t="shared" si="8"/>
        <v>-3.0000000000000027E-3</v>
      </c>
      <c r="Y15" s="25"/>
    </row>
    <row r="16" spans="1:25" x14ac:dyDescent="0.35">
      <c r="D16">
        <v>11</v>
      </c>
      <c r="E16">
        <v>15.08647676</v>
      </c>
      <c r="F16">
        <v>15.08647676</v>
      </c>
      <c r="G16">
        <v>14.876966550000001</v>
      </c>
      <c r="H16">
        <f t="shared" si="0"/>
        <v>0</v>
      </c>
      <c r="I16">
        <f t="shared" si="1"/>
        <v>0.20951020999999947</v>
      </c>
      <c r="J16">
        <f t="shared" si="2"/>
        <v>0.20951020999999947</v>
      </c>
      <c r="K16" s="25"/>
      <c r="L16">
        <v>8.0200000000000102</v>
      </c>
      <c r="M16">
        <v>5.3800000000000239</v>
      </c>
      <c r="N16">
        <v>2.6399999999999864</v>
      </c>
      <c r="O16">
        <f t="shared" si="3"/>
        <v>2.6399999999999864</v>
      </c>
      <c r="P16">
        <f t="shared" si="4"/>
        <v>5.3800000000000239</v>
      </c>
      <c r="Q16">
        <f t="shared" si="5"/>
        <v>2.7400000000000375</v>
      </c>
      <c r="R16" s="25"/>
      <c r="S16" s="10">
        <v>0.28899999999999998</v>
      </c>
      <c r="T16" s="10">
        <v>0.747</v>
      </c>
      <c r="U16" s="10">
        <v>0.77200000000000002</v>
      </c>
      <c r="V16">
        <f t="shared" si="6"/>
        <v>-0.45800000000000002</v>
      </c>
      <c r="W16">
        <f t="shared" si="7"/>
        <v>-0.48300000000000004</v>
      </c>
      <c r="X16">
        <f t="shared" si="8"/>
        <v>-2.5000000000000022E-2</v>
      </c>
      <c r="Y16" s="25"/>
    </row>
    <row r="17" spans="4:25" x14ac:dyDescent="0.35">
      <c r="D17">
        <v>12</v>
      </c>
      <c r="E17">
        <v>14.807555710000001</v>
      </c>
      <c r="F17">
        <v>15.332444519999999</v>
      </c>
      <c r="G17">
        <v>15.09334449</v>
      </c>
      <c r="H17">
        <f t="shared" si="0"/>
        <v>-0.52488880999999843</v>
      </c>
      <c r="I17">
        <f t="shared" si="1"/>
        <v>-0.28578877999999897</v>
      </c>
      <c r="J17">
        <f t="shared" si="2"/>
        <v>0.23910002999999946</v>
      </c>
      <c r="K17" s="25"/>
      <c r="L17">
        <v>4.2600000000000193</v>
      </c>
      <c r="M17">
        <v>-42.22999999999999</v>
      </c>
      <c r="N17">
        <v>46.490000000000009</v>
      </c>
      <c r="O17">
        <f t="shared" si="3"/>
        <v>46.490000000000009</v>
      </c>
      <c r="P17">
        <f t="shared" si="4"/>
        <v>-42.22999999999999</v>
      </c>
      <c r="Q17">
        <f t="shared" si="5"/>
        <v>-88.72</v>
      </c>
      <c r="R17" s="25"/>
      <c r="S17" s="10">
        <v>0.33700000000000002</v>
      </c>
      <c r="T17" s="10">
        <v>0.27900000000000003</v>
      </c>
      <c r="U17" s="10">
        <v>0.33500000000000002</v>
      </c>
      <c r="V17">
        <f t="shared" si="6"/>
        <v>5.7999999999999996E-2</v>
      </c>
      <c r="W17">
        <f t="shared" si="7"/>
        <v>2.0000000000000018E-3</v>
      </c>
      <c r="X17">
        <f t="shared" si="8"/>
        <v>-5.5999999999999994E-2</v>
      </c>
      <c r="Y17" s="25"/>
    </row>
    <row r="18" spans="4:25" x14ac:dyDescent="0.35">
      <c r="D18">
        <v>13</v>
      </c>
      <c r="E18">
        <v>14.277501940000001</v>
      </c>
      <c r="F18">
        <v>15.08670534</v>
      </c>
      <c r="G18">
        <v>14.54356465</v>
      </c>
      <c r="H18">
        <f t="shared" si="0"/>
        <v>-0.80920339999999946</v>
      </c>
      <c r="I18">
        <f t="shared" si="1"/>
        <v>-0.26606270999999992</v>
      </c>
      <c r="J18">
        <f t="shared" si="2"/>
        <v>0.54314068999999954</v>
      </c>
      <c r="K18" s="25"/>
      <c r="L18">
        <v>44.879999999999995</v>
      </c>
      <c r="M18">
        <v>46.56</v>
      </c>
      <c r="N18">
        <v>-1.6800000000000068</v>
      </c>
      <c r="O18">
        <f t="shared" si="3"/>
        <v>-1.6800000000000068</v>
      </c>
      <c r="P18">
        <f t="shared" si="4"/>
        <v>46.56</v>
      </c>
      <c r="Q18">
        <f t="shared" si="5"/>
        <v>48.240000000000009</v>
      </c>
      <c r="R18" s="25"/>
      <c r="S18" s="10">
        <v>0.74099999999999999</v>
      </c>
      <c r="T18" s="10">
        <v>0.74199999999999999</v>
      </c>
      <c r="U18" s="10">
        <v>0.27200000000000002</v>
      </c>
      <c r="V18">
        <f t="shared" si="6"/>
        <v>-1.0000000000000009E-3</v>
      </c>
      <c r="W18">
        <f t="shared" si="7"/>
        <v>0.46899999999999997</v>
      </c>
      <c r="X18">
        <f t="shared" si="8"/>
        <v>0.47</v>
      </c>
      <c r="Y18" s="25"/>
    </row>
    <row r="19" spans="4:25" x14ac:dyDescent="0.35">
      <c r="D19">
        <v>14</v>
      </c>
      <c r="E19">
        <v>14.56758572</v>
      </c>
      <c r="F19">
        <v>15.160588539999999</v>
      </c>
      <c r="G19">
        <v>14.27221509</v>
      </c>
      <c r="H19">
        <f t="shared" si="0"/>
        <v>-0.59300281999999882</v>
      </c>
      <c r="I19">
        <f t="shared" si="1"/>
        <v>0.29537063000000074</v>
      </c>
      <c r="J19">
        <f t="shared" si="2"/>
        <v>0.88837344999999956</v>
      </c>
      <c r="K19" s="25"/>
      <c r="L19">
        <v>58.460000000000008</v>
      </c>
      <c r="M19">
        <v>-11.460000000000008</v>
      </c>
      <c r="N19">
        <v>69.920000000000016</v>
      </c>
      <c r="O19">
        <f t="shared" si="3"/>
        <v>69.920000000000016</v>
      </c>
      <c r="P19">
        <f t="shared" si="4"/>
        <v>-11.460000000000008</v>
      </c>
      <c r="Q19">
        <f t="shared" si="5"/>
        <v>-81.380000000000024</v>
      </c>
      <c r="R19" s="25"/>
      <c r="S19" s="10">
        <v>0.29799999999999999</v>
      </c>
      <c r="T19" s="10">
        <v>0.71199999999999997</v>
      </c>
      <c r="U19" s="10">
        <v>0.61199999999999999</v>
      </c>
      <c r="V19">
        <f t="shared" si="6"/>
        <v>-0.41399999999999998</v>
      </c>
      <c r="W19">
        <f t="shared" si="7"/>
        <v>-0.314</v>
      </c>
      <c r="X19">
        <f t="shared" si="8"/>
        <v>9.9999999999999978E-2</v>
      </c>
      <c r="Y19" s="25"/>
    </row>
    <row r="20" spans="4:25" x14ac:dyDescent="0.35">
      <c r="D20">
        <v>15</v>
      </c>
      <c r="E20">
        <v>14.155616609999999</v>
      </c>
      <c r="F20">
        <v>14.841294530000001</v>
      </c>
      <c r="G20">
        <v>14.16395296</v>
      </c>
      <c r="H20">
        <f t="shared" si="0"/>
        <v>-0.68567792000000161</v>
      </c>
      <c r="I20">
        <f t="shared" si="1"/>
        <v>-8.3363500000004365E-3</v>
      </c>
      <c r="J20">
        <f t="shared" si="2"/>
        <v>0.67734157000000117</v>
      </c>
      <c r="K20" s="25"/>
      <c r="L20">
        <v>109.36000000000001</v>
      </c>
      <c r="M20">
        <v>-26</v>
      </c>
      <c r="N20">
        <v>52.53</v>
      </c>
      <c r="O20">
        <f t="shared" si="3"/>
        <v>135.36000000000001</v>
      </c>
      <c r="P20">
        <f t="shared" si="4"/>
        <v>56.830000000000013</v>
      </c>
      <c r="Q20">
        <f t="shared" si="5"/>
        <v>-78.53</v>
      </c>
      <c r="R20" s="25"/>
      <c r="S20" s="10">
        <v>0.80200000000000005</v>
      </c>
      <c r="T20" s="10">
        <v>0.32100000000000001</v>
      </c>
      <c r="U20" s="10">
        <v>0.68200000000000005</v>
      </c>
      <c r="V20">
        <f t="shared" si="6"/>
        <v>0.48100000000000004</v>
      </c>
      <c r="W20">
        <f t="shared" si="7"/>
        <v>0.12</v>
      </c>
      <c r="X20">
        <f t="shared" si="8"/>
        <v>-0.36100000000000004</v>
      </c>
      <c r="Y20" s="25"/>
    </row>
    <row r="21" spans="4:25" ht="15" thickBot="1" x14ac:dyDescent="0.4">
      <c r="D21">
        <v>16</v>
      </c>
      <c r="E21">
        <v>14.74827243</v>
      </c>
      <c r="F21">
        <v>15.46064597</v>
      </c>
      <c r="G21">
        <v>14.81034968</v>
      </c>
      <c r="H21">
        <f t="shared" si="0"/>
        <v>-0.71237353999999975</v>
      </c>
      <c r="I21">
        <f t="shared" si="1"/>
        <v>-6.2077249999999751E-2</v>
      </c>
      <c r="J21">
        <f t="shared" si="2"/>
        <v>0.65029629</v>
      </c>
      <c r="K21" s="25"/>
      <c r="L21">
        <v>106.34999999999997</v>
      </c>
      <c r="M21">
        <v>27.419999999999959</v>
      </c>
      <c r="N21">
        <v>78.930000000000007</v>
      </c>
      <c r="O21">
        <f t="shared" si="3"/>
        <v>78.930000000000007</v>
      </c>
      <c r="P21">
        <f t="shared" si="4"/>
        <v>27.419999999999959</v>
      </c>
      <c r="Q21">
        <f t="shared" si="5"/>
        <v>-51.510000000000048</v>
      </c>
      <c r="R21" s="25"/>
      <c r="S21" s="10">
        <v>0.69399999999999995</v>
      </c>
      <c r="T21" s="10">
        <v>0.25800000000000001</v>
      </c>
      <c r="U21" s="10">
        <v>0.83499999999999996</v>
      </c>
      <c r="V21">
        <f t="shared" si="6"/>
        <v>0.43599999999999994</v>
      </c>
      <c r="W21">
        <f t="shared" si="7"/>
        <v>-0.14100000000000001</v>
      </c>
      <c r="X21">
        <f t="shared" si="8"/>
        <v>-0.57699999999999996</v>
      </c>
      <c r="Y21" s="25"/>
    </row>
    <row r="22" spans="4:25" ht="15" thickBot="1" x14ac:dyDescent="0.4">
      <c r="D22">
        <v>17</v>
      </c>
      <c r="E22" s="17">
        <v>13.941714169999999</v>
      </c>
      <c r="F22" s="17">
        <v>14.80652575</v>
      </c>
      <c r="G22" s="17">
        <v>13.97827783</v>
      </c>
      <c r="H22">
        <f t="shared" si="0"/>
        <v>-0.86481158000000136</v>
      </c>
      <c r="I22">
        <f t="shared" si="1"/>
        <v>-3.6563660000000553E-2</v>
      </c>
      <c r="J22">
        <f t="shared" si="2"/>
        <v>0.8282479200000008</v>
      </c>
      <c r="K22" s="25"/>
      <c r="L22">
        <v>61.930000000000035</v>
      </c>
      <c r="M22">
        <v>-8.5999999999999659</v>
      </c>
      <c r="N22">
        <v>70.53</v>
      </c>
      <c r="O22">
        <f t="shared" si="3"/>
        <v>70.53</v>
      </c>
      <c r="P22">
        <f t="shared" si="4"/>
        <v>-8.5999999999999659</v>
      </c>
      <c r="Q22">
        <f t="shared" si="5"/>
        <v>-79.129999999999967</v>
      </c>
      <c r="R22" s="25"/>
      <c r="S22" s="10">
        <v>0.72899999999999998</v>
      </c>
      <c r="T22" s="10">
        <v>0.29299999999999998</v>
      </c>
      <c r="U22" s="10">
        <v>0.91</v>
      </c>
      <c r="V22">
        <f t="shared" si="6"/>
        <v>0.436</v>
      </c>
      <c r="W22">
        <f t="shared" si="7"/>
        <v>-0.18100000000000005</v>
      </c>
      <c r="X22">
        <f t="shared" si="8"/>
        <v>-0.61699999999999999</v>
      </c>
      <c r="Y22" s="25"/>
    </row>
    <row r="23" spans="4:25" x14ac:dyDescent="0.35">
      <c r="D23">
        <v>18</v>
      </c>
      <c r="E23">
        <v>14.482563880000001</v>
      </c>
      <c r="F23" s="5">
        <v>14.899278499999999</v>
      </c>
      <c r="G23" s="5">
        <v>15.097415529999999</v>
      </c>
      <c r="H23">
        <f t="shared" si="0"/>
        <v>-0.4167146199999987</v>
      </c>
      <c r="I23">
        <f t="shared" si="1"/>
        <v>-0.61485164999999853</v>
      </c>
      <c r="J23">
        <f t="shared" si="2"/>
        <v>-0.19813702999999983</v>
      </c>
      <c r="K23" s="25"/>
      <c r="L23">
        <v>-38.039999999999964</v>
      </c>
      <c r="M23">
        <v>-2.0799999999999841</v>
      </c>
      <c r="N23">
        <v>-35.95999999999998</v>
      </c>
      <c r="O23">
        <f t="shared" si="3"/>
        <v>-35.95999999999998</v>
      </c>
      <c r="P23">
        <f t="shared" si="4"/>
        <v>-2.0799999999999841</v>
      </c>
      <c r="Q23">
        <f t="shared" si="5"/>
        <v>33.879999999999995</v>
      </c>
      <c r="R23" s="25"/>
      <c r="S23" s="10">
        <v>0.69699999999999995</v>
      </c>
      <c r="T23" s="10">
        <v>0.45200000000000001</v>
      </c>
      <c r="U23" s="10">
        <v>0.59099999999999997</v>
      </c>
      <c r="V23">
        <f t="shared" si="6"/>
        <v>0.24499999999999994</v>
      </c>
      <c r="W23">
        <f t="shared" si="7"/>
        <v>0.10599999999999998</v>
      </c>
      <c r="X23">
        <f t="shared" si="8"/>
        <v>-0.13899999999999996</v>
      </c>
      <c r="Y23" s="25"/>
    </row>
    <row r="24" spans="4:25" x14ac:dyDescent="0.35">
      <c r="D24">
        <v>19</v>
      </c>
      <c r="E24" s="5">
        <v>13.98615448</v>
      </c>
      <c r="F24" s="5">
        <v>15.00419331</v>
      </c>
      <c r="G24" s="5">
        <v>14.86714484</v>
      </c>
      <c r="H24">
        <f t="shared" si="0"/>
        <v>-1.0180388300000001</v>
      </c>
      <c r="I24">
        <f t="shared" si="1"/>
        <v>-0.88099036000000019</v>
      </c>
      <c r="J24">
        <f t="shared" si="2"/>
        <v>0.13704846999999987</v>
      </c>
      <c r="K24" s="25"/>
      <c r="L24">
        <v>-0.56999999999999318</v>
      </c>
      <c r="M24">
        <v>49.359999999999985</v>
      </c>
      <c r="N24">
        <v>-49.929999999999978</v>
      </c>
      <c r="O24">
        <f t="shared" si="3"/>
        <v>-49.929999999999978</v>
      </c>
      <c r="P24">
        <f t="shared" si="4"/>
        <v>49.359999999999985</v>
      </c>
      <c r="Q24">
        <f t="shared" si="5"/>
        <v>99.289999999999964</v>
      </c>
      <c r="R24" s="25"/>
      <c r="S24" s="10">
        <v>0.36799999999999999</v>
      </c>
      <c r="T24">
        <v>0.224</v>
      </c>
      <c r="U24" s="10">
        <v>0.35699999999999998</v>
      </c>
      <c r="V24">
        <f t="shared" si="6"/>
        <v>0.14399999999999999</v>
      </c>
      <c r="W24">
        <f t="shared" si="7"/>
        <v>1.100000000000001E-2</v>
      </c>
      <c r="X24">
        <f t="shared" si="8"/>
        <v>-0.13299999999999998</v>
      </c>
      <c r="Y24" s="25"/>
    </row>
    <row r="25" spans="4:25" x14ac:dyDescent="0.35">
      <c r="D25">
        <v>20</v>
      </c>
      <c r="E25" s="5">
        <v>14.62119977</v>
      </c>
      <c r="F25" s="5">
        <v>15.33761543</v>
      </c>
      <c r="G25" s="5">
        <v>14.679343100000001</v>
      </c>
      <c r="H25">
        <f t="shared" si="0"/>
        <v>-0.71641565999999912</v>
      </c>
      <c r="I25">
        <f t="shared" si="1"/>
        <v>-5.8143330000000049E-2</v>
      </c>
      <c r="J25">
        <f t="shared" si="2"/>
        <v>0.65827232999999907</v>
      </c>
      <c r="K25" s="25"/>
      <c r="L25">
        <v>48.390000000000015</v>
      </c>
      <c r="M25">
        <v>55.710000000000008</v>
      </c>
      <c r="N25">
        <v>-7.3199999999999932</v>
      </c>
      <c r="O25">
        <f t="shared" si="3"/>
        <v>-7.3199999999999932</v>
      </c>
      <c r="P25">
        <f t="shared" si="4"/>
        <v>55.710000000000008</v>
      </c>
      <c r="Q25">
        <f t="shared" si="5"/>
        <v>63.03</v>
      </c>
      <c r="R25" s="25"/>
      <c r="S25" s="10">
        <v>0.78800000000000003</v>
      </c>
      <c r="T25">
        <v>0.28799999999999998</v>
      </c>
      <c r="U25" s="10">
        <v>0.95899999999999996</v>
      </c>
      <c r="V25">
        <f t="shared" si="6"/>
        <v>0.5</v>
      </c>
      <c r="W25">
        <f t="shared" si="7"/>
        <v>-0.17099999999999993</v>
      </c>
      <c r="X25">
        <f t="shared" si="8"/>
        <v>-0.67100000000000004</v>
      </c>
      <c r="Y25" s="25"/>
    </row>
    <row r="26" spans="4:25" ht="15" thickBot="1" x14ac:dyDescent="0.4">
      <c r="E26" s="5"/>
      <c r="F26" s="5"/>
      <c r="G26" s="5"/>
      <c r="K26" s="25"/>
      <c r="R26" s="25"/>
      <c r="S26" s="10"/>
      <c r="U26" s="10"/>
      <c r="Y26" s="25"/>
    </row>
    <row r="27" spans="4:25" ht="15" thickBot="1" x14ac:dyDescent="0.4">
      <c r="E27" s="50" t="s">
        <v>91</v>
      </c>
      <c r="F27" s="51"/>
      <c r="G27" s="52"/>
      <c r="H27" s="50" t="s">
        <v>135</v>
      </c>
      <c r="I27" s="54"/>
      <c r="J27" s="55"/>
      <c r="K27" s="25"/>
      <c r="L27" s="56" t="s">
        <v>95</v>
      </c>
      <c r="M27" s="57"/>
      <c r="N27" s="58"/>
      <c r="O27" s="50" t="s">
        <v>135</v>
      </c>
      <c r="P27" s="54"/>
      <c r="Q27" s="55"/>
      <c r="R27" s="25"/>
      <c r="S27" s="50" t="s">
        <v>106</v>
      </c>
      <c r="T27" s="51"/>
      <c r="U27" s="52"/>
      <c r="V27" s="50" t="s">
        <v>135</v>
      </c>
      <c r="W27" s="54"/>
      <c r="X27" s="55"/>
      <c r="Y27" s="25"/>
    </row>
    <row r="28" spans="4:25" ht="30.5" customHeight="1" thickBot="1" x14ac:dyDescent="0.4">
      <c r="D28" s="1" t="s">
        <v>103</v>
      </c>
      <c r="E28" s="4" t="s">
        <v>79</v>
      </c>
      <c r="F28" s="4" t="s">
        <v>101</v>
      </c>
      <c r="G28" s="4" t="s">
        <v>102</v>
      </c>
      <c r="H28" s="36" t="s">
        <v>141</v>
      </c>
      <c r="I28" s="36" t="s">
        <v>139</v>
      </c>
      <c r="J28" s="36" t="s">
        <v>142</v>
      </c>
      <c r="K28" s="25"/>
      <c r="L28" s="4" t="s">
        <v>79</v>
      </c>
      <c r="M28" s="4" t="s">
        <v>101</v>
      </c>
      <c r="N28" s="4" t="s">
        <v>102</v>
      </c>
      <c r="O28" s="36" t="s">
        <v>138</v>
      </c>
      <c r="P28" s="36" t="s">
        <v>139</v>
      </c>
      <c r="Q28" s="36" t="s">
        <v>140</v>
      </c>
      <c r="R28" s="25"/>
      <c r="S28" s="4" t="s">
        <v>79</v>
      </c>
      <c r="T28" s="4" t="s">
        <v>101</v>
      </c>
      <c r="U28" s="4" t="s">
        <v>102</v>
      </c>
      <c r="V28" s="36" t="s">
        <v>138</v>
      </c>
      <c r="W28" s="36" t="s">
        <v>182</v>
      </c>
      <c r="X28" s="36" t="s">
        <v>142</v>
      </c>
      <c r="Y28" s="25"/>
    </row>
    <row r="29" spans="4:25" x14ac:dyDescent="0.35">
      <c r="D29">
        <v>1</v>
      </c>
      <c r="E29">
        <v>74.103487860000001</v>
      </c>
      <c r="F29">
        <v>70.476367890000006</v>
      </c>
      <c r="G29">
        <v>72.534896540000005</v>
      </c>
      <c r="H29">
        <f>E29-F29</f>
        <v>3.6271199699999954</v>
      </c>
      <c r="I29">
        <f>E29-G29</f>
        <v>1.5685913199999959</v>
      </c>
      <c r="J29">
        <f>F29-G29</f>
        <v>-2.0585286499999995</v>
      </c>
      <c r="K29" s="25"/>
      <c r="L29">
        <v>-328.31</v>
      </c>
      <c r="M29">
        <v>-263.68</v>
      </c>
      <c r="N29">
        <v>-250.75</v>
      </c>
      <c r="O29">
        <f>L29-M29</f>
        <v>-64.63</v>
      </c>
      <c r="P29">
        <f>L29-N29</f>
        <v>-77.56</v>
      </c>
      <c r="Q29">
        <f>M29-N29</f>
        <v>-12.930000000000007</v>
      </c>
      <c r="R29" s="25"/>
      <c r="S29">
        <v>0.72</v>
      </c>
      <c r="T29">
        <v>0.66</v>
      </c>
      <c r="U29" s="5">
        <v>0.69</v>
      </c>
      <c r="V29">
        <f>S29-T29</f>
        <v>5.9999999999999942E-2</v>
      </c>
      <c r="W29">
        <f>S29-U29</f>
        <v>3.0000000000000027E-2</v>
      </c>
      <c r="X29">
        <f>T29-U29</f>
        <v>-2.9999999999999916E-2</v>
      </c>
      <c r="Y29" s="25"/>
    </row>
    <row r="30" spans="4:25" x14ac:dyDescent="0.35">
      <c r="D30">
        <v>2</v>
      </c>
      <c r="E30" s="5">
        <v>73.727608439999997</v>
      </c>
      <c r="F30" s="5">
        <v>71.624205130000007</v>
      </c>
      <c r="G30" s="5">
        <v>73.922876040000006</v>
      </c>
      <c r="H30">
        <f>E30-F30</f>
        <v>2.1034033099999903</v>
      </c>
      <c r="I30">
        <f t="shared" ref="I30:I48" si="9">E30-G30</f>
        <v>-0.1952676000000082</v>
      </c>
      <c r="J30">
        <f t="shared" ref="J30:J48" si="10">F30-G30</f>
        <v>-2.2986709099999985</v>
      </c>
      <c r="K30" s="25"/>
      <c r="L30">
        <v>-206.15</v>
      </c>
      <c r="M30">
        <v>-294.22000000000003</v>
      </c>
      <c r="N30">
        <v>-289.94</v>
      </c>
      <c r="O30">
        <f>L30-M30</f>
        <v>88.070000000000022</v>
      </c>
      <c r="P30">
        <f>L30-N30</f>
        <v>83.789999999999992</v>
      </c>
      <c r="Q30">
        <f t="shared" ref="Q30:Q48" si="11">M30-N30</f>
        <v>-4.2800000000000296</v>
      </c>
      <c r="R30" s="25"/>
      <c r="S30">
        <v>0.71</v>
      </c>
      <c r="T30">
        <v>0.66</v>
      </c>
      <c r="U30" s="5">
        <v>0.7</v>
      </c>
      <c r="V30">
        <f>S30-T30</f>
        <v>4.9999999999999933E-2</v>
      </c>
      <c r="W30">
        <f>S30-U30</f>
        <v>1.0000000000000009E-2</v>
      </c>
      <c r="X30">
        <f t="shared" ref="X30:X48" si="12">T30-U30</f>
        <v>-3.9999999999999925E-2</v>
      </c>
      <c r="Y30" s="25"/>
    </row>
    <row r="31" spans="4:25" x14ac:dyDescent="0.35">
      <c r="D31">
        <v>3</v>
      </c>
      <c r="E31" s="5">
        <v>74.291286310000004</v>
      </c>
      <c r="F31" s="5">
        <v>70.636190810000002</v>
      </c>
      <c r="G31" s="5">
        <v>73.51899324</v>
      </c>
      <c r="H31">
        <f>E31-F31</f>
        <v>3.6550955000000016</v>
      </c>
      <c r="I31">
        <f t="shared" si="9"/>
        <v>0.77229307000000347</v>
      </c>
      <c r="J31">
        <f t="shared" si="10"/>
        <v>-2.8828024299999981</v>
      </c>
      <c r="K31" s="25"/>
      <c r="L31">
        <v>-346.03</v>
      </c>
      <c r="M31">
        <v>-234.06</v>
      </c>
      <c r="N31">
        <v>-341.95</v>
      </c>
      <c r="O31">
        <f>L31-M31</f>
        <v>-111.96999999999997</v>
      </c>
      <c r="P31">
        <f t="shared" ref="P31:P48" si="13">L31-N31</f>
        <v>-4.0799999999999841</v>
      </c>
      <c r="Q31">
        <f t="shared" si="11"/>
        <v>107.88999999999999</v>
      </c>
      <c r="R31" s="25"/>
      <c r="S31">
        <v>0.73</v>
      </c>
      <c r="T31">
        <v>0.66</v>
      </c>
      <c r="U31" s="5">
        <v>0.7</v>
      </c>
      <c r="V31">
        <f>S31-T31</f>
        <v>6.9999999999999951E-2</v>
      </c>
      <c r="W31">
        <f t="shared" ref="W31:W48" si="14">S31-U31</f>
        <v>3.0000000000000027E-2</v>
      </c>
      <c r="X31">
        <f t="shared" si="12"/>
        <v>-3.9999999999999925E-2</v>
      </c>
      <c r="Y31" s="25"/>
    </row>
    <row r="32" spans="4:25" x14ac:dyDescent="0.35">
      <c r="D32">
        <v>4</v>
      </c>
      <c r="E32" s="5">
        <v>74.662189609999999</v>
      </c>
      <c r="F32" s="5">
        <v>71.603024270000006</v>
      </c>
      <c r="G32" s="5">
        <v>75.212755670000007</v>
      </c>
      <c r="H32">
        <f>E32-F32</f>
        <v>3.0591653399999927</v>
      </c>
      <c r="I32">
        <f t="shared" si="9"/>
        <v>-0.55056606000000841</v>
      </c>
      <c r="J32">
        <f t="shared" si="10"/>
        <v>-3.6097314000000011</v>
      </c>
      <c r="K32" s="25"/>
      <c r="L32">
        <v>-290.38</v>
      </c>
      <c r="M32">
        <v>-201.36</v>
      </c>
      <c r="N32">
        <v>-327.7</v>
      </c>
      <c r="O32">
        <f>L32-M32</f>
        <v>-89.019999999999982</v>
      </c>
      <c r="P32">
        <f t="shared" si="13"/>
        <v>37.319999999999993</v>
      </c>
      <c r="Q32">
        <f t="shared" si="11"/>
        <v>126.33999999999997</v>
      </c>
      <c r="R32" s="25"/>
      <c r="S32">
        <v>0.72</v>
      </c>
      <c r="T32">
        <v>0.66</v>
      </c>
      <c r="U32" s="5">
        <v>0.72</v>
      </c>
      <c r="V32">
        <f>S32-T32</f>
        <v>5.9999999999999942E-2</v>
      </c>
      <c r="W32">
        <f t="shared" si="14"/>
        <v>0</v>
      </c>
      <c r="X32">
        <f>T32-U32</f>
        <v>-5.9999999999999942E-2</v>
      </c>
      <c r="Y32" s="25"/>
    </row>
    <row r="33" spans="4:25" x14ac:dyDescent="0.35">
      <c r="D33">
        <v>5</v>
      </c>
      <c r="E33" s="5">
        <v>74.217444290000003</v>
      </c>
      <c r="F33" s="5">
        <v>72.161008749999993</v>
      </c>
      <c r="G33" s="5">
        <v>74.518140669999994</v>
      </c>
      <c r="H33">
        <f t="shared" ref="H33:H48" si="15">E33-F33</f>
        <v>2.0564355400000096</v>
      </c>
      <c r="I33">
        <f t="shared" si="9"/>
        <v>-0.30069637999999088</v>
      </c>
      <c r="J33">
        <f t="shared" si="10"/>
        <v>-2.3571319200000005</v>
      </c>
      <c r="K33" s="25"/>
      <c r="L33">
        <v>-289.56</v>
      </c>
      <c r="M33">
        <v>-206.15</v>
      </c>
      <c r="N33">
        <v>-220.25</v>
      </c>
      <c r="O33">
        <f t="shared" ref="O33:O48" si="16">L33-M33</f>
        <v>-83.41</v>
      </c>
      <c r="P33">
        <f t="shared" si="13"/>
        <v>-69.31</v>
      </c>
      <c r="Q33">
        <f t="shared" si="11"/>
        <v>14.099999999999994</v>
      </c>
      <c r="R33" s="25"/>
      <c r="S33">
        <v>0.71</v>
      </c>
      <c r="T33">
        <v>0.67</v>
      </c>
      <c r="U33" s="5">
        <v>0.72</v>
      </c>
      <c r="V33">
        <f t="shared" ref="V33:V48" si="17">S33-T33</f>
        <v>3.9999999999999925E-2</v>
      </c>
      <c r="W33">
        <f t="shared" si="14"/>
        <v>-1.0000000000000009E-2</v>
      </c>
      <c r="X33">
        <f t="shared" si="12"/>
        <v>-4.9999999999999933E-2</v>
      </c>
      <c r="Y33" s="25"/>
    </row>
    <row r="34" spans="4:25" x14ac:dyDescent="0.35">
      <c r="D34">
        <v>6</v>
      </c>
      <c r="E34" s="5">
        <v>73.734790090000004</v>
      </c>
      <c r="F34" s="5">
        <v>70.304837840000005</v>
      </c>
      <c r="G34" s="5">
        <v>73.094320530000005</v>
      </c>
      <c r="H34">
        <f t="shared" si="15"/>
        <v>3.4299522499999995</v>
      </c>
      <c r="I34">
        <f t="shared" si="9"/>
        <v>0.64046955999999966</v>
      </c>
      <c r="J34">
        <f t="shared" si="10"/>
        <v>-2.7894826899999998</v>
      </c>
      <c r="K34" s="25"/>
      <c r="L34">
        <v>-225.58</v>
      </c>
      <c r="M34">
        <v>-231.8</v>
      </c>
      <c r="N34">
        <v>-213.24</v>
      </c>
      <c r="O34">
        <f t="shared" si="16"/>
        <v>6.2199999999999989</v>
      </c>
      <c r="P34">
        <f t="shared" si="13"/>
        <v>-12.340000000000003</v>
      </c>
      <c r="Q34">
        <f t="shared" si="11"/>
        <v>-18.560000000000002</v>
      </c>
      <c r="R34" s="25"/>
      <c r="S34">
        <v>0.71</v>
      </c>
      <c r="T34">
        <v>0.66</v>
      </c>
      <c r="U34" s="5">
        <v>0.7</v>
      </c>
      <c r="V34">
        <f t="shared" si="17"/>
        <v>4.9999999999999933E-2</v>
      </c>
      <c r="W34">
        <f t="shared" si="14"/>
        <v>1.0000000000000009E-2</v>
      </c>
      <c r="X34">
        <f t="shared" si="12"/>
        <v>-3.9999999999999925E-2</v>
      </c>
      <c r="Y34" s="25"/>
    </row>
    <row r="35" spans="4:25" x14ac:dyDescent="0.35">
      <c r="D35">
        <v>7</v>
      </c>
      <c r="E35" s="5">
        <v>74.263853960000006</v>
      </c>
      <c r="F35" s="5">
        <v>71.767427380000001</v>
      </c>
      <c r="G35" s="5">
        <v>74.064108230000002</v>
      </c>
      <c r="H35">
        <f t="shared" si="15"/>
        <v>2.4964265800000049</v>
      </c>
      <c r="I35">
        <f t="shared" si="9"/>
        <v>0.19974573000000362</v>
      </c>
      <c r="J35">
        <f t="shared" si="10"/>
        <v>-2.2966808500000013</v>
      </c>
      <c r="K35" s="25"/>
      <c r="L35">
        <v>-195.9</v>
      </c>
      <c r="M35">
        <v>-191.31</v>
      </c>
      <c r="N35">
        <v>-252.67</v>
      </c>
      <c r="O35">
        <f t="shared" si="16"/>
        <v>-4.5900000000000034</v>
      </c>
      <c r="P35">
        <f t="shared" si="13"/>
        <v>56.769999999999982</v>
      </c>
      <c r="Q35">
        <f t="shared" si="11"/>
        <v>61.359999999999985</v>
      </c>
      <c r="R35" s="25"/>
      <c r="S35">
        <v>0.72</v>
      </c>
      <c r="T35">
        <v>0.67</v>
      </c>
      <c r="U35" s="5">
        <v>0.71</v>
      </c>
      <c r="V35">
        <f t="shared" si="17"/>
        <v>4.9999999999999933E-2</v>
      </c>
      <c r="W35">
        <f t="shared" si="14"/>
        <v>1.0000000000000009E-2</v>
      </c>
      <c r="X35">
        <f t="shared" si="12"/>
        <v>-3.9999999999999925E-2</v>
      </c>
      <c r="Y35" s="25"/>
    </row>
    <row r="36" spans="4:25" x14ac:dyDescent="0.35">
      <c r="D36">
        <v>8</v>
      </c>
      <c r="E36" s="5">
        <v>74.623488859999995</v>
      </c>
      <c r="F36" s="5">
        <v>72.188728609999998</v>
      </c>
      <c r="G36" s="5">
        <v>74.022231399999995</v>
      </c>
      <c r="H36">
        <f t="shared" si="15"/>
        <v>2.4347602499999965</v>
      </c>
      <c r="I36">
        <f t="shared" si="9"/>
        <v>0.60125745999999936</v>
      </c>
      <c r="J36">
        <f t="shared" si="10"/>
        <v>-1.8335027899999972</v>
      </c>
      <c r="K36" s="25"/>
      <c r="L36">
        <v>-316.22000000000003</v>
      </c>
      <c r="M36">
        <v>-222.84</v>
      </c>
      <c r="N36">
        <v>-243.65</v>
      </c>
      <c r="O36">
        <f t="shared" si="16"/>
        <v>-93.380000000000024</v>
      </c>
      <c r="P36">
        <f t="shared" si="13"/>
        <v>-72.570000000000022</v>
      </c>
      <c r="Q36">
        <f t="shared" si="11"/>
        <v>20.810000000000002</v>
      </c>
      <c r="R36" s="25"/>
      <c r="S36">
        <v>0.73</v>
      </c>
      <c r="T36">
        <v>0.67</v>
      </c>
      <c r="U36" s="5">
        <v>0.7</v>
      </c>
      <c r="V36">
        <f t="shared" si="17"/>
        <v>5.9999999999999942E-2</v>
      </c>
      <c r="W36">
        <f t="shared" si="14"/>
        <v>3.0000000000000027E-2</v>
      </c>
      <c r="X36">
        <f t="shared" si="12"/>
        <v>-2.9999999999999916E-2</v>
      </c>
      <c r="Y36" s="25"/>
    </row>
    <row r="37" spans="4:25" x14ac:dyDescent="0.35">
      <c r="D37">
        <v>9</v>
      </c>
      <c r="E37" s="5">
        <v>73.240670510000001</v>
      </c>
      <c r="F37" s="5">
        <v>73.240670510000001</v>
      </c>
      <c r="G37" s="5">
        <v>72.597471150000004</v>
      </c>
      <c r="H37">
        <f t="shared" si="15"/>
        <v>0</v>
      </c>
      <c r="I37">
        <f t="shared" si="9"/>
        <v>0.643199359999997</v>
      </c>
      <c r="J37">
        <f t="shared" si="10"/>
        <v>0.643199359999997</v>
      </c>
      <c r="K37" s="25"/>
      <c r="L37">
        <v>-297.18</v>
      </c>
      <c r="M37">
        <v>-310.3</v>
      </c>
      <c r="N37">
        <v>-238.49</v>
      </c>
      <c r="O37">
        <f t="shared" si="16"/>
        <v>13.120000000000005</v>
      </c>
      <c r="P37">
        <f t="shared" si="13"/>
        <v>-58.69</v>
      </c>
      <c r="Q37">
        <f t="shared" si="11"/>
        <v>-71.81</v>
      </c>
      <c r="R37" s="25"/>
      <c r="S37">
        <v>0.7</v>
      </c>
      <c r="T37">
        <v>0.66</v>
      </c>
      <c r="U37" s="5">
        <v>0.69</v>
      </c>
      <c r="V37">
        <f t="shared" si="17"/>
        <v>3.9999999999999925E-2</v>
      </c>
      <c r="W37">
        <f t="shared" si="14"/>
        <v>1.0000000000000009E-2</v>
      </c>
      <c r="X37">
        <f t="shared" si="12"/>
        <v>-2.9999999999999916E-2</v>
      </c>
      <c r="Y37" s="25"/>
    </row>
    <row r="38" spans="4:25" x14ac:dyDescent="0.35">
      <c r="D38">
        <v>10</v>
      </c>
      <c r="E38">
        <v>74.173964389999995</v>
      </c>
      <c r="F38">
        <v>72.096943890000006</v>
      </c>
      <c r="G38">
        <v>73.508850969999997</v>
      </c>
      <c r="H38">
        <f t="shared" si="15"/>
        <v>2.0770204999999891</v>
      </c>
      <c r="I38">
        <f t="shared" si="9"/>
        <v>0.66511341999999729</v>
      </c>
      <c r="J38">
        <f t="shared" si="10"/>
        <v>-1.4119070799999918</v>
      </c>
      <c r="K38" s="25"/>
      <c r="L38">
        <v>-213.22</v>
      </c>
      <c r="M38">
        <v>-259.05</v>
      </c>
      <c r="N38">
        <v>-229.4</v>
      </c>
      <c r="O38">
        <f t="shared" si="16"/>
        <v>45.830000000000013</v>
      </c>
      <c r="P38">
        <f t="shared" si="13"/>
        <v>16.180000000000007</v>
      </c>
      <c r="Q38">
        <f t="shared" si="11"/>
        <v>-29.650000000000006</v>
      </c>
      <c r="R38" s="25"/>
      <c r="S38">
        <v>0.7</v>
      </c>
      <c r="T38">
        <v>0.67</v>
      </c>
      <c r="U38" s="5">
        <v>0.71</v>
      </c>
      <c r="V38">
        <f t="shared" si="17"/>
        <v>2.9999999999999916E-2</v>
      </c>
      <c r="W38">
        <f t="shared" si="14"/>
        <v>-1.0000000000000009E-2</v>
      </c>
      <c r="X38">
        <f t="shared" si="12"/>
        <v>-3.9999999999999925E-2</v>
      </c>
      <c r="Y38" s="25"/>
    </row>
    <row r="39" spans="4:25" x14ac:dyDescent="0.35">
      <c r="D39">
        <v>11</v>
      </c>
      <c r="E39">
        <v>73.463773380000006</v>
      </c>
      <c r="F39">
        <v>73.463773380000006</v>
      </c>
      <c r="G39">
        <v>73.006651410000003</v>
      </c>
      <c r="H39">
        <f t="shared" si="15"/>
        <v>0</v>
      </c>
      <c r="I39">
        <f t="shared" si="9"/>
        <v>0.45712197000000288</v>
      </c>
      <c r="J39">
        <f t="shared" si="10"/>
        <v>0.45712197000000288</v>
      </c>
      <c r="K39" s="25"/>
      <c r="L39">
        <v>-259.54000000000002</v>
      </c>
      <c r="M39">
        <v>-251.52</v>
      </c>
      <c r="N39">
        <v>-254.16</v>
      </c>
      <c r="O39">
        <f t="shared" si="16"/>
        <v>-8.0200000000000102</v>
      </c>
      <c r="P39">
        <f t="shared" si="13"/>
        <v>-5.3800000000000239</v>
      </c>
      <c r="Q39">
        <f t="shared" si="11"/>
        <v>2.6399999999999864</v>
      </c>
      <c r="R39" s="25"/>
      <c r="S39">
        <v>0.69</v>
      </c>
      <c r="T39">
        <v>0.67</v>
      </c>
      <c r="U39" s="5">
        <v>0.7</v>
      </c>
      <c r="V39">
        <f t="shared" si="17"/>
        <v>1.9999999999999907E-2</v>
      </c>
      <c r="W39">
        <f t="shared" si="14"/>
        <v>-1.0000000000000009E-2</v>
      </c>
      <c r="X39">
        <f t="shared" si="12"/>
        <v>-2.9999999999999916E-2</v>
      </c>
      <c r="Y39" s="25"/>
    </row>
    <row r="40" spans="4:25" x14ac:dyDescent="0.35">
      <c r="D40">
        <v>12</v>
      </c>
      <c r="E40">
        <v>73.858191399999995</v>
      </c>
      <c r="F40">
        <v>71.28965977</v>
      </c>
      <c r="G40">
        <v>73.16292181</v>
      </c>
      <c r="H40">
        <f t="shared" si="15"/>
        <v>2.5685316299999954</v>
      </c>
      <c r="I40">
        <f t="shared" si="9"/>
        <v>0.69526958999999522</v>
      </c>
      <c r="J40">
        <f t="shared" si="10"/>
        <v>-1.8732620400000002</v>
      </c>
      <c r="K40" s="25"/>
      <c r="L40">
        <v>-203.33</v>
      </c>
      <c r="M40">
        <v>-199.07</v>
      </c>
      <c r="N40">
        <v>-245.56</v>
      </c>
      <c r="O40">
        <f t="shared" si="16"/>
        <v>-4.2600000000000193</v>
      </c>
      <c r="P40">
        <f t="shared" si="13"/>
        <v>42.22999999999999</v>
      </c>
      <c r="Q40">
        <f t="shared" si="11"/>
        <v>46.490000000000009</v>
      </c>
      <c r="R40" s="25"/>
      <c r="S40">
        <v>0.7</v>
      </c>
      <c r="T40">
        <v>0.66</v>
      </c>
      <c r="U40" s="5">
        <v>0.69</v>
      </c>
      <c r="V40">
        <f t="shared" si="17"/>
        <v>3.9999999999999925E-2</v>
      </c>
      <c r="W40">
        <f t="shared" si="14"/>
        <v>1.0000000000000009E-2</v>
      </c>
      <c r="X40">
        <f t="shared" si="12"/>
        <v>-2.9999999999999916E-2</v>
      </c>
      <c r="Y40" s="25"/>
    </row>
    <row r="41" spans="4:25" x14ac:dyDescent="0.35">
      <c r="D41">
        <v>13</v>
      </c>
      <c r="E41">
        <v>74.416733980000004</v>
      </c>
      <c r="F41">
        <v>71.618834059999998</v>
      </c>
      <c r="G41">
        <v>74.333893750000001</v>
      </c>
      <c r="H41">
        <f t="shared" si="15"/>
        <v>2.7978999200000061</v>
      </c>
      <c r="I41">
        <f t="shared" si="9"/>
        <v>8.284023000000218E-2</v>
      </c>
      <c r="J41">
        <f t="shared" si="10"/>
        <v>-2.7150596900000039</v>
      </c>
      <c r="K41" s="25"/>
      <c r="L41">
        <v>-318.38</v>
      </c>
      <c r="M41">
        <v>-273.5</v>
      </c>
      <c r="N41">
        <v>-271.82</v>
      </c>
      <c r="O41">
        <f t="shared" si="16"/>
        <v>-44.879999999999995</v>
      </c>
      <c r="P41">
        <f t="shared" si="13"/>
        <v>-46.56</v>
      </c>
      <c r="Q41">
        <f t="shared" si="11"/>
        <v>-1.6800000000000068</v>
      </c>
      <c r="R41" s="25"/>
      <c r="S41">
        <v>0.71</v>
      </c>
      <c r="T41">
        <v>0.66</v>
      </c>
      <c r="U41" s="5">
        <v>0.72</v>
      </c>
      <c r="V41">
        <f t="shared" si="17"/>
        <v>4.9999999999999933E-2</v>
      </c>
      <c r="W41">
        <f t="shared" si="14"/>
        <v>-1.0000000000000009E-2</v>
      </c>
      <c r="X41">
        <f t="shared" si="12"/>
        <v>-5.9999999999999942E-2</v>
      </c>
      <c r="Y41" s="25"/>
    </row>
    <row r="42" spans="4:25" x14ac:dyDescent="0.35">
      <c r="D42">
        <v>14</v>
      </c>
      <c r="E42">
        <v>73.958066059999993</v>
      </c>
      <c r="F42">
        <v>70.802612420000003</v>
      </c>
      <c r="G42">
        <v>74.101369879999993</v>
      </c>
      <c r="H42">
        <f t="shared" si="15"/>
        <v>3.1554536399999904</v>
      </c>
      <c r="I42">
        <f t="shared" si="9"/>
        <v>-0.14330381999999986</v>
      </c>
      <c r="J42">
        <f t="shared" si="10"/>
        <v>-3.2987574599999903</v>
      </c>
      <c r="K42" s="25"/>
      <c r="L42">
        <v>-231.84</v>
      </c>
      <c r="M42">
        <v>-173.38</v>
      </c>
      <c r="N42">
        <v>-243.3</v>
      </c>
      <c r="O42">
        <f t="shared" si="16"/>
        <v>-58.460000000000008</v>
      </c>
      <c r="P42">
        <f t="shared" si="13"/>
        <v>11.460000000000008</v>
      </c>
      <c r="Q42">
        <f t="shared" si="11"/>
        <v>69.920000000000016</v>
      </c>
      <c r="R42" s="25"/>
      <c r="S42">
        <v>0.71</v>
      </c>
      <c r="T42">
        <v>0.67</v>
      </c>
      <c r="U42" s="5">
        <v>0.72</v>
      </c>
      <c r="V42">
        <f t="shared" si="17"/>
        <v>3.9999999999999925E-2</v>
      </c>
      <c r="W42">
        <f t="shared" si="14"/>
        <v>-1.0000000000000009E-2</v>
      </c>
      <c r="X42">
        <f t="shared" si="12"/>
        <v>-4.9999999999999933E-2</v>
      </c>
      <c r="Y42" s="25"/>
    </row>
    <row r="43" spans="4:25" x14ac:dyDescent="0.35">
      <c r="D43">
        <v>15</v>
      </c>
      <c r="E43">
        <v>74.449130519999997</v>
      </c>
      <c r="F43">
        <v>72.303877839999998</v>
      </c>
      <c r="G43">
        <v>74.548864899999998</v>
      </c>
      <c r="H43">
        <f t="shared" si="15"/>
        <v>2.1452526799999987</v>
      </c>
      <c r="I43">
        <f t="shared" si="9"/>
        <v>-9.9734380000001011E-2</v>
      </c>
      <c r="J43">
        <f t="shared" si="10"/>
        <v>-2.2449870599999997</v>
      </c>
      <c r="K43" s="25"/>
      <c r="L43">
        <v>-296.05</v>
      </c>
      <c r="M43">
        <v>-186.69</v>
      </c>
      <c r="N43">
        <v>-239.22</v>
      </c>
      <c r="O43">
        <f t="shared" si="16"/>
        <v>-109.36000000000001</v>
      </c>
      <c r="P43">
        <f t="shared" si="13"/>
        <v>-56.830000000000013</v>
      </c>
      <c r="Q43">
        <f t="shared" si="11"/>
        <v>52.53</v>
      </c>
      <c r="R43" s="25"/>
      <c r="S43">
        <v>0.72</v>
      </c>
      <c r="T43">
        <v>0.67</v>
      </c>
      <c r="U43" s="5">
        <v>0.73</v>
      </c>
      <c r="V43">
        <f t="shared" si="17"/>
        <v>4.9999999999999933E-2</v>
      </c>
      <c r="W43">
        <f t="shared" si="14"/>
        <v>-1.0000000000000009E-2</v>
      </c>
      <c r="X43">
        <f t="shared" si="12"/>
        <v>-5.9999999999999942E-2</v>
      </c>
      <c r="Y43" s="25"/>
    </row>
    <row r="44" spans="4:25" x14ac:dyDescent="0.35">
      <c r="D44">
        <v>16</v>
      </c>
      <c r="E44">
        <v>73.61543374</v>
      </c>
      <c r="F44">
        <v>70.562314959999995</v>
      </c>
      <c r="G44">
        <v>73.362675089999996</v>
      </c>
      <c r="H44">
        <f t="shared" si="15"/>
        <v>3.0531187800000055</v>
      </c>
      <c r="I44">
        <f t="shared" si="9"/>
        <v>0.25275865000000408</v>
      </c>
      <c r="J44">
        <f t="shared" si="10"/>
        <v>-2.8003601300000014</v>
      </c>
      <c r="K44" s="25"/>
      <c r="L44">
        <v>-370.64</v>
      </c>
      <c r="M44">
        <v>-264.29000000000002</v>
      </c>
      <c r="N44">
        <v>-343.22</v>
      </c>
      <c r="O44">
        <f t="shared" si="16"/>
        <v>-106.34999999999997</v>
      </c>
      <c r="P44">
        <f t="shared" si="13"/>
        <v>-27.419999999999959</v>
      </c>
      <c r="Q44">
        <f t="shared" si="11"/>
        <v>78.930000000000007</v>
      </c>
      <c r="R44" s="25"/>
      <c r="S44">
        <v>0.7</v>
      </c>
      <c r="T44">
        <v>0.66</v>
      </c>
      <c r="U44" s="5">
        <v>0.71</v>
      </c>
      <c r="V44">
        <f t="shared" si="17"/>
        <v>3.9999999999999925E-2</v>
      </c>
      <c r="W44">
        <f t="shared" si="14"/>
        <v>-1.0000000000000009E-2</v>
      </c>
      <c r="X44">
        <f t="shared" si="12"/>
        <v>-4.9999999999999933E-2</v>
      </c>
      <c r="Y44" s="25"/>
    </row>
    <row r="45" spans="4:25" x14ac:dyDescent="0.35">
      <c r="D45">
        <v>17</v>
      </c>
      <c r="E45" s="5">
        <v>75.011865299999997</v>
      </c>
      <c r="F45" s="5">
        <v>72.504825909999994</v>
      </c>
      <c r="G45" s="5">
        <v>74.954467320000006</v>
      </c>
      <c r="H45">
        <f t="shared" si="15"/>
        <v>2.5070393900000028</v>
      </c>
      <c r="I45">
        <f t="shared" si="9"/>
        <v>5.7397979999990412E-2</v>
      </c>
      <c r="J45">
        <f t="shared" si="10"/>
        <v>-2.4496414100000123</v>
      </c>
      <c r="K45" s="25"/>
      <c r="L45">
        <v>-268.72000000000003</v>
      </c>
      <c r="M45">
        <v>-206.79</v>
      </c>
      <c r="N45">
        <v>-277.32</v>
      </c>
      <c r="O45">
        <f t="shared" si="16"/>
        <v>-61.930000000000035</v>
      </c>
      <c r="P45">
        <f t="shared" si="13"/>
        <v>8.5999999999999659</v>
      </c>
      <c r="Q45">
        <f t="shared" si="11"/>
        <v>70.53</v>
      </c>
      <c r="R45" s="25"/>
      <c r="S45">
        <v>0.73</v>
      </c>
      <c r="T45">
        <v>0.67</v>
      </c>
      <c r="U45" s="5">
        <v>0.73</v>
      </c>
      <c r="V45">
        <f t="shared" si="17"/>
        <v>5.9999999999999942E-2</v>
      </c>
      <c r="W45">
        <f t="shared" si="14"/>
        <v>0</v>
      </c>
      <c r="X45">
        <f t="shared" si="12"/>
        <v>-5.9999999999999942E-2</v>
      </c>
      <c r="Y45" s="25"/>
    </row>
    <row r="46" spans="4:25" x14ac:dyDescent="0.35">
      <c r="D46">
        <v>18</v>
      </c>
      <c r="E46">
        <v>74.161717069999995</v>
      </c>
      <c r="F46" s="5">
        <v>71.140088539999994</v>
      </c>
      <c r="G46" s="5">
        <v>73.024473740000005</v>
      </c>
      <c r="H46">
        <f t="shared" si="15"/>
        <v>3.021628530000001</v>
      </c>
      <c r="I46">
        <f t="shared" si="9"/>
        <v>1.1372433299999898</v>
      </c>
      <c r="J46">
        <f t="shared" si="10"/>
        <v>-1.8843852000000112</v>
      </c>
      <c r="K46" s="25"/>
      <c r="L46">
        <v>-255.55</v>
      </c>
      <c r="M46">
        <v>-293.58999999999997</v>
      </c>
      <c r="N46">
        <v>-257.63</v>
      </c>
      <c r="O46">
        <f t="shared" si="16"/>
        <v>38.039999999999964</v>
      </c>
      <c r="P46">
        <f t="shared" si="13"/>
        <v>2.0799999999999841</v>
      </c>
      <c r="Q46">
        <f t="shared" si="11"/>
        <v>-35.95999999999998</v>
      </c>
      <c r="R46" s="25"/>
      <c r="S46">
        <v>0.72</v>
      </c>
      <c r="T46">
        <v>0.67</v>
      </c>
      <c r="U46" s="5">
        <v>0.69</v>
      </c>
      <c r="V46">
        <f t="shared" si="17"/>
        <v>4.9999999999999933E-2</v>
      </c>
      <c r="W46">
        <f t="shared" si="14"/>
        <v>3.0000000000000027E-2</v>
      </c>
      <c r="X46">
        <f t="shared" si="12"/>
        <v>-1.9999999999999907E-2</v>
      </c>
      <c r="Y46" s="25"/>
    </row>
    <row r="47" spans="4:25" x14ac:dyDescent="0.35">
      <c r="D47">
        <v>19</v>
      </c>
      <c r="E47" s="5">
        <v>75.054253880000005</v>
      </c>
      <c r="F47" s="5">
        <v>71.513578390000006</v>
      </c>
      <c r="G47" s="5">
        <v>73.646923999999999</v>
      </c>
      <c r="H47">
        <f t="shared" si="15"/>
        <v>3.5406754899999981</v>
      </c>
      <c r="I47">
        <f t="shared" si="9"/>
        <v>1.407329880000006</v>
      </c>
      <c r="J47">
        <f t="shared" si="10"/>
        <v>-2.1333456099999921</v>
      </c>
      <c r="K47" s="25"/>
      <c r="L47">
        <v>-250.22</v>
      </c>
      <c r="M47">
        <v>-250.79</v>
      </c>
      <c r="N47">
        <v>-200.86</v>
      </c>
      <c r="O47">
        <f t="shared" si="16"/>
        <v>0.56999999999999318</v>
      </c>
      <c r="P47">
        <f t="shared" si="13"/>
        <v>-49.359999999999985</v>
      </c>
      <c r="Q47">
        <f t="shared" si="11"/>
        <v>-49.929999999999978</v>
      </c>
      <c r="R47" s="25"/>
      <c r="S47">
        <v>0.74</v>
      </c>
      <c r="T47">
        <v>0.66</v>
      </c>
      <c r="U47" s="5">
        <v>0.69</v>
      </c>
      <c r="V47">
        <f t="shared" si="17"/>
        <v>7.999999999999996E-2</v>
      </c>
      <c r="W47">
        <f t="shared" si="14"/>
        <v>5.0000000000000044E-2</v>
      </c>
      <c r="X47">
        <f t="shared" si="12"/>
        <v>-2.9999999999999916E-2</v>
      </c>
      <c r="Y47" s="25"/>
    </row>
    <row r="48" spans="4:25" x14ac:dyDescent="0.35">
      <c r="D48">
        <v>20</v>
      </c>
      <c r="E48" s="5">
        <v>73.786166929999993</v>
      </c>
      <c r="F48" s="5">
        <v>70.94624254</v>
      </c>
      <c r="G48" s="5">
        <v>73.595238760000001</v>
      </c>
      <c r="H48">
        <f t="shared" si="15"/>
        <v>2.8399243899999931</v>
      </c>
      <c r="I48">
        <f t="shared" si="9"/>
        <v>0.19092816999999229</v>
      </c>
      <c r="J48">
        <f t="shared" si="10"/>
        <v>-2.6489962200000008</v>
      </c>
      <c r="K48" s="25"/>
      <c r="L48">
        <v>-299.55</v>
      </c>
      <c r="M48">
        <v>-251.16</v>
      </c>
      <c r="N48">
        <v>-243.84</v>
      </c>
      <c r="O48">
        <f t="shared" si="16"/>
        <v>-48.390000000000015</v>
      </c>
      <c r="P48">
        <f t="shared" si="13"/>
        <v>-55.710000000000008</v>
      </c>
      <c r="Q48">
        <f t="shared" si="11"/>
        <v>-7.3199999999999932</v>
      </c>
      <c r="R48" s="25"/>
      <c r="S48" s="8">
        <v>0.7</v>
      </c>
      <c r="T48">
        <v>0.66</v>
      </c>
      <c r="U48" s="5">
        <v>0.7</v>
      </c>
      <c r="V48">
        <f t="shared" si="17"/>
        <v>3.9999999999999925E-2</v>
      </c>
      <c r="W48">
        <f t="shared" si="14"/>
        <v>0</v>
      </c>
      <c r="X48">
        <f t="shared" si="12"/>
        <v>-3.9999999999999925E-2</v>
      </c>
      <c r="Y48" s="25"/>
    </row>
    <row r="49" spans="4:25" ht="15" thickBot="1" x14ac:dyDescent="0.4">
      <c r="E49" s="5"/>
      <c r="F49" s="5"/>
      <c r="G49" s="5"/>
      <c r="K49" s="25"/>
      <c r="R49" s="25"/>
      <c r="S49" s="8"/>
      <c r="U49" s="5"/>
      <c r="Y49" s="25"/>
    </row>
    <row r="50" spans="4:25" ht="15" customHeight="1" thickBot="1" x14ac:dyDescent="0.4">
      <c r="E50" s="50" t="s">
        <v>92</v>
      </c>
      <c r="F50" s="51"/>
      <c r="G50" s="52"/>
      <c r="H50" s="50" t="s">
        <v>135</v>
      </c>
      <c r="I50" s="54"/>
      <c r="J50" s="55"/>
      <c r="K50" s="25"/>
      <c r="L50" s="56" t="s">
        <v>105</v>
      </c>
      <c r="M50" s="57"/>
      <c r="N50" s="58"/>
      <c r="O50" s="50" t="s">
        <v>135</v>
      </c>
      <c r="P50" s="54"/>
      <c r="Q50" s="55"/>
      <c r="R50" s="25"/>
      <c r="S50" s="50" t="s">
        <v>115</v>
      </c>
      <c r="T50" s="51"/>
      <c r="U50" s="52"/>
      <c r="V50" s="50" t="s">
        <v>135</v>
      </c>
      <c r="W50" s="54"/>
      <c r="X50" s="55"/>
      <c r="Y50" s="25"/>
    </row>
    <row r="51" spans="4:25" ht="34" customHeight="1" thickBot="1" x14ac:dyDescent="0.4">
      <c r="D51" s="1" t="s">
        <v>103</v>
      </c>
      <c r="E51" s="4" t="s">
        <v>79</v>
      </c>
      <c r="F51" s="4" t="s">
        <v>101</v>
      </c>
      <c r="G51" s="4" t="s">
        <v>102</v>
      </c>
      <c r="H51" s="36" t="s">
        <v>138</v>
      </c>
      <c r="I51" s="36" t="s">
        <v>139</v>
      </c>
      <c r="J51" s="36" t="s">
        <v>140</v>
      </c>
      <c r="K51" s="25"/>
      <c r="L51" s="4" t="s">
        <v>79</v>
      </c>
      <c r="M51" s="4" t="s">
        <v>101</v>
      </c>
      <c r="N51" s="4" t="s">
        <v>102</v>
      </c>
      <c r="O51" s="36" t="s">
        <v>138</v>
      </c>
      <c r="P51" s="36" t="s">
        <v>139</v>
      </c>
      <c r="Q51" s="36" t="s">
        <v>140</v>
      </c>
      <c r="R51" s="25"/>
      <c r="S51" s="4" t="s">
        <v>79</v>
      </c>
      <c r="T51" s="4" t="s">
        <v>101</v>
      </c>
      <c r="U51" s="4" t="s">
        <v>102</v>
      </c>
      <c r="V51" s="36" t="s">
        <v>141</v>
      </c>
      <c r="W51" s="36" t="s">
        <v>139</v>
      </c>
      <c r="X51" s="36" t="s">
        <v>142</v>
      </c>
      <c r="Y51" s="25"/>
    </row>
    <row r="52" spans="4:25" x14ac:dyDescent="0.35">
      <c r="D52">
        <v>1</v>
      </c>
      <c r="E52">
        <v>22.240933550000001</v>
      </c>
      <c r="F52">
        <v>25.355943</v>
      </c>
      <c r="G52">
        <v>23.45362115</v>
      </c>
      <c r="H52">
        <f>E52-F52</f>
        <v>-3.1150094499999987</v>
      </c>
      <c r="I52">
        <f>E52-G52</f>
        <v>-1.2126875999999989</v>
      </c>
      <c r="J52">
        <f>F52-G52</f>
        <v>1.9023218499999999</v>
      </c>
      <c r="K52" s="25"/>
      <c r="L52" s="8">
        <v>-346.63</v>
      </c>
      <c r="M52" s="8">
        <v>-316.57</v>
      </c>
      <c r="N52">
        <v>-321.70999999999998</v>
      </c>
      <c r="O52" s="8">
        <f>L52-M52</f>
        <v>-30.060000000000002</v>
      </c>
      <c r="P52">
        <f>L52-N52</f>
        <v>-24.920000000000016</v>
      </c>
      <c r="Q52">
        <f>M52-N52</f>
        <v>5.1399999999999864</v>
      </c>
      <c r="R52" s="25"/>
      <c r="S52">
        <v>0.73</v>
      </c>
      <c r="T52">
        <v>0.68</v>
      </c>
      <c r="U52" s="5">
        <v>0.71</v>
      </c>
      <c r="V52">
        <f>S52-T52</f>
        <v>4.9999999999999933E-2</v>
      </c>
      <c r="W52">
        <f>S52-U52</f>
        <v>2.0000000000000018E-2</v>
      </c>
      <c r="X52">
        <f>T52-U52</f>
        <v>-2.9999999999999916E-2</v>
      </c>
      <c r="Y52" s="25"/>
    </row>
    <row r="53" spans="4:25" x14ac:dyDescent="0.35">
      <c r="D53">
        <v>2</v>
      </c>
      <c r="E53" s="5">
        <v>22.5135243</v>
      </c>
      <c r="F53" s="5">
        <v>25.253397570000001</v>
      </c>
      <c r="G53" s="5">
        <v>22.790886929999999</v>
      </c>
      <c r="H53">
        <f>E53-F53</f>
        <v>-2.7398732700000004</v>
      </c>
      <c r="I53">
        <f t="shared" ref="I53:I71" si="18">E53-G53</f>
        <v>-0.27736262999999894</v>
      </c>
      <c r="J53">
        <f t="shared" ref="J53:J71" si="19">F53-G53</f>
        <v>2.4625106400000014</v>
      </c>
      <c r="K53" s="25"/>
      <c r="L53">
        <v>-309.88</v>
      </c>
      <c r="M53">
        <v>-244.24</v>
      </c>
      <c r="N53">
        <v>-322.58999999999997</v>
      </c>
      <c r="O53">
        <f>L53-M53</f>
        <v>-65.639999999999986</v>
      </c>
      <c r="P53">
        <f>L53-N53</f>
        <v>12.70999999999998</v>
      </c>
      <c r="Q53">
        <f>M53-N53</f>
        <v>78.349999999999966</v>
      </c>
      <c r="R53" s="25"/>
      <c r="S53">
        <v>0.72</v>
      </c>
      <c r="T53">
        <v>0.69</v>
      </c>
      <c r="U53" s="5">
        <v>0.72</v>
      </c>
      <c r="V53">
        <f>S53-T53</f>
        <v>3.0000000000000027E-2</v>
      </c>
      <c r="W53">
        <f>S53-U53</f>
        <v>0</v>
      </c>
      <c r="X53">
        <f>T53-U53</f>
        <v>-3.0000000000000027E-2</v>
      </c>
      <c r="Y53" s="25"/>
    </row>
    <row r="54" spans="4:25" x14ac:dyDescent="0.35">
      <c r="D54">
        <v>3</v>
      </c>
      <c r="E54" s="5">
        <v>21.588030289999999</v>
      </c>
      <c r="F54" s="5">
        <v>25.126506490000001</v>
      </c>
      <c r="G54" s="5">
        <v>22.756358980000002</v>
      </c>
      <c r="H54">
        <f>E54-F54</f>
        <v>-3.5384762000000016</v>
      </c>
      <c r="I54">
        <f t="shared" si="18"/>
        <v>-1.1683286900000027</v>
      </c>
      <c r="J54">
        <f t="shared" si="19"/>
        <v>2.3701475099999989</v>
      </c>
      <c r="K54" s="25"/>
      <c r="L54" s="8">
        <v>-347.58</v>
      </c>
      <c r="M54" s="8">
        <v>-303.85000000000002</v>
      </c>
      <c r="N54">
        <v>-318.04000000000002</v>
      </c>
      <c r="O54">
        <f>L54-M54</f>
        <v>-43.729999999999961</v>
      </c>
      <c r="P54">
        <f t="shared" ref="P54:P71" si="20">L54-N54</f>
        <v>-29.539999999999964</v>
      </c>
      <c r="Q54">
        <f t="shared" ref="Q54:Q71" si="21">M54-N54</f>
        <v>14.189999999999998</v>
      </c>
      <c r="R54" s="25"/>
      <c r="S54">
        <v>0.74</v>
      </c>
      <c r="T54">
        <v>0.69</v>
      </c>
      <c r="U54" s="5">
        <v>0.72</v>
      </c>
      <c r="V54">
        <f>S54-T54</f>
        <v>5.0000000000000044E-2</v>
      </c>
      <c r="W54">
        <f t="shared" ref="W54:W71" si="22">S54-U54</f>
        <v>2.0000000000000018E-2</v>
      </c>
      <c r="X54">
        <f t="shared" ref="X54" si="23">T54-U54</f>
        <v>-3.0000000000000027E-2</v>
      </c>
      <c r="Y54" s="25"/>
    </row>
    <row r="55" spans="4:25" x14ac:dyDescent="0.35">
      <c r="D55">
        <v>4</v>
      </c>
      <c r="E55" s="5">
        <v>21.646123119999999</v>
      </c>
      <c r="F55" s="5">
        <v>25.261575300000001</v>
      </c>
      <c r="G55" s="5">
        <v>21.850577059999999</v>
      </c>
      <c r="H55">
        <f>E55-F55</f>
        <v>-3.6154521800000019</v>
      </c>
      <c r="I55">
        <f t="shared" si="18"/>
        <v>-0.2044539400000005</v>
      </c>
      <c r="J55">
        <f t="shared" si="19"/>
        <v>3.4109982400000014</v>
      </c>
      <c r="K55" s="25"/>
      <c r="L55" s="8">
        <v>-342.6</v>
      </c>
      <c r="M55" s="8">
        <v>-231.95</v>
      </c>
      <c r="N55">
        <v>-355.03</v>
      </c>
      <c r="O55">
        <f>L55-M55</f>
        <v>-110.65000000000003</v>
      </c>
      <c r="P55">
        <f t="shared" si="20"/>
        <v>12.42999999999995</v>
      </c>
      <c r="Q55">
        <f t="shared" si="21"/>
        <v>123.07999999999998</v>
      </c>
      <c r="R55" s="25"/>
      <c r="S55">
        <v>0.74</v>
      </c>
      <c r="T55">
        <v>0.69</v>
      </c>
      <c r="U55" s="5">
        <v>0.74</v>
      </c>
      <c r="V55">
        <f>S55-T55</f>
        <v>5.0000000000000044E-2</v>
      </c>
      <c r="W55">
        <f t="shared" si="22"/>
        <v>0</v>
      </c>
      <c r="X55">
        <f>T55-U55</f>
        <v>-5.0000000000000044E-2</v>
      </c>
      <c r="Y55" s="25"/>
    </row>
    <row r="56" spans="4:25" x14ac:dyDescent="0.35">
      <c r="D56">
        <v>5</v>
      </c>
      <c r="E56" s="5">
        <v>22.96816814</v>
      </c>
      <c r="F56" s="5">
        <v>25.11879485</v>
      </c>
      <c r="G56" s="5">
        <v>21.96646569</v>
      </c>
      <c r="H56">
        <f>E56-F56</f>
        <v>-2.1506267100000009</v>
      </c>
      <c r="I56">
        <f t="shared" si="18"/>
        <v>1.0017024499999998</v>
      </c>
      <c r="J56">
        <f t="shared" si="19"/>
        <v>3.1523291600000007</v>
      </c>
      <c r="K56" s="25"/>
      <c r="L56" s="8">
        <v>-240.7</v>
      </c>
      <c r="M56" s="8">
        <v>-252.06</v>
      </c>
      <c r="N56">
        <v>-321.68</v>
      </c>
      <c r="O56">
        <f t="shared" ref="O56:O71" si="24">L56-M56</f>
        <v>11.360000000000014</v>
      </c>
      <c r="P56" s="8">
        <f>L56-N56</f>
        <v>80.980000000000018</v>
      </c>
      <c r="Q56">
        <f t="shared" si="21"/>
        <v>69.62</v>
      </c>
      <c r="R56" s="25"/>
      <c r="S56">
        <v>0.72</v>
      </c>
      <c r="T56">
        <v>0.69</v>
      </c>
      <c r="U56" s="5">
        <v>0.74</v>
      </c>
      <c r="V56">
        <f t="shared" ref="V56:V71" si="25">S56-T56</f>
        <v>3.0000000000000027E-2</v>
      </c>
      <c r="W56">
        <f t="shared" si="22"/>
        <v>-2.0000000000000018E-2</v>
      </c>
      <c r="X56">
        <f t="shared" ref="X56:X71" si="26">T56-U56</f>
        <v>-5.0000000000000044E-2</v>
      </c>
      <c r="Y56" s="25"/>
    </row>
    <row r="57" spans="4:25" x14ac:dyDescent="0.35">
      <c r="D57">
        <v>6</v>
      </c>
      <c r="E57" s="5">
        <v>22.497688350000001</v>
      </c>
      <c r="F57" s="5">
        <v>25.20232339</v>
      </c>
      <c r="G57" s="5">
        <v>23.20423272</v>
      </c>
      <c r="H57">
        <f t="shared" ref="H57:H71" si="27">E57-F57</f>
        <v>-2.7046350399999994</v>
      </c>
      <c r="I57">
        <f t="shared" si="18"/>
        <v>-0.70654436999999959</v>
      </c>
      <c r="J57">
        <f t="shared" si="19"/>
        <v>1.9980906699999998</v>
      </c>
      <c r="K57" s="25"/>
      <c r="L57" s="8">
        <v>-342.64</v>
      </c>
      <c r="M57" s="8">
        <v>-335.81</v>
      </c>
      <c r="N57">
        <v>-320.08</v>
      </c>
      <c r="O57">
        <f t="shared" si="24"/>
        <v>-6.8299999999999841</v>
      </c>
      <c r="P57">
        <f t="shared" si="20"/>
        <v>-22.560000000000002</v>
      </c>
      <c r="Q57">
        <f t="shared" si="21"/>
        <v>-15.730000000000018</v>
      </c>
      <c r="R57" s="25"/>
      <c r="S57">
        <v>0.73</v>
      </c>
      <c r="T57">
        <v>0.68</v>
      </c>
      <c r="U57" s="5">
        <v>0.72</v>
      </c>
      <c r="V57">
        <f t="shared" si="25"/>
        <v>4.9999999999999933E-2</v>
      </c>
      <c r="W57">
        <f t="shared" si="22"/>
        <v>1.0000000000000009E-2</v>
      </c>
      <c r="X57">
        <f t="shared" si="26"/>
        <v>-3.9999999999999925E-2</v>
      </c>
      <c r="Y57" s="25"/>
    </row>
    <row r="58" spans="4:25" x14ac:dyDescent="0.35">
      <c r="D58">
        <v>7</v>
      </c>
      <c r="E58" s="5">
        <v>22.148489659999999</v>
      </c>
      <c r="F58" s="5">
        <v>25.18426749</v>
      </c>
      <c r="G58" s="5">
        <v>22.684469499999999</v>
      </c>
      <c r="H58">
        <f t="shared" si="27"/>
        <v>-3.0357778300000007</v>
      </c>
      <c r="I58">
        <f t="shared" si="18"/>
        <v>-0.53597983999999954</v>
      </c>
      <c r="J58">
        <f>F58-G58</f>
        <v>2.4997979900000011</v>
      </c>
      <c r="K58" s="25"/>
      <c r="L58" s="8">
        <v>-308.52999999999997</v>
      </c>
      <c r="M58" s="8">
        <v>-277.97000000000003</v>
      </c>
      <c r="N58">
        <v>-313.51</v>
      </c>
      <c r="O58">
        <f t="shared" si="24"/>
        <v>-30.559999999999945</v>
      </c>
      <c r="P58">
        <f t="shared" si="20"/>
        <v>4.9800000000000182</v>
      </c>
      <c r="Q58">
        <f t="shared" si="21"/>
        <v>35.539999999999964</v>
      </c>
      <c r="R58" s="25"/>
      <c r="S58">
        <v>0.73</v>
      </c>
      <c r="T58">
        <v>0.69</v>
      </c>
      <c r="U58" s="5">
        <v>0.73</v>
      </c>
      <c r="V58">
        <f t="shared" si="25"/>
        <v>4.0000000000000036E-2</v>
      </c>
      <c r="W58">
        <f t="shared" si="22"/>
        <v>0</v>
      </c>
      <c r="X58">
        <f t="shared" si="26"/>
        <v>-4.0000000000000036E-2</v>
      </c>
      <c r="Y58" s="25"/>
    </row>
    <row r="59" spans="4:25" x14ac:dyDescent="0.35">
      <c r="D59">
        <v>8</v>
      </c>
      <c r="E59" s="5">
        <v>21.522961370000001</v>
      </c>
      <c r="F59" s="5">
        <v>24.917821679999999</v>
      </c>
      <c r="G59" s="5">
        <v>23.19293687</v>
      </c>
      <c r="H59">
        <f t="shared" si="27"/>
        <v>-3.3948603099999985</v>
      </c>
      <c r="I59">
        <f t="shared" si="18"/>
        <v>-1.6699754999999996</v>
      </c>
      <c r="J59">
        <f t="shared" si="19"/>
        <v>1.7248848099999989</v>
      </c>
      <c r="K59" s="25"/>
      <c r="L59" s="8">
        <v>-335.09</v>
      </c>
      <c r="M59" s="8">
        <v>-332.89</v>
      </c>
      <c r="N59">
        <v>-282.85000000000002</v>
      </c>
      <c r="O59">
        <f t="shared" si="24"/>
        <v>-2.1999999999999886</v>
      </c>
      <c r="P59">
        <f t="shared" si="20"/>
        <v>-52.239999999999952</v>
      </c>
      <c r="Q59">
        <f t="shared" si="21"/>
        <v>-50.039999999999964</v>
      </c>
      <c r="R59" s="25"/>
      <c r="S59">
        <v>0.75</v>
      </c>
      <c r="T59">
        <v>0.7</v>
      </c>
      <c r="U59" s="5">
        <v>0.72</v>
      </c>
      <c r="V59">
        <f t="shared" si="25"/>
        <v>5.0000000000000044E-2</v>
      </c>
      <c r="W59">
        <f t="shared" si="22"/>
        <v>3.0000000000000027E-2</v>
      </c>
      <c r="X59">
        <f t="shared" si="26"/>
        <v>-2.0000000000000018E-2</v>
      </c>
      <c r="Y59" s="25"/>
    </row>
    <row r="60" spans="4:25" x14ac:dyDescent="0.35">
      <c r="D60">
        <v>9</v>
      </c>
      <c r="E60" s="5">
        <v>22.97958775</v>
      </c>
      <c r="F60" s="5">
        <v>25.42442213</v>
      </c>
      <c r="G60" s="5">
        <v>23.164704799999999</v>
      </c>
      <c r="H60">
        <f t="shared" si="27"/>
        <v>-2.4448343799999996</v>
      </c>
      <c r="I60">
        <f>E60-G60</f>
        <v>-0.18511704999999878</v>
      </c>
      <c r="J60">
        <f t="shared" si="19"/>
        <v>2.2597173300000009</v>
      </c>
      <c r="K60" s="25"/>
      <c r="L60" s="8">
        <v>-333.34</v>
      </c>
      <c r="M60" s="8">
        <v>-240.82</v>
      </c>
      <c r="N60">
        <v>-259.01</v>
      </c>
      <c r="O60">
        <f t="shared" si="24"/>
        <v>-92.519999999999982</v>
      </c>
      <c r="P60">
        <f t="shared" si="20"/>
        <v>-74.329999999999984</v>
      </c>
      <c r="Q60">
        <f t="shared" si="21"/>
        <v>18.189999999999998</v>
      </c>
      <c r="R60" s="25"/>
      <c r="S60">
        <v>0.72</v>
      </c>
      <c r="T60">
        <v>0.69</v>
      </c>
      <c r="U60" s="5">
        <v>0.71</v>
      </c>
      <c r="V60">
        <f t="shared" si="25"/>
        <v>3.0000000000000027E-2</v>
      </c>
      <c r="W60">
        <f t="shared" si="22"/>
        <v>1.0000000000000009E-2</v>
      </c>
      <c r="X60">
        <f t="shared" si="26"/>
        <v>-2.0000000000000018E-2</v>
      </c>
      <c r="Y60" s="25"/>
    </row>
    <row r="61" spans="4:25" x14ac:dyDescent="0.35">
      <c r="D61">
        <v>10</v>
      </c>
      <c r="E61">
        <v>23.093391499999999</v>
      </c>
      <c r="F61">
        <v>25.156962650000001</v>
      </c>
      <c r="G61">
        <v>22.188356580000001</v>
      </c>
      <c r="H61">
        <f t="shared" si="27"/>
        <v>-2.0635711500000014</v>
      </c>
      <c r="I61">
        <f t="shared" si="18"/>
        <v>0.90503491999999852</v>
      </c>
      <c r="J61">
        <f t="shared" si="19"/>
        <v>2.9686060699999999</v>
      </c>
      <c r="K61" s="25"/>
      <c r="L61" s="8">
        <v>-269.91000000000003</v>
      </c>
      <c r="M61" s="8">
        <v>-295.33999999999997</v>
      </c>
      <c r="N61">
        <v>-312.83</v>
      </c>
      <c r="O61">
        <f t="shared" si="24"/>
        <v>25.42999999999995</v>
      </c>
      <c r="P61">
        <f t="shared" si="20"/>
        <v>42.919999999999959</v>
      </c>
      <c r="Q61">
        <f t="shared" si="21"/>
        <v>17.490000000000009</v>
      </c>
      <c r="R61" s="25"/>
      <c r="S61">
        <v>0.72</v>
      </c>
      <c r="T61">
        <v>0.69</v>
      </c>
      <c r="U61" s="5">
        <v>0.73</v>
      </c>
      <c r="V61">
        <f t="shared" si="25"/>
        <v>3.0000000000000027E-2</v>
      </c>
      <c r="W61">
        <f t="shared" si="22"/>
        <v>-1.0000000000000009E-2</v>
      </c>
      <c r="X61">
        <f t="shared" si="26"/>
        <v>-4.0000000000000036E-2</v>
      </c>
      <c r="Y61" s="25"/>
    </row>
    <row r="62" spans="4:25" x14ac:dyDescent="0.35">
      <c r="D62">
        <v>11</v>
      </c>
      <c r="E62">
        <v>23.411146970000001</v>
      </c>
      <c r="F62">
        <v>25.020648470000001</v>
      </c>
      <c r="G62">
        <v>23.195394520000001</v>
      </c>
      <c r="H62">
        <f t="shared" si="27"/>
        <v>-1.6095015000000004</v>
      </c>
      <c r="I62">
        <f t="shared" si="18"/>
        <v>0.2157524500000001</v>
      </c>
      <c r="J62">
        <f t="shared" si="19"/>
        <v>1.8252539500000005</v>
      </c>
      <c r="K62" s="25"/>
      <c r="L62" s="8">
        <v>-325.5</v>
      </c>
      <c r="M62">
        <v>-306.27999999999997</v>
      </c>
      <c r="N62">
        <v>-303.61</v>
      </c>
      <c r="O62">
        <f t="shared" si="24"/>
        <v>-19.220000000000027</v>
      </c>
      <c r="P62">
        <f t="shared" si="20"/>
        <v>-21.889999999999986</v>
      </c>
      <c r="Q62">
        <f t="shared" si="21"/>
        <v>-2.6699999999999591</v>
      </c>
      <c r="R62" s="25"/>
      <c r="S62">
        <v>0.71</v>
      </c>
      <c r="T62">
        <v>0.69</v>
      </c>
      <c r="U62" s="5">
        <v>0.72</v>
      </c>
      <c r="V62">
        <f t="shared" si="25"/>
        <v>2.0000000000000018E-2</v>
      </c>
      <c r="W62">
        <f t="shared" si="22"/>
        <v>-1.0000000000000009E-2</v>
      </c>
      <c r="X62">
        <f t="shared" si="26"/>
        <v>-3.0000000000000027E-2</v>
      </c>
      <c r="Y62" s="25"/>
    </row>
    <row r="63" spans="4:25" x14ac:dyDescent="0.35">
      <c r="D63">
        <v>12</v>
      </c>
      <c r="E63">
        <v>22.535725889999998</v>
      </c>
      <c r="F63">
        <v>25.375856209999998</v>
      </c>
      <c r="G63">
        <v>23.122729809999999</v>
      </c>
      <c r="H63">
        <f t="shared" si="27"/>
        <v>-2.8401303200000001</v>
      </c>
      <c r="I63">
        <f t="shared" si="18"/>
        <v>-0.58700392000000079</v>
      </c>
      <c r="J63">
        <f t="shared" si="19"/>
        <v>2.2531263999999993</v>
      </c>
      <c r="K63" s="25"/>
      <c r="L63" s="8">
        <v>-311.37</v>
      </c>
      <c r="M63" s="8">
        <v>-255.42</v>
      </c>
      <c r="N63">
        <v>-302.97000000000003</v>
      </c>
      <c r="O63">
        <f t="shared" si="24"/>
        <v>-55.950000000000017</v>
      </c>
      <c r="P63">
        <f t="shared" si="20"/>
        <v>-8.3999999999999773</v>
      </c>
      <c r="Q63">
        <f t="shared" si="21"/>
        <v>47.55000000000004</v>
      </c>
      <c r="R63" s="25"/>
      <c r="S63">
        <v>0.72</v>
      </c>
      <c r="T63">
        <v>0.69</v>
      </c>
      <c r="U63" s="5">
        <v>0.71</v>
      </c>
      <c r="V63">
        <f t="shared" si="25"/>
        <v>3.0000000000000027E-2</v>
      </c>
      <c r="W63">
        <f t="shared" si="22"/>
        <v>1.0000000000000009E-2</v>
      </c>
      <c r="X63">
        <f t="shared" si="26"/>
        <v>-2.0000000000000018E-2</v>
      </c>
      <c r="Y63" s="25"/>
    </row>
    <row r="64" spans="4:25" x14ac:dyDescent="0.35">
      <c r="D64">
        <v>13</v>
      </c>
      <c r="E64">
        <v>22.366024729999999</v>
      </c>
      <c r="F64">
        <v>25.18342887</v>
      </c>
      <c r="G64">
        <v>21.733639740000001</v>
      </c>
      <c r="H64">
        <f t="shared" si="27"/>
        <v>-2.8174041400000007</v>
      </c>
      <c r="I64">
        <f t="shared" si="18"/>
        <v>0.63238498999999848</v>
      </c>
      <c r="J64">
        <f t="shared" si="19"/>
        <v>3.4497891299999992</v>
      </c>
      <c r="K64" s="25"/>
      <c r="L64" s="8">
        <v>-333.83</v>
      </c>
      <c r="M64" s="8">
        <v>-318.75</v>
      </c>
      <c r="N64">
        <v>-317.79000000000002</v>
      </c>
      <c r="O64">
        <f t="shared" si="24"/>
        <v>-15.079999999999984</v>
      </c>
      <c r="P64">
        <f t="shared" si="20"/>
        <v>-16.039999999999964</v>
      </c>
      <c r="Q64">
        <f t="shared" si="21"/>
        <v>-0.95999999999997954</v>
      </c>
      <c r="R64" s="25"/>
      <c r="S64">
        <v>0.73</v>
      </c>
      <c r="T64">
        <v>0.69</v>
      </c>
      <c r="U64" s="5">
        <v>0.73</v>
      </c>
      <c r="V64">
        <f t="shared" si="25"/>
        <v>4.0000000000000036E-2</v>
      </c>
      <c r="W64">
        <f t="shared" si="22"/>
        <v>0</v>
      </c>
      <c r="X64">
        <f t="shared" si="26"/>
        <v>-4.0000000000000036E-2</v>
      </c>
      <c r="Y64" s="25"/>
    </row>
    <row r="65" spans="4:25" x14ac:dyDescent="0.35">
      <c r="D65">
        <v>14</v>
      </c>
      <c r="E65">
        <v>22.091885229999999</v>
      </c>
      <c r="F65">
        <v>25.207017910000001</v>
      </c>
      <c r="G65">
        <v>21.566372739999998</v>
      </c>
      <c r="H65">
        <f t="shared" si="27"/>
        <v>-3.1151326800000021</v>
      </c>
      <c r="I65">
        <f t="shared" si="18"/>
        <v>0.52551249000000055</v>
      </c>
      <c r="J65">
        <f t="shared" si="19"/>
        <v>3.6406451700000027</v>
      </c>
      <c r="K65" s="25"/>
      <c r="L65" s="8">
        <v>-296.2</v>
      </c>
      <c r="M65" s="8">
        <v>-290.39</v>
      </c>
      <c r="N65">
        <v>-343.43</v>
      </c>
      <c r="O65">
        <f t="shared" si="24"/>
        <v>-5.8100000000000023</v>
      </c>
      <c r="P65">
        <f t="shared" si="20"/>
        <v>47.230000000000018</v>
      </c>
      <c r="Q65">
        <f t="shared" si="21"/>
        <v>53.04000000000002</v>
      </c>
      <c r="R65" s="25"/>
      <c r="S65">
        <v>0.73</v>
      </c>
      <c r="T65">
        <v>0.69</v>
      </c>
      <c r="U65" s="5">
        <v>0.74</v>
      </c>
      <c r="V65">
        <f t="shared" si="25"/>
        <v>4.0000000000000036E-2</v>
      </c>
      <c r="W65">
        <f t="shared" si="22"/>
        <v>-1.0000000000000009E-2</v>
      </c>
      <c r="X65">
        <f t="shared" si="26"/>
        <v>-5.0000000000000044E-2</v>
      </c>
      <c r="Y65" s="25"/>
    </row>
    <row r="66" spans="4:25" x14ac:dyDescent="0.35">
      <c r="D66">
        <v>15</v>
      </c>
      <c r="E66">
        <v>21.78133253</v>
      </c>
      <c r="F66">
        <v>25.244299720000001</v>
      </c>
      <c r="G66">
        <v>21.77153903</v>
      </c>
      <c r="H66">
        <f t="shared" si="27"/>
        <v>-3.4629671900000005</v>
      </c>
      <c r="I66">
        <f t="shared" si="18"/>
        <v>9.7935000000006767E-3</v>
      </c>
      <c r="J66">
        <f t="shared" si="19"/>
        <v>3.4727606900000012</v>
      </c>
      <c r="K66" s="25"/>
      <c r="L66" s="8">
        <v>-321.18</v>
      </c>
      <c r="M66" s="8">
        <v>-268.60000000000002</v>
      </c>
      <c r="N66">
        <v>-336.77</v>
      </c>
      <c r="O66">
        <f t="shared" si="24"/>
        <v>-52.579999999999984</v>
      </c>
      <c r="P66">
        <f t="shared" si="20"/>
        <v>15.589999999999975</v>
      </c>
      <c r="Q66">
        <f t="shared" si="21"/>
        <v>68.169999999999959</v>
      </c>
      <c r="R66" s="25"/>
      <c r="S66">
        <v>0.74</v>
      </c>
      <c r="T66">
        <v>0.69</v>
      </c>
      <c r="U66" s="5">
        <v>0.74</v>
      </c>
      <c r="V66">
        <f t="shared" si="25"/>
        <v>5.0000000000000044E-2</v>
      </c>
      <c r="W66">
        <f t="shared" si="22"/>
        <v>0</v>
      </c>
      <c r="X66">
        <f t="shared" si="26"/>
        <v>-5.0000000000000044E-2</v>
      </c>
      <c r="Y66" s="25"/>
    </row>
    <row r="67" spans="4:25" x14ac:dyDescent="0.35">
      <c r="D67">
        <v>16</v>
      </c>
      <c r="E67">
        <v>23.011018629999999</v>
      </c>
      <c r="F67">
        <v>25.158672920000001</v>
      </c>
      <c r="G67">
        <v>22.579379540000001</v>
      </c>
      <c r="H67">
        <f t="shared" si="27"/>
        <v>-2.147654290000002</v>
      </c>
      <c r="I67">
        <f t="shared" si="18"/>
        <v>0.43163908999999734</v>
      </c>
      <c r="J67">
        <f t="shared" si="19"/>
        <v>2.5792933799999993</v>
      </c>
      <c r="K67" s="25"/>
      <c r="L67" s="8">
        <v>-323.44</v>
      </c>
      <c r="M67" s="8">
        <v>-316.62</v>
      </c>
      <c r="N67">
        <v>-331.35</v>
      </c>
      <c r="O67">
        <f t="shared" si="24"/>
        <v>-6.8199999999999932</v>
      </c>
      <c r="P67">
        <f t="shared" si="20"/>
        <v>7.910000000000025</v>
      </c>
      <c r="Q67">
        <f t="shared" si="21"/>
        <v>14.730000000000018</v>
      </c>
      <c r="R67" s="25"/>
      <c r="S67">
        <v>0.72</v>
      </c>
      <c r="T67">
        <v>0.68</v>
      </c>
      <c r="U67" s="5">
        <v>0.72</v>
      </c>
      <c r="V67">
        <f t="shared" si="25"/>
        <v>3.9999999999999925E-2</v>
      </c>
      <c r="W67">
        <f t="shared" si="22"/>
        <v>0</v>
      </c>
      <c r="X67">
        <f t="shared" si="26"/>
        <v>-3.9999999999999925E-2</v>
      </c>
      <c r="Y67" s="25"/>
    </row>
    <row r="68" spans="4:25" x14ac:dyDescent="0.35">
      <c r="D68">
        <v>17</v>
      </c>
      <c r="E68" s="5">
        <v>21.55618247</v>
      </c>
      <c r="F68" s="5">
        <v>25.137986179999999</v>
      </c>
      <c r="G68" s="5">
        <v>21.588610970000001</v>
      </c>
      <c r="H68">
        <f t="shared" si="27"/>
        <v>-3.5818037099999991</v>
      </c>
      <c r="I68">
        <f t="shared" si="18"/>
        <v>-3.2428500000001748E-2</v>
      </c>
      <c r="J68">
        <f t="shared" si="19"/>
        <v>3.5493752099999973</v>
      </c>
      <c r="K68" s="25"/>
      <c r="L68" s="8">
        <v>-315.91000000000003</v>
      </c>
      <c r="M68" s="8">
        <v>-273.04000000000002</v>
      </c>
      <c r="N68">
        <v>-320.31</v>
      </c>
      <c r="O68">
        <f t="shared" si="24"/>
        <v>-42.870000000000005</v>
      </c>
      <c r="P68">
        <f t="shared" si="20"/>
        <v>4.3999999999999773</v>
      </c>
      <c r="Q68">
        <f t="shared" si="21"/>
        <v>47.269999999999982</v>
      </c>
      <c r="R68" s="25"/>
      <c r="S68">
        <v>0.75</v>
      </c>
      <c r="T68">
        <v>0.7</v>
      </c>
      <c r="U68" s="5">
        <v>0.74</v>
      </c>
      <c r="V68">
        <f t="shared" si="25"/>
        <v>5.0000000000000044E-2</v>
      </c>
      <c r="W68">
        <f t="shared" si="22"/>
        <v>1.0000000000000009E-2</v>
      </c>
      <c r="X68">
        <f t="shared" si="26"/>
        <v>-4.0000000000000036E-2</v>
      </c>
      <c r="Y68" s="25"/>
    </row>
    <row r="69" spans="4:25" x14ac:dyDescent="0.35">
      <c r="D69">
        <v>18</v>
      </c>
      <c r="E69">
        <v>21.932441140000002</v>
      </c>
      <c r="F69" s="5">
        <v>25.191386779999998</v>
      </c>
      <c r="G69" s="5">
        <v>22.943114569999999</v>
      </c>
      <c r="H69">
        <f t="shared" si="27"/>
        <v>-3.2589456399999968</v>
      </c>
      <c r="I69">
        <f t="shared" si="18"/>
        <v>-1.0106734299999971</v>
      </c>
      <c r="J69">
        <f t="shared" si="19"/>
        <v>2.2482722099999997</v>
      </c>
      <c r="K69" s="25"/>
      <c r="L69" s="8">
        <v>-309.05</v>
      </c>
      <c r="M69" s="8">
        <v>-287.04000000000002</v>
      </c>
      <c r="N69">
        <v>-306.10000000000002</v>
      </c>
      <c r="O69">
        <f t="shared" si="24"/>
        <v>-22.009999999999991</v>
      </c>
      <c r="P69">
        <f t="shared" si="20"/>
        <v>-2.9499999999999886</v>
      </c>
      <c r="Q69">
        <f t="shared" si="21"/>
        <v>19.060000000000002</v>
      </c>
      <c r="R69" s="25"/>
      <c r="S69">
        <v>0.74</v>
      </c>
      <c r="T69">
        <v>0.69</v>
      </c>
      <c r="U69" s="5">
        <v>0.71</v>
      </c>
      <c r="V69">
        <f t="shared" si="25"/>
        <v>5.0000000000000044E-2</v>
      </c>
      <c r="W69">
        <f t="shared" si="22"/>
        <v>3.0000000000000027E-2</v>
      </c>
      <c r="X69">
        <f t="shared" si="26"/>
        <v>-2.0000000000000018E-2</v>
      </c>
      <c r="Y69" s="25"/>
    </row>
    <row r="70" spans="4:25" x14ac:dyDescent="0.35">
      <c r="D70">
        <v>19</v>
      </c>
      <c r="E70" s="5">
        <v>20.901828349999999</v>
      </c>
      <c r="F70" s="5">
        <v>25.49130366</v>
      </c>
      <c r="G70" s="5">
        <v>23.421261220000002</v>
      </c>
      <c r="H70">
        <f t="shared" si="27"/>
        <v>-4.589475310000001</v>
      </c>
      <c r="I70">
        <f t="shared" si="18"/>
        <v>-2.5194328700000028</v>
      </c>
      <c r="J70">
        <f t="shared" si="19"/>
        <v>2.0700424399999982</v>
      </c>
      <c r="K70" s="25"/>
      <c r="L70" s="8">
        <v>-313.04000000000002</v>
      </c>
      <c r="M70" s="8">
        <v>-245.01</v>
      </c>
      <c r="N70">
        <v>-237.38</v>
      </c>
      <c r="O70">
        <f t="shared" si="24"/>
        <v>-68.03000000000003</v>
      </c>
      <c r="P70">
        <f t="shared" si="20"/>
        <v>-75.660000000000025</v>
      </c>
      <c r="Q70">
        <f t="shared" si="21"/>
        <v>-7.6299999999999955</v>
      </c>
      <c r="R70" s="25"/>
      <c r="S70">
        <v>0.75</v>
      </c>
      <c r="T70">
        <v>0.69</v>
      </c>
      <c r="U70" s="5">
        <v>0.71</v>
      </c>
      <c r="V70">
        <f t="shared" si="25"/>
        <v>6.0000000000000053E-2</v>
      </c>
      <c r="W70">
        <f t="shared" si="22"/>
        <v>4.0000000000000036E-2</v>
      </c>
      <c r="X70">
        <f t="shared" si="26"/>
        <v>-2.0000000000000018E-2</v>
      </c>
      <c r="Y70" s="25"/>
    </row>
    <row r="71" spans="4:25" x14ac:dyDescent="0.35">
      <c r="D71">
        <v>20</v>
      </c>
      <c r="E71" s="5">
        <v>23.177982539999999</v>
      </c>
      <c r="F71" s="5">
        <v>25.307590909999998</v>
      </c>
      <c r="G71" s="5">
        <v>22.920363559999998</v>
      </c>
      <c r="H71">
        <f t="shared" si="27"/>
        <v>-2.1296083699999997</v>
      </c>
      <c r="I71">
        <f t="shared" si="18"/>
        <v>0.25761898000000016</v>
      </c>
      <c r="J71">
        <f t="shared" si="19"/>
        <v>2.3872273499999999</v>
      </c>
      <c r="K71" s="25"/>
      <c r="L71" s="8">
        <v>-268.73</v>
      </c>
      <c r="M71" s="8">
        <v>-249.21</v>
      </c>
      <c r="N71">
        <v>-317.14999999999998</v>
      </c>
      <c r="O71">
        <f t="shared" si="24"/>
        <v>-19.52000000000001</v>
      </c>
      <c r="P71">
        <f t="shared" si="20"/>
        <v>48.419999999999959</v>
      </c>
      <c r="Q71">
        <f t="shared" si="21"/>
        <v>67.939999999999969</v>
      </c>
      <c r="R71" s="25"/>
      <c r="S71">
        <v>0.72</v>
      </c>
      <c r="T71">
        <v>0.68</v>
      </c>
      <c r="U71" s="5">
        <v>0.72</v>
      </c>
      <c r="V71">
        <f t="shared" si="25"/>
        <v>3.9999999999999925E-2</v>
      </c>
      <c r="W71">
        <f t="shared" si="22"/>
        <v>0</v>
      </c>
      <c r="X71">
        <f t="shared" si="26"/>
        <v>-3.9999999999999925E-2</v>
      </c>
      <c r="Y71" s="25"/>
    </row>
    <row r="72" spans="4:25" ht="15" thickBot="1" x14ac:dyDescent="0.4">
      <c r="E72" s="5"/>
      <c r="F72" s="5"/>
      <c r="G72" s="5"/>
      <c r="K72" s="25"/>
      <c r="L72" s="8"/>
      <c r="M72" s="8"/>
      <c r="R72" s="25"/>
      <c r="U72" s="5"/>
      <c r="Y72" s="25"/>
    </row>
    <row r="73" spans="4:25" ht="15" thickBot="1" x14ac:dyDescent="0.4">
      <c r="E73" s="50" t="s">
        <v>104</v>
      </c>
      <c r="F73" s="51"/>
      <c r="G73" s="52"/>
      <c r="H73" s="50" t="s">
        <v>135</v>
      </c>
      <c r="I73" s="54"/>
      <c r="J73" s="55"/>
      <c r="K73" s="25"/>
      <c r="L73" s="56" t="s">
        <v>110</v>
      </c>
      <c r="M73" s="57"/>
      <c r="N73" s="58"/>
      <c r="O73" s="50" t="s">
        <v>135</v>
      </c>
      <c r="P73" s="54"/>
      <c r="Q73" s="55"/>
      <c r="R73" s="25"/>
      <c r="S73" s="10"/>
      <c r="Y73" s="25"/>
    </row>
    <row r="74" spans="4:25" ht="29.5" thickBot="1" x14ac:dyDescent="0.4">
      <c r="D74" s="1" t="s">
        <v>103</v>
      </c>
      <c r="E74" s="4" t="s">
        <v>79</v>
      </c>
      <c r="F74" s="4" t="s">
        <v>101</v>
      </c>
      <c r="G74" s="4" t="s">
        <v>102</v>
      </c>
      <c r="H74" s="36" t="s">
        <v>138</v>
      </c>
      <c r="I74" s="36" t="s">
        <v>139</v>
      </c>
      <c r="J74" s="36" t="s">
        <v>140</v>
      </c>
      <c r="K74" s="25"/>
      <c r="L74" s="4" t="s">
        <v>111</v>
      </c>
      <c r="M74" s="9" t="s">
        <v>112</v>
      </c>
      <c r="N74" s="3" t="s">
        <v>113</v>
      </c>
      <c r="O74" s="36" t="s">
        <v>138</v>
      </c>
      <c r="P74" s="36" t="s">
        <v>139</v>
      </c>
      <c r="Q74" s="36" t="s">
        <v>140</v>
      </c>
      <c r="R74" s="25"/>
      <c r="Y74" s="25"/>
    </row>
    <row r="75" spans="4:25" x14ac:dyDescent="0.35">
      <c r="D75">
        <v>1</v>
      </c>
      <c r="E75">
        <v>54.0876898</v>
      </c>
      <c r="F75">
        <v>45.579700109999997</v>
      </c>
      <c r="G75">
        <v>51.071751089999999</v>
      </c>
      <c r="H75">
        <f>E75-F75</f>
        <v>8.5079896900000023</v>
      </c>
      <c r="I75">
        <f>E75-G75</f>
        <v>3.0159387100000004</v>
      </c>
      <c r="J75">
        <f>F75-G75</f>
        <v>-5.4920509800000019</v>
      </c>
      <c r="K75" s="25"/>
      <c r="L75">
        <v>-30.060000000000002</v>
      </c>
      <c r="M75">
        <v>-24.920000000000016</v>
      </c>
      <c r="N75">
        <v>5.1399999999999864</v>
      </c>
      <c r="O75" s="8">
        <f>L75-M75</f>
        <v>-5.1399999999999864</v>
      </c>
      <c r="P75">
        <f>L75-N75</f>
        <v>-35.199999999999989</v>
      </c>
      <c r="Q75">
        <f>M75-N75</f>
        <v>-30.060000000000002</v>
      </c>
      <c r="R75" s="25"/>
      <c r="Y75" s="25"/>
    </row>
    <row r="76" spans="4:25" x14ac:dyDescent="0.35">
      <c r="D76">
        <v>2</v>
      </c>
      <c r="E76" s="5">
        <v>53.16033024</v>
      </c>
      <c r="F76" s="5">
        <v>46.879841880000001</v>
      </c>
      <c r="G76" s="5">
        <v>53.647189539999999</v>
      </c>
      <c r="H76">
        <f>E76-F76</f>
        <v>6.2804883599999997</v>
      </c>
      <c r="I76">
        <f t="shared" ref="I76:I82" si="28">E76-G76</f>
        <v>-0.486859299999999</v>
      </c>
      <c r="J76">
        <f t="shared" ref="J76:J80" si="29">F76-G76</f>
        <v>-6.7673476599999987</v>
      </c>
      <c r="K76" s="25"/>
      <c r="L76">
        <v>-65.639999999999986</v>
      </c>
      <c r="M76">
        <v>12.70999999999998</v>
      </c>
      <c r="N76">
        <v>78.349999999999966</v>
      </c>
      <c r="O76">
        <f>L76-M76</f>
        <v>-78.349999999999966</v>
      </c>
      <c r="P76">
        <f>L76-N76</f>
        <v>-143.98999999999995</v>
      </c>
      <c r="Q76">
        <f>M76-N76</f>
        <v>-65.639999999999986</v>
      </c>
      <c r="R76" s="25"/>
      <c r="Y76" s="25"/>
    </row>
    <row r="77" spans="4:25" x14ac:dyDescent="0.35">
      <c r="D77">
        <v>3</v>
      </c>
      <c r="E77" s="5">
        <v>55.451757819999997</v>
      </c>
      <c r="F77" s="5">
        <v>45.507031079999997</v>
      </c>
      <c r="G77" s="5">
        <v>53.021162850000003</v>
      </c>
      <c r="H77">
        <f>E77-F77</f>
        <v>9.9447267400000001</v>
      </c>
      <c r="I77">
        <f t="shared" si="28"/>
        <v>2.4305949699999942</v>
      </c>
      <c r="J77">
        <f t="shared" si="29"/>
        <v>-7.5141317700000059</v>
      </c>
      <c r="K77" s="25"/>
      <c r="L77">
        <v>-43.729999999999961</v>
      </c>
      <c r="M77">
        <v>-29.539999999999964</v>
      </c>
      <c r="N77">
        <v>14.189999999999998</v>
      </c>
      <c r="O77">
        <f>L77-M77</f>
        <v>-14.189999999999998</v>
      </c>
      <c r="P77">
        <f t="shared" ref="P77:P78" si="30">L77-N77</f>
        <v>-57.919999999999959</v>
      </c>
      <c r="Q77">
        <f t="shared" ref="Q77:Q93" si="31">M77-N77</f>
        <v>-43.729999999999961</v>
      </c>
      <c r="R77" s="25"/>
      <c r="Y77" s="25"/>
    </row>
    <row r="78" spans="4:25" x14ac:dyDescent="0.35">
      <c r="D78">
        <v>4</v>
      </c>
      <c r="E78" s="5">
        <v>55.460152839999999</v>
      </c>
      <c r="F78" s="5">
        <v>45.691548529999999</v>
      </c>
      <c r="G78" s="5">
        <v>54.55282407</v>
      </c>
      <c r="H78">
        <f>E78-F78</f>
        <v>9.7686043100000006</v>
      </c>
      <c r="I78">
        <f t="shared" si="28"/>
        <v>0.90732876999999945</v>
      </c>
      <c r="J78">
        <f t="shared" si="29"/>
        <v>-8.8612755400000012</v>
      </c>
      <c r="K78" s="25"/>
      <c r="L78">
        <v>-110.65000000000003</v>
      </c>
      <c r="M78">
        <v>12.42999999999995</v>
      </c>
      <c r="N78">
        <v>123.07999999999998</v>
      </c>
      <c r="O78">
        <f>L78-M78</f>
        <v>-123.07999999999998</v>
      </c>
      <c r="P78">
        <f t="shared" si="30"/>
        <v>-233.73000000000002</v>
      </c>
      <c r="Q78">
        <f t="shared" si="31"/>
        <v>-110.65000000000003</v>
      </c>
      <c r="R78" s="25"/>
      <c r="Y78" s="25"/>
    </row>
    <row r="79" spans="4:25" x14ac:dyDescent="0.35">
      <c r="D79">
        <v>5</v>
      </c>
      <c r="E79" s="5">
        <v>52.240925169999997</v>
      </c>
      <c r="F79" s="5">
        <v>46.551567609999999</v>
      </c>
      <c r="G79" s="5">
        <v>53.909763069999997</v>
      </c>
      <c r="H79">
        <f>E79-F79</f>
        <v>5.6893575599999977</v>
      </c>
      <c r="I79">
        <f t="shared" si="28"/>
        <v>-1.6688378999999998</v>
      </c>
      <c r="J79">
        <f t="shared" si="29"/>
        <v>-7.3581954599999975</v>
      </c>
      <c r="K79" s="25"/>
      <c r="L79">
        <v>11.360000000000014</v>
      </c>
      <c r="M79">
        <v>80.980000000000018</v>
      </c>
      <c r="N79">
        <v>69.62</v>
      </c>
      <c r="O79">
        <f t="shared" ref="O79:O93" si="32">L79-M79</f>
        <v>-69.62</v>
      </c>
      <c r="P79" s="8">
        <f>L79-N79</f>
        <v>-58.259999999999991</v>
      </c>
      <c r="Q79">
        <f t="shared" si="31"/>
        <v>11.360000000000014</v>
      </c>
      <c r="R79" s="25"/>
      <c r="Y79" s="25"/>
    </row>
    <row r="80" spans="4:25" x14ac:dyDescent="0.35">
      <c r="D80">
        <v>6</v>
      </c>
      <c r="E80" s="5">
        <v>53.157142469999997</v>
      </c>
      <c r="F80" s="5">
        <v>45.869359320000001</v>
      </c>
      <c r="G80" s="5">
        <v>51.915411220000003</v>
      </c>
      <c r="H80">
        <f t="shared" ref="H80:H94" si="33">E80-F80</f>
        <v>7.2877831499999957</v>
      </c>
      <c r="I80">
        <f t="shared" si="28"/>
        <v>1.2417312499999937</v>
      </c>
      <c r="J80">
        <f t="shared" si="29"/>
        <v>-6.0460519000000019</v>
      </c>
      <c r="K80" s="25"/>
      <c r="L80">
        <v>-6.8299999999999841</v>
      </c>
      <c r="M80">
        <v>-22.560000000000002</v>
      </c>
      <c r="N80">
        <v>-15.730000000000018</v>
      </c>
      <c r="O80">
        <f t="shared" si="32"/>
        <v>15.730000000000018</v>
      </c>
      <c r="P80">
        <f t="shared" ref="P80:P93" si="34">L80-N80</f>
        <v>8.9000000000000341</v>
      </c>
      <c r="Q80">
        <f t="shared" si="31"/>
        <v>-6.8299999999999841</v>
      </c>
      <c r="R80" s="25"/>
      <c r="Y80" s="25"/>
    </row>
    <row r="81" spans="4:25" x14ac:dyDescent="0.35">
      <c r="D81">
        <v>7</v>
      </c>
      <c r="E81" s="5">
        <v>53.692669209999998</v>
      </c>
      <c r="F81" s="5">
        <v>45.49979553</v>
      </c>
      <c r="G81" s="5">
        <v>52.93882593</v>
      </c>
      <c r="H81">
        <f t="shared" si="33"/>
        <v>8.1928736799999982</v>
      </c>
      <c r="I81">
        <f t="shared" si="28"/>
        <v>0.75384327999999812</v>
      </c>
      <c r="J81">
        <f>F81-G81</f>
        <v>-7.4390304</v>
      </c>
      <c r="K81" s="25"/>
      <c r="L81">
        <v>-30.559999999999945</v>
      </c>
      <c r="M81">
        <v>4.9800000000000182</v>
      </c>
      <c r="N81">
        <v>35.539999999999964</v>
      </c>
      <c r="O81">
        <f t="shared" si="32"/>
        <v>-35.539999999999964</v>
      </c>
      <c r="P81">
        <f t="shared" si="34"/>
        <v>-66.099999999999909</v>
      </c>
      <c r="Q81">
        <f t="shared" si="31"/>
        <v>-30.559999999999945</v>
      </c>
      <c r="R81" s="25"/>
      <c r="Y81" s="25"/>
    </row>
    <row r="82" spans="4:25" x14ac:dyDescent="0.35">
      <c r="D82">
        <v>8</v>
      </c>
      <c r="E82" s="5">
        <v>55.516110810000001</v>
      </c>
      <c r="F82" s="5">
        <v>46.643227920000001</v>
      </c>
      <c r="G82" s="5">
        <v>51.844139429999998</v>
      </c>
      <c r="H82">
        <f t="shared" si="33"/>
        <v>8.8728828899999996</v>
      </c>
      <c r="I82">
        <f t="shared" si="28"/>
        <v>3.6719713800000022</v>
      </c>
      <c r="J82">
        <f t="shared" ref="J82:J94" si="35">F82-G82</f>
        <v>-5.2009115099999974</v>
      </c>
      <c r="K82" s="25"/>
      <c r="L82">
        <v>-2.1999999999999886</v>
      </c>
      <c r="M82">
        <v>-52.239999999999952</v>
      </c>
      <c r="N82">
        <v>-50.039999999999964</v>
      </c>
      <c r="O82">
        <f t="shared" si="32"/>
        <v>50.039999999999964</v>
      </c>
      <c r="P82">
        <f t="shared" si="34"/>
        <v>47.839999999999975</v>
      </c>
      <c r="Q82">
        <f t="shared" si="31"/>
        <v>-2.1999999999999886</v>
      </c>
      <c r="R82" s="25"/>
      <c r="Y82" s="25"/>
    </row>
    <row r="83" spans="4:25" x14ac:dyDescent="0.35">
      <c r="D83">
        <v>9</v>
      </c>
      <c r="E83" s="5">
        <v>53.164841699999997</v>
      </c>
      <c r="F83" s="5">
        <v>45.711194110000001</v>
      </c>
      <c r="G83" s="5">
        <v>50.395332240000002</v>
      </c>
      <c r="H83">
        <f t="shared" si="33"/>
        <v>7.4536475899999957</v>
      </c>
      <c r="I83">
        <f>E83-G83</f>
        <v>2.7695094599999948</v>
      </c>
      <c r="J83">
        <f t="shared" si="35"/>
        <v>-4.6841381300000009</v>
      </c>
      <c r="K83" s="25"/>
      <c r="L83">
        <v>-92.519999999999982</v>
      </c>
      <c r="M83">
        <v>-74.329999999999984</v>
      </c>
      <c r="N83">
        <v>18.189999999999998</v>
      </c>
      <c r="O83">
        <f t="shared" si="32"/>
        <v>-18.189999999999998</v>
      </c>
      <c r="P83">
        <f t="shared" si="34"/>
        <v>-110.70999999999998</v>
      </c>
      <c r="Q83">
        <f t="shared" si="31"/>
        <v>-92.519999999999982</v>
      </c>
      <c r="R83" s="25"/>
      <c r="Y83" s="25"/>
    </row>
    <row r="84" spans="4:25" x14ac:dyDescent="0.35">
      <c r="D84">
        <v>10</v>
      </c>
      <c r="E84">
        <v>53.092923030000001</v>
      </c>
      <c r="F84">
        <v>45.684817340000002</v>
      </c>
      <c r="G84">
        <v>54.00809641</v>
      </c>
      <c r="H84">
        <f t="shared" si="33"/>
        <v>7.4081056899999993</v>
      </c>
      <c r="I84">
        <f t="shared" ref="I84:I94" si="36">E84-G84</f>
        <v>-0.91517337999999882</v>
      </c>
      <c r="J84">
        <f t="shared" si="35"/>
        <v>-8.3232790699999981</v>
      </c>
      <c r="K84" s="25"/>
      <c r="L84">
        <v>25.42999999999995</v>
      </c>
      <c r="M84">
        <v>42.919999999999959</v>
      </c>
      <c r="N84">
        <v>17.490000000000009</v>
      </c>
      <c r="O84">
        <f t="shared" si="32"/>
        <v>-17.490000000000009</v>
      </c>
      <c r="P84">
        <f t="shared" si="34"/>
        <v>7.9399999999999409</v>
      </c>
      <c r="Q84">
        <f t="shared" si="31"/>
        <v>25.42999999999995</v>
      </c>
      <c r="R84" s="25"/>
      <c r="Y84" s="25"/>
    </row>
    <row r="85" spans="4:25" x14ac:dyDescent="0.35">
      <c r="D85">
        <v>11</v>
      </c>
      <c r="E85">
        <v>51.992502729999998</v>
      </c>
      <c r="F85">
        <v>46.583459650000002</v>
      </c>
      <c r="G85">
        <v>51.636002179999998</v>
      </c>
      <c r="H85">
        <f t="shared" si="33"/>
        <v>5.4090430799999965</v>
      </c>
      <c r="I85">
        <f t="shared" si="36"/>
        <v>0.35650054999999981</v>
      </c>
      <c r="J85">
        <f t="shared" si="35"/>
        <v>-5.0525425299999966</v>
      </c>
      <c r="K85" s="25"/>
      <c r="L85">
        <v>-19.220000000000027</v>
      </c>
      <c r="M85">
        <v>-21.889999999999986</v>
      </c>
      <c r="N85">
        <v>-2.6699999999999591</v>
      </c>
      <c r="O85">
        <f t="shared" si="32"/>
        <v>2.6699999999999591</v>
      </c>
      <c r="P85">
        <f t="shared" si="34"/>
        <v>-16.550000000000068</v>
      </c>
      <c r="Q85">
        <f t="shared" si="31"/>
        <v>-19.220000000000027</v>
      </c>
      <c r="R85" s="25"/>
      <c r="Y85" s="25"/>
    </row>
    <row r="86" spans="4:25" x14ac:dyDescent="0.35">
      <c r="D86">
        <v>12</v>
      </c>
      <c r="E86">
        <v>53.996989630000002</v>
      </c>
      <c r="F86">
        <v>44.953476010000003</v>
      </c>
      <c r="G86">
        <v>52.53162854</v>
      </c>
      <c r="H86">
        <f t="shared" si="33"/>
        <v>9.0435136199999988</v>
      </c>
      <c r="I86">
        <f t="shared" si="36"/>
        <v>1.4653610900000018</v>
      </c>
      <c r="J86">
        <f t="shared" si="35"/>
        <v>-7.578152529999997</v>
      </c>
      <c r="K86" s="25"/>
      <c r="L86">
        <v>-55.950000000000017</v>
      </c>
      <c r="M86">
        <v>-8.3999999999999773</v>
      </c>
      <c r="N86">
        <v>47.55000000000004</v>
      </c>
      <c r="O86">
        <f t="shared" si="32"/>
        <v>-47.55000000000004</v>
      </c>
      <c r="P86">
        <f t="shared" si="34"/>
        <v>-103.50000000000006</v>
      </c>
      <c r="Q86">
        <f t="shared" si="31"/>
        <v>-55.950000000000017</v>
      </c>
      <c r="R86" s="25"/>
      <c r="Y86" s="25"/>
    </row>
    <row r="87" spans="4:25" x14ac:dyDescent="0.35">
      <c r="D87">
        <v>13</v>
      </c>
      <c r="E87">
        <v>54.748662660000001</v>
      </c>
      <c r="F87">
        <v>46.713334240000002</v>
      </c>
      <c r="G87">
        <v>55.02848856</v>
      </c>
      <c r="H87">
        <f t="shared" si="33"/>
        <v>8.035328419999999</v>
      </c>
      <c r="I87">
        <f t="shared" si="36"/>
        <v>-0.27982589999999874</v>
      </c>
      <c r="J87">
        <f t="shared" si="35"/>
        <v>-8.3151543199999978</v>
      </c>
      <c r="K87" s="25"/>
      <c r="L87">
        <v>-15.079999999999984</v>
      </c>
      <c r="M87">
        <v>-16.039999999999964</v>
      </c>
      <c r="N87">
        <v>-0.95999999999997954</v>
      </c>
      <c r="O87">
        <f t="shared" si="32"/>
        <v>0.95999999999997954</v>
      </c>
      <c r="P87">
        <f t="shared" si="34"/>
        <v>-14.120000000000005</v>
      </c>
      <c r="Q87">
        <f t="shared" si="31"/>
        <v>-15.079999999999984</v>
      </c>
      <c r="R87" s="25"/>
      <c r="Y87" s="25"/>
    </row>
    <row r="88" spans="4:25" x14ac:dyDescent="0.35">
      <c r="D88">
        <v>14</v>
      </c>
      <c r="E88">
        <v>53.28961245</v>
      </c>
      <c r="F88">
        <v>46.520174480000001</v>
      </c>
      <c r="G88">
        <v>55.747197710000002</v>
      </c>
      <c r="H88">
        <f t="shared" si="33"/>
        <v>6.7694379699999985</v>
      </c>
      <c r="I88">
        <f t="shared" si="36"/>
        <v>-2.4575852600000019</v>
      </c>
      <c r="J88">
        <f t="shared" si="35"/>
        <v>-9.2270232300000004</v>
      </c>
      <c r="K88" s="25"/>
      <c r="L88">
        <v>-5.8100000000000023</v>
      </c>
      <c r="M88">
        <v>47.230000000000018</v>
      </c>
      <c r="N88">
        <v>53.04000000000002</v>
      </c>
      <c r="O88">
        <f t="shared" si="32"/>
        <v>-53.04000000000002</v>
      </c>
      <c r="P88">
        <f t="shared" si="34"/>
        <v>-58.850000000000023</v>
      </c>
      <c r="Q88">
        <f t="shared" si="31"/>
        <v>-5.8100000000000023</v>
      </c>
      <c r="R88" s="25"/>
      <c r="Y88" s="25"/>
    </row>
    <row r="89" spans="4:25" x14ac:dyDescent="0.35">
      <c r="D89">
        <v>15</v>
      </c>
      <c r="E89">
        <v>54.717691049999999</v>
      </c>
      <c r="F89">
        <v>46.141834789999997</v>
      </c>
      <c r="G89">
        <v>55.509251089999999</v>
      </c>
      <c r="H89">
        <f t="shared" si="33"/>
        <v>8.5758562600000019</v>
      </c>
      <c r="I89">
        <f t="shared" si="36"/>
        <v>-0.79156004000000024</v>
      </c>
      <c r="J89">
        <f t="shared" si="35"/>
        <v>-9.3674163000000021</v>
      </c>
      <c r="K89" s="25"/>
      <c r="L89">
        <v>-52.579999999999984</v>
      </c>
      <c r="M89">
        <v>15.589999999999975</v>
      </c>
      <c r="N89">
        <v>68.169999999999959</v>
      </c>
      <c r="O89">
        <f t="shared" si="32"/>
        <v>-68.169999999999959</v>
      </c>
      <c r="P89">
        <f t="shared" si="34"/>
        <v>-120.74999999999994</v>
      </c>
      <c r="Q89">
        <f t="shared" si="31"/>
        <v>-52.579999999999984</v>
      </c>
      <c r="R89" s="25"/>
      <c r="Y89" s="25"/>
    </row>
    <row r="90" spans="4:25" x14ac:dyDescent="0.35">
      <c r="D90">
        <v>16</v>
      </c>
      <c r="E90">
        <v>52.154888100000001</v>
      </c>
      <c r="F90">
        <v>46.35602781</v>
      </c>
      <c r="G90">
        <v>53.848175380000001</v>
      </c>
      <c r="H90">
        <f t="shared" si="33"/>
        <v>5.7988602900000004</v>
      </c>
      <c r="I90">
        <f t="shared" si="36"/>
        <v>-1.6932872799999998</v>
      </c>
      <c r="J90">
        <f t="shared" si="35"/>
        <v>-7.4921475700000002</v>
      </c>
      <c r="K90" s="25"/>
      <c r="L90">
        <v>-6.8199999999999932</v>
      </c>
      <c r="M90">
        <v>7.910000000000025</v>
      </c>
      <c r="N90">
        <v>14.730000000000018</v>
      </c>
      <c r="O90">
        <f t="shared" si="32"/>
        <v>-14.730000000000018</v>
      </c>
      <c r="P90">
        <f t="shared" si="34"/>
        <v>-21.550000000000011</v>
      </c>
      <c r="Q90">
        <f t="shared" si="31"/>
        <v>-6.8199999999999932</v>
      </c>
      <c r="R90" s="25"/>
      <c r="Y90" s="25"/>
    </row>
    <row r="91" spans="4:25" x14ac:dyDescent="0.35">
      <c r="D91">
        <v>17</v>
      </c>
      <c r="E91" s="5">
        <v>55.323362449999998</v>
      </c>
      <c r="F91" s="5">
        <v>46.227971650000001</v>
      </c>
      <c r="G91" s="5">
        <v>55.117886130000002</v>
      </c>
      <c r="H91">
        <f t="shared" si="33"/>
        <v>9.095390799999997</v>
      </c>
      <c r="I91">
        <f t="shared" si="36"/>
        <v>0.20547631999999538</v>
      </c>
      <c r="J91">
        <f t="shared" si="35"/>
        <v>-8.8899144800000016</v>
      </c>
      <c r="K91" s="25"/>
      <c r="L91">
        <v>-42.870000000000005</v>
      </c>
      <c r="M91">
        <v>4.3999999999999773</v>
      </c>
      <c r="N91">
        <v>47.269999999999982</v>
      </c>
      <c r="O91">
        <f t="shared" si="32"/>
        <v>-47.269999999999982</v>
      </c>
      <c r="P91">
        <f t="shared" si="34"/>
        <v>-90.139999999999986</v>
      </c>
      <c r="Q91">
        <f t="shared" si="31"/>
        <v>-42.870000000000005</v>
      </c>
      <c r="R91" s="25"/>
      <c r="Y91" s="25"/>
    </row>
    <row r="92" spans="4:25" x14ac:dyDescent="0.35">
      <c r="D92">
        <v>18</v>
      </c>
      <c r="E92">
        <v>54.611435589999999</v>
      </c>
      <c r="F92" s="5">
        <v>44.46411123</v>
      </c>
      <c r="G92" s="5">
        <v>51.995340409999997</v>
      </c>
      <c r="H92">
        <f t="shared" si="33"/>
        <v>10.147324359999999</v>
      </c>
      <c r="I92">
        <f t="shared" si="36"/>
        <v>2.6160951800000021</v>
      </c>
      <c r="J92">
        <f t="shared" si="35"/>
        <v>-7.5312291799999969</v>
      </c>
      <c r="K92" s="25"/>
      <c r="L92">
        <v>-22.009999999999991</v>
      </c>
      <c r="M92">
        <v>-2.9499999999999886</v>
      </c>
      <c r="N92">
        <v>19.060000000000002</v>
      </c>
      <c r="O92">
        <f t="shared" si="32"/>
        <v>-19.060000000000002</v>
      </c>
      <c r="P92">
        <f t="shared" si="34"/>
        <v>-41.069999999999993</v>
      </c>
      <c r="Q92">
        <f t="shared" si="31"/>
        <v>-22.009999999999991</v>
      </c>
      <c r="R92" s="25"/>
      <c r="Y92" s="25"/>
    </row>
    <row r="93" spans="4:25" x14ac:dyDescent="0.35">
      <c r="D93">
        <v>19</v>
      </c>
      <c r="E93" s="5">
        <v>57.204953600000003</v>
      </c>
      <c r="F93" s="5">
        <v>45.487328239999997</v>
      </c>
      <c r="G93" s="5">
        <v>51.287529960000001</v>
      </c>
      <c r="H93">
        <f t="shared" si="33"/>
        <v>11.717625360000007</v>
      </c>
      <c r="I93">
        <f t="shared" si="36"/>
        <v>5.9174236400000026</v>
      </c>
      <c r="J93">
        <f t="shared" si="35"/>
        <v>-5.800201720000004</v>
      </c>
      <c r="K93" s="25"/>
      <c r="L93" s="8">
        <v>-68.03000000000003</v>
      </c>
      <c r="M93">
        <v>-75.660000000000025</v>
      </c>
      <c r="N93">
        <v>-7.6299999999999955</v>
      </c>
      <c r="O93">
        <f t="shared" si="32"/>
        <v>7.6299999999999955</v>
      </c>
      <c r="P93">
        <f t="shared" si="34"/>
        <v>-60.400000000000034</v>
      </c>
      <c r="Q93">
        <f t="shared" si="31"/>
        <v>-68.03000000000003</v>
      </c>
      <c r="R93" s="25"/>
      <c r="Y93" s="25"/>
    </row>
    <row r="94" spans="4:25" x14ac:dyDescent="0.35">
      <c r="D94">
        <v>20</v>
      </c>
      <c r="E94" s="5">
        <v>52.123927399999999</v>
      </c>
      <c r="F94" s="5">
        <v>47.002390949999999</v>
      </c>
      <c r="G94" s="5">
        <v>52.546443359999998</v>
      </c>
      <c r="H94">
        <f t="shared" si="33"/>
        <v>5.1215364500000007</v>
      </c>
      <c r="I94">
        <f t="shared" si="36"/>
        <v>-0.42251595999999836</v>
      </c>
      <c r="J94">
        <f t="shared" si="35"/>
        <v>-5.544052409999999</v>
      </c>
      <c r="K94" s="25"/>
      <c r="L94">
        <v>-19.52000000000001</v>
      </c>
      <c r="M94">
        <v>48.419999999999959</v>
      </c>
      <c r="N94">
        <v>67.939999999999969</v>
      </c>
      <c r="O94">
        <f>L94-M94</f>
        <v>-67.939999999999969</v>
      </c>
      <c r="P94">
        <f>L94-N94</f>
        <v>-87.45999999999998</v>
      </c>
      <c r="Q94">
        <f>M94-N94</f>
        <v>-19.52000000000001</v>
      </c>
      <c r="R94" s="25"/>
      <c r="S94" s="10"/>
      <c r="Y94" s="25"/>
    </row>
    <row r="95" spans="4:25" ht="15" thickBot="1" x14ac:dyDescent="0.4">
      <c r="E95" s="5"/>
      <c r="F95" s="5"/>
      <c r="G95" s="5"/>
      <c r="K95" s="25"/>
      <c r="R95" s="25"/>
      <c r="S95" s="10"/>
      <c r="Y95" s="25"/>
    </row>
    <row r="96" spans="4:25" ht="15" thickBot="1" x14ac:dyDescent="0.4">
      <c r="E96" s="50" t="s">
        <v>93</v>
      </c>
      <c r="F96" s="51"/>
      <c r="G96" s="52"/>
      <c r="H96" s="50" t="s">
        <v>135</v>
      </c>
      <c r="I96" s="54"/>
      <c r="J96" s="55"/>
      <c r="K96" s="25"/>
      <c r="R96" s="25"/>
      <c r="Y96" s="25"/>
    </row>
    <row r="97" spans="3:25" ht="29.5" thickBot="1" x14ac:dyDescent="0.4">
      <c r="C97" s="1"/>
      <c r="D97" s="1" t="s">
        <v>103</v>
      </c>
      <c r="E97" s="4" t="s">
        <v>79</v>
      </c>
      <c r="F97" s="4" t="s">
        <v>101</v>
      </c>
      <c r="G97" s="4" t="s">
        <v>102</v>
      </c>
      <c r="H97" s="36" t="s">
        <v>138</v>
      </c>
      <c r="I97" s="36" t="s">
        <v>139</v>
      </c>
      <c r="J97" s="36" t="s">
        <v>140</v>
      </c>
      <c r="K97" s="25"/>
      <c r="R97" s="25"/>
      <c r="Y97" s="25"/>
    </row>
    <row r="98" spans="3:25" x14ac:dyDescent="0.35">
      <c r="D98">
        <v>1</v>
      </c>
      <c r="E98">
        <v>17.992200465104474</v>
      </c>
      <c r="F98">
        <v>20.067155629999998</v>
      </c>
      <c r="G98">
        <v>19.04009387</v>
      </c>
      <c r="H98">
        <f>E98-F98</f>
        <v>-2.074955164895524</v>
      </c>
      <c r="I98">
        <f>E98-G98</f>
        <v>-1.0478934048955253</v>
      </c>
      <c r="J98">
        <f>F98-G98</f>
        <v>1.0270617599999987</v>
      </c>
      <c r="K98" s="25"/>
      <c r="R98" s="25"/>
      <c r="Y98" s="25"/>
    </row>
    <row r="99" spans="3:25" x14ac:dyDescent="0.35">
      <c r="D99">
        <v>2</v>
      </c>
      <c r="E99" s="5">
        <v>18.317831559999998</v>
      </c>
      <c r="F99" s="5">
        <v>19.739566190000001</v>
      </c>
      <c r="G99" s="5">
        <v>18.388254329999999</v>
      </c>
      <c r="H99">
        <f>E99-F99</f>
        <v>-1.4217346300000031</v>
      </c>
      <c r="I99">
        <f t="shared" ref="I99:I105" si="37">E99-G99</f>
        <v>-7.0422770000000412E-2</v>
      </c>
      <c r="J99">
        <f t="shared" ref="J99:J103" si="38">F99-G99</f>
        <v>1.3513118600000027</v>
      </c>
      <c r="K99" s="25"/>
      <c r="R99" s="25"/>
      <c r="Y99" s="25"/>
    </row>
    <row r="100" spans="3:25" x14ac:dyDescent="0.35">
      <c r="D100">
        <v>3</v>
      </c>
      <c r="E100" s="5">
        <v>17.587463322394861</v>
      </c>
      <c r="F100" s="5">
        <v>19.84007596</v>
      </c>
      <c r="G100" s="5">
        <v>18.410361200000001</v>
      </c>
      <c r="H100">
        <f>E100-F100</f>
        <v>-2.2526126376051394</v>
      </c>
      <c r="I100">
        <f t="shared" si="37"/>
        <v>-0.82289787760513988</v>
      </c>
      <c r="J100">
        <f t="shared" si="38"/>
        <v>1.4297147599999995</v>
      </c>
      <c r="K100" s="25"/>
      <c r="R100" s="25"/>
      <c r="Y100" s="25"/>
    </row>
    <row r="101" spans="3:25" x14ac:dyDescent="0.35">
      <c r="D101">
        <v>4</v>
      </c>
      <c r="E101" s="5">
        <v>17.593388139999998</v>
      </c>
      <c r="F101" s="5">
        <v>19.783192002299074</v>
      </c>
      <c r="G101" s="5">
        <v>17.61443555</v>
      </c>
      <c r="H101">
        <f>E101-F101</f>
        <v>-2.1898038622990761</v>
      </c>
      <c r="I101">
        <f t="shared" si="37"/>
        <v>-2.1047410000001321E-2</v>
      </c>
      <c r="J101">
        <f t="shared" si="38"/>
        <v>2.1687564522990748</v>
      </c>
      <c r="K101" s="25"/>
      <c r="R101" s="25"/>
      <c r="Y101" s="25"/>
    </row>
    <row r="102" spans="3:25" x14ac:dyDescent="0.35">
      <c r="D102">
        <v>5</v>
      </c>
      <c r="E102" s="5">
        <v>18.394517636629708</v>
      </c>
      <c r="F102" s="5">
        <v>19.613018910000001</v>
      </c>
      <c r="G102" s="5">
        <v>17.75215163</v>
      </c>
      <c r="H102">
        <f>E102-F102</f>
        <v>-1.2185012733702933</v>
      </c>
      <c r="I102">
        <f t="shared" si="37"/>
        <v>0.64236600662970744</v>
      </c>
      <c r="J102">
        <f t="shared" si="38"/>
        <v>1.8608672800000008</v>
      </c>
      <c r="K102" s="25"/>
      <c r="R102" s="25"/>
      <c r="Y102" s="25"/>
    </row>
    <row r="103" spans="3:25" x14ac:dyDescent="0.35">
      <c r="D103">
        <v>6</v>
      </c>
      <c r="E103" s="5">
        <v>18.191226922110751</v>
      </c>
      <c r="F103" s="5">
        <v>19.92734385</v>
      </c>
      <c r="G103" s="5">
        <v>18.66033732</v>
      </c>
      <c r="H103">
        <f t="shared" ref="H103:H117" si="39">E103-F103</f>
        <v>-1.736116927889249</v>
      </c>
      <c r="I103">
        <f t="shared" si="37"/>
        <v>-0.46911039788924924</v>
      </c>
      <c r="J103">
        <f t="shared" si="38"/>
        <v>1.2670065299999997</v>
      </c>
      <c r="K103" s="25"/>
      <c r="R103" s="25"/>
      <c r="Y103" s="25"/>
    </row>
    <row r="104" spans="3:25" x14ac:dyDescent="0.35">
      <c r="D104">
        <v>7</v>
      </c>
      <c r="E104" s="5">
        <v>17.993383600000001</v>
      </c>
      <c r="F104" s="5">
        <v>19.67136039</v>
      </c>
      <c r="G104" s="5">
        <v>18.251600539999998</v>
      </c>
      <c r="H104">
        <f t="shared" si="39"/>
        <v>-1.6779767899999989</v>
      </c>
      <c r="I104">
        <f t="shared" si="37"/>
        <v>-0.25821693999999695</v>
      </c>
      <c r="J104">
        <f>F104-G104</f>
        <v>1.4197598500000019</v>
      </c>
      <c r="K104" s="25"/>
      <c r="R104" s="25"/>
      <c r="Y104" s="25"/>
    </row>
    <row r="105" spans="3:25" x14ac:dyDescent="0.35">
      <c r="D105">
        <v>8</v>
      </c>
      <c r="E105" s="5">
        <v>17.559529829999999</v>
      </c>
      <c r="F105" s="5">
        <v>19.44071593</v>
      </c>
      <c r="G105" s="5">
        <v>18.696713689999999</v>
      </c>
      <c r="H105">
        <f t="shared" si="39"/>
        <v>-1.8811861000000007</v>
      </c>
      <c r="I105">
        <f t="shared" si="37"/>
        <v>-1.1371838600000004</v>
      </c>
      <c r="J105">
        <f t="shared" ref="J105:J117" si="40">F105-G105</f>
        <v>0.74400224000000037</v>
      </c>
      <c r="K105" s="25"/>
      <c r="R105" s="25"/>
      <c r="Y105" s="25"/>
    </row>
    <row r="106" spans="3:25" x14ac:dyDescent="0.35">
      <c r="D106">
        <v>9</v>
      </c>
      <c r="E106" s="5">
        <v>18.567675300000001</v>
      </c>
      <c r="F106" s="5">
        <v>19.929158009999998</v>
      </c>
      <c r="G106" s="5">
        <v>18.844019299999999</v>
      </c>
      <c r="H106">
        <f t="shared" si="39"/>
        <v>-1.3614827099999971</v>
      </c>
      <c r="I106">
        <f>E106-G106</f>
        <v>-0.27634399999999815</v>
      </c>
      <c r="J106">
        <f t="shared" si="40"/>
        <v>1.085138709999999</v>
      </c>
      <c r="K106" s="25"/>
      <c r="R106" s="25"/>
      <c r="Y106" s="25"/>
    </row>
    <row r="107" spans="3:25" x14ac:dyDescent="0.35">
      <c r="D107">
        <v>10</v>
      </c>
      <c r="E107">
        <v>18.59703352</v>
      </c>
      <c r="F107">
        <v>19.66334621</v>
      </c>
      <c r="G107">
        <v>18.220608169999998</v>
      </c>
      <c r="H107">
        <f t="shared" si="39"/>
        <v>-1.0663126900000002</v>
      </c>
      <c r="I107">
        <f t="shared" ref="I107:I117" si="41">E107-G107</f>
        <v>0.37642535000000166</v>
      </c>
      <c r="J107">
        <f t="shared" si="40"/>
        <v>1.4427380400000018</v>
      </c>
      <c r="K107" s="25"/>
      <c r="R107" s="25"/>
      <c r="Y107" s="25"/>
    </row>
    <row r="108" spans="3:25" x14ac:dyDescent="0.35">
      <c r="D108">
        <v>11</v>
      </c>
      <c r="E108">
        <v>18.930519929999999</v>
      </c>
      <c r="F108">
        <v>19.717935140000002</v>
      </c>
      <c r="G108">
        <v>18.71812727</v>
      </c>
      <c r="H108">
        <f t="shared" si="39"/>
        <v>-0.78741521000000247</v>
      </c>
      <c r="I108">
        <f t="shared" si="41"/>
        <v>0.21239265999999901</v>
      </c>
      <c r="J108">
        <f t="shared" si="40"/>
        <v>0.99980787000000149</v>
      </c>
      <c r="K108" s="25"/>
      <c r="R108" s="25"/>
      <c r="Y108" s="25"/>
    </row>
    <row r="109" spans="3:25" x14ac:dyDescent="0.35">
      <c r="D109">
        <v>12</v>
      </c>
      <c r="E109">
        <v>18.376155910000001</v>
      </c>
      <c r="F109">
        <v>19.970142729999999</v>
      </c>
      <c r="G109">
        <v>18.801035370000001</v>
      </c>
      <c r="H109">
        <f t="shared" si="39"/>
        <v>-1.5939868199999978</v>
      </c>
      <c r="I109">
        <f t="shared" si="41"/>
        <v>-0.42487945999999965</v>
      </c>
      <c r="J109">
        <f t="shared" si="40"/>
        <v>1.1691073599999982</v>
      </c>
      <c r="K109" s="25"/>
      <c r="R109" s="25"/>
      <c r="Y109" s="25"/>
    </row>
    <row r="110" spans="3:25" x14ac:dyDescent="0.35">
      <c r="D110">
        <v>13</v>
      </c>
      <c r="E110">
        <v>18.01250044</v>
      </c>
      <c r="F110">
        <v>19.7490211</v>
      </c>
      <c r="G110">
        <v>17.863691249999999</v>
      </c>
      <c r="H110">
        <f t="shared" si="39"/>
        <v>-1.73652066</v>
      </c>
      <c r="I110">
        <f t="shared" si="41"/>
        <v>0.14880919000000148</v>
      </c>
      <c r="J110">
        <f t="shared" si="40"/>
        <v>1.8853298500000015</v>
      </c>
      <c r="K110" s="25"/>
      <c r="R110" s="25"/>
      <c r="Y110" s="25"/>
    </row>
    <row r="111" spans="3:25" x14ac:dyDescent="0.35">
      <c r="D111">
        <v>14</v>
      </c>
      <c r="E111">
        <v>18.042045529999999</v>
      </c>
      <c r="F111">
        <v>19.799680209999998</v>
      </c>
      <c r="G111">
        <v>17.6404034</v>
      </c>
      <c r="H111">
        <f t="shared" si="39"/>
        <v>-1.7576346799999989</v>
      </c>
      <c r="I111">
        <f t="shared" si="41"/>
        <v>0.40164212999999904</v>
      </c>
      <c r="J111">
        <f t="shared" si="40"/>
        <v>2.1592768099999979</v>
      </c>
      <c r="K111" s="25"/>
      <c r="R111" s="25"/>
      <c r="Y111" s="25"/>
    </row>
    <row r="112" spans="3:25" x14ac:dyDescent="0.35">
      <c r="D112">
        <v>15</v>
      </c>
      <c r="E112">
        <v>17.676907</v>
      </c>
      <c r="F112">
        <v>19.645040510000001</v>
      </c>
      <c r="G112">
        <v>17.67687162</v>
      </c>
      <c r="H112">
        <f t="shared" si="39"/>
        <v>-1.9681335100000013</v>
      </c>
      <c r="I112">
        <f t="shared" si="41"/>
        <v>3.5379999999918255E-5</v>
      </c>
      <c r="J112">
        <f t="shared" si="40"/>
        <v>1.9681688900000012</v>
      </c>
      <c r="K112" s="25"/>
      <c r="R112" s="25"/>
      <c r="Y112" s="25"/>
    </row>
    <row r="113" spans="4:25" x14ac:dyDescent="0.35">
      <c r="D113">
        <v>16</v>
      </c>
      <c r="E113">
        <v>18.56372124</v>
      </c>
      <c r="F113">
        <v>19.938857509999998</v>
      </c>
      <c r="G113">
        <v>18.397817459999999</v>
      </c>
      <c r="H113">
        <f t="shared" si="39"/>
        <v>-1.3751362699999987</v>
      </c>
      <c r="I113">
        <f t="shared" si="41"/>
        <v>0.16590378000000072</v>
      </c>
      <c r="J113">
        <f t="shared" si="40"/>
        <v>1.5410400499999994</v>
      </c>
      <c r="K113" s="25"/>
      <c r="R113" s="25"/>
      <c r="Y113" s="25"/>
    </row>
    <row r="114" spans="4:25" x14ac:dyDescent="0.35">
      <c r="D114">
        <v>17</v>
      </c>
      <c r="E114" s="5">
        <v>17.45781079</v>
      </c>
      <c r="F114" s="5">
        <v>19.577234839999999</v>
      </c>
      <c r="G114" s="5">
        <v>17.492464989999998</v>
      </c>
      <c r="H114">
        <f t="shared" si="39"/>
        <v>-2.1194240499999992</v>
      </c>
      <c r="I114">
        <f t="shared" si="41"/>
        <v>-3.4654199999998525E-2</v>
      </c>
      <c r="J114">
        <f t="shared" si="40"/>
        <v>2.0847698500000007</v>
      </c>
      <c r="K114" s="25"/>
      <c r="R114" s="25"/>
      <c r="Y114" s="25"/>
    </row>
    <row r="115" spans="4:25" x14ac:dyDescent="0.35">
      <c r="D115">
        <v>18</v>
      </c>
      <c r="E115">
        <v>17.922658089999999</v>
      </c>
      <c r="F115" s="5">
        <v>19.651816140000001</v>
      </c>
      <c r="G115" s="5">
        <v>18.720286470000001</v>
      </c>
      <c r="H115">
        <f t="shared" si="39"/>
        <v>-1.7291580500000023</v>
      </c>
      <c r="I115">
        <f t="shared" si="41"/>
        <v>-0.79762838000000258</v>
      </c>
      <c r="J115">
        <f t="shared" si="40"/>
        <v>0.93152966999999975</v>
      </c>
      <c r="K115" s="25"/>
      <c r="R115" s="25"/>
      <c r="Y115" s="25"/>
    </row>
    <row r="116" spans="4:25" x14ac:dyDescent="0.35">
      <c r="D116">
        <v>19</v>
      </c>
      <c r="E116" s="5">
        <v>17.179572140000001</v>
      </c>
      <c r="F116" s="5">
        <v>19.846776120000001</v>
      </c>
      <c r="G116" s="5">
        <v>18.817138270000001</v>
      </c>
      <c r="H116">
        <f t="shared" si="39"/>
        <v>-2.66720398</v>
      </c>
      <c r="I116">
        <f t="shared" si="41"/>
        <v>-1.6375661299999997</v>
      </c>
      <c r="J116">
        <f t="shared" si="40"/>
        <v>1.0296378500000003</v>
      </c>
      <c r="K116" s="25"/>
      <c r="R116" s="25"/>
      <c r="Y116" s="25"/>
    </row>
    <row r="117" spans="4:25" x14ac:dyDescent="0.35">
      <c r="D117">
        <v>20</v>
      </c>
      <c r="E117" s="5">
        <v>18.57242445</v>
      </c>
      <c r="F117" s="5">
        <v>19.941403350000002</v>
      </c>
      <c r="G117" s="5">
        <v>18.48475972</v>
      </c>
      <c r="H117">
        <f t="shared" si="39"/>
        <v>-1.3689789000000019</v>
      </c>
      <c r="I117">
        <f t="shared" si="41"/>
        <v>8.7664730000000191E-2</v>
      </c>
      <c r="J117">
        <f t="shared" si="40"/>
        <v>1.4566436300000021</v>
      </c>
      <c r="K117" s="25"/>
      <c r="R117" s="25"/>
      <c r="Y117" s="25"/>
    </row>
    <row r="118" spans="4:25" ht="15" thickBot="1" x14ac:dyDescent="0.4">
      <c r="E118" s="5"/>
      <c r="F118" s="5"/>
      <c r="G118" s="5"/>
      <c r="K118" s="25"/>
      <c r="R118" s="25"/>
      <c r="Y118" s="25"/>
    </row>
    <row r="119" spans="4:25" ht="15" thickBot="1" x14ac:dyDescent="0.4">
      <c r="E119" s="50" t="s">
        <v>94</v>
      </c>
      <c r="F119" s="51"/>
      <c r="G119" s="52"/>
      <c r="H119" s="50" t="s">
        <v>135</v>
      </c>
      <c r="I119" s="54"/>
      <c r="J119" s="55"/>
      <c r="K119" s="25"/>
      <c r="R119" s="25"/>
      <c r="Y119" s="25"/>
    </row>
    <row r="120" spans="4:25" ht="29.5" thickBot="1" x14ac:dyDescent="0.4">
      <c r="D120" s="1" t="s">
        <v>103</v>
      </c>
      <c r="E120" s="4" t="s">
        <v>79</v>
      </c>
      <c r="F120" s="4" t="s">
        <v>101</v>
      </c>
      <c r="G120" s="4" t="s">
        <v>102</v>
      </c>
      <c r="H120" s="36" t="s">
        <v>138</v>
      </c>
      <c r="I120" s="36" t="s">
        <v>139</v>
      </c>
      <c r="J120" s="36" t="s">
        <v>140</v>
      </c>
      <c r="K120" s="25"/>
      <c r="R120" s="25"/>
      <c r="Y120" s="25"/>
    </row>
    <row r="121" spans="4:25" x14ac:dyDescent="0.35">
      <c r="D121">
        <v>1</v>
      </c>
      <c r="E121" s="22">
        <v>68.776623651210272</v>
      </c>
      <c r="F121">
        <v>63.82031997</v>
      </c>
      <c r="G121">
        <v>66.792207079999997</v>
      </c>
      <c r="H121">
        <f>E121-F121</f>
        <v>4.9563036812102723</v>
      </c>
      <c r="I121">
        <f>E121-G121</f>
        <v>1.984416571210275</v>
      </c>
      <c r="J121">
        <f>F121-G121</f>
        <v>-2.9718871099999973</v>
      </c>
      <c r="K121" s="25"/>
      <c r="R121" s="25"/>
      <c r="Y121" s="25"/>
    </row>
    <row r="122" spans="4:25" x14ac:dyDescent="0.35">
      <c r="D122">
        <v>2</v>
      </c>
      <c r="E122">
        <v>68.233404050000004</v>
      </c>
      <c r="F122">
        <v>65.008875360000005</v>
      </c>
      <c r="G122">
        <v>68.497903669999999</v>
      </c>
      <c r="H122">
        <f>E122-F122</f>
        <v>3.2245286899999996</v>
      </c>
      <c r="I122">
        <f t="shared" ref="I122:I128" si="42">E122-G122</f>
        <v>-0.26449961999999516</v>
      </c>
      <c r="J122">
        <f t="shared" ref="J122:J126" si="43">F122-G122</f>
        <v>-3.4890283099999948</v>
      </c>
      <c r="K122" s="25"/>
      <c r="R122" s="25"/>
      <c r="Y122" s="25"/>
    </row>
    <row r="123" spans="4:25" x14ac:dyDescent="0.35">
      <c r="D123">
        <v>3</v>
      </c>
      <c r="E123">
        <v>69.278283027121446</v>
      </c>
      <c r="F123">
        <v>63.917986880000001</v>
      </c>
      <c r="G123">
        <v>68.034583940000005</v>
      </c>
      <c r="H123">
        <f>E123-F123</f>
        <v>5.3602961471214456</v>
      </c>
      <c r="I123">
        <f t="shared" si="42"/>
        <v>1.2436990871214419</v>
      </c>
      <c r="J123">
        <f t="shared" si="43"/>
        <v>-4.1165970600000037</v>
      </c>
      <c r="K123" s="25"/>
      <c r="R123" s="25"/>
      <c r="Y123" s="25"/>
    </row>
    <row r="124" spans="4:25" x14ac:dyDescent="0.35">
      <c r="D124">
        <v>4</v>
      </c>
      <c r="E124">
        <v>69.532686639999994</v>
      </c>
      <c r="F124">
        <v>64.675670553936172</v>
      </c>
      <c r="G124">
        <v>69.684974499999996</v>
      </c>
      <c r="H124">
        <f>E124-F124</f>
        <v>4.8570160860638225</v>
      </c>
      <c r="I124">
        <f t="shared" si="42"/>
        <v>-0.15228786000000127</v>
      </c>
      <c r="J124">
        <f t="shared" si="43"/>
        <v>-5.0093039460638238</v>
      </c>
      <c r="K124" s="25"/>
      <c r="R124" s="25"/>
      <c r="Y124" s="25"/>
    </row>
    <row r="125" spans="4:25" x14ac:dyDescent="0.35">
      <c r="D125">
        <v>5</v>
      </c>
      <c r="E125" s="5">
        <v>68.363937007874028</v>
      </c>
      <c r="F125" s="5">
        <v>65.314403060000004</v>
      </c>
      <c r="G125">
        <v>69.004153310000007</v>
      </c>
      <c r="H125">
        <f>E125-F125</f>
        <v>3.0495339478740249</v>
      </c>
      <c r="I125">
        <f t="shared" si="42"/>
        <v>-0.64021630212597813</v>
      </c>
      <c r="J125">
        <f t="shared" si="43"/>
        <v>-3.689750250000003</v>
      </c>
      <c r="K125" s="25"/>
      <c r="R125" s="25"/>
      <c r="Y125" s="25"/>
    </row>
    <row r="126" spans="4:25" x14ac:dyDescent="0.35">
      <c r="D126">
        <v>6</v>
      </c>
      <c r="E126">
        <v>68.237815689705243</v>
      </c>
      <c r="F126">
        <v>63.772087460000002</v>
      </c>
      <c r="G126">
        <v>67.427681430000007</v>
      </c>
      <c r="H126">
        <f t="shared" ref="H126:H140" si="44">E126-F126</f>
        <v>4.4657282297052419</v>
      </c>
      <c r="I126">
        <f t="shared" si="42"/>
        <v>0.81013425970523656</v>
      </c>
      <c r="J126">
        <f t="shared" si="43"/>
        <v>-3.6555939700000053</v>
      </c>
      <c r="K126" s="25"/>
      <c r="R126" s="25"/>
      <c r="Y126" s="25"/>
    </row>
    <row r="127" spans="4:25" x14ac:dyDescent="0.35">
      <c r="D127">
        <v>7</v>
      </c>
      <c r="E127">
        <v>68.768606009999999</v>
      </c>
      <c r="F127">
        <v>64.744856409999997</v>
      </c>
      <c r="G127">
        <v>68.413356890000003</v>
      </c>
      <c r="H127">
        <f t="shared" si="44"/>
        <v>4.0237496000000021</v>
      </c>
      <c r="I127">
        <f t="shared" si="42"/>
        <v>0.35524911999999631</v>
      </c>
      <c r="J127">
        <f>F127-G127</f>
        <v>-3.6685004800000058</v>
      </c>
      <c r="K127" s="25"/>
      <c r="R127" s="25"/>
      <c r="Y127" s="25"/>
    </row>
    <row r="128" spans="4:25" x14ac:dyDescent="0.35">
      <c r="D128">
        <v>8</v>
      </c>
      <c r="E128">
        <v>69.519272380000004</v>
      </c>
      <c r="F128">
        <v>65.359217200000003</v>
      </c>
      <c r="G128">
        <v>68.088250509999995</v>
      </c>
      <c r="H128">
        <f t="shared" si="44"/>
        <v>4.1600551800000005</v>
      </c>
      <c r="I128">
        <f t="shared" si="42"/>
        <v>1.4310218700000092</v>
      </c>
      <c r="J128">
        <f t="shared" ref="J128:J140" si="45">F128-G128</f>
        <v>-2.7290333099999913</v>
      </c>
      <c r="K128" s="25"/>
      <c r="R128" s="25"/>
      <c r="Y128" s="25"/>
    </row>
    <row r="129" spans="4:25" x14ac:dyDescent="0.35">
      <c r="D129">
        <v>9</v>
      </c>
      <c r="E129">
        <v>67.877748609999998</v>
      </c>
      <c r="F129">
        <v>63.978333820000003</v>
      </c>
      <c r="G129">
        <v>66.657056249999997</v>
      </c>
      <c r="H129">
        <f t="shared" si="44"/>
        <v>3.8994147899999945</v>
      </c>
      <c r="I129">
        <f>E129-G129</f>
        <v>1.220692360000001</v>
      </c>
      <c r="J129">
        <f t="shared" si="45"/>
        <v>-2.6787224299999934</v>
      </c>
      <c r="K129" s="25"/>
      <c r="R129" s="25"/>
      <c r="Y129" s="25"/>
    </row>
    <row r="130" spans="4:25" x14ac:dyDescent="0.35">
      <c r="D130">
        <v>10</v>
      </c>
      <c r="E130">
        <v>68.542516770000006</v>
      </c>
      <c r="F130">
        <v>65.035742709999994</v>
      </c>
      <c r="G130">
        <v>68.291219760000004</v>
      </c>
      <c r="H130">
        <f t="shared" si="44"/>
        <v>3.5067740600000121</v>
      </c>
      <c r="I130">
        <f t="shared" ref="I130:I140" si="46">E130-G130</f>
        <v>0.25129701000000182</v>
      </c>
      <c r="J130">
        <f t="shared" si="45"/>
        <v>-3.2554770500000103</v>
      </c>
      <c r="K130" s="25"/>
      <c r="R130" s="25"/>
      <c r="Y130" s="25"/>
    </row>
    <row r="131" spans="4:25" x14ac:dyDescent="0.35">
      <c r="D131">
        <v>11</v>
      </c>
      <c r="E131">
        <v>67.728082529999995</v>
      </c>
      <c r="F131">
        <v>64.600536439999999</v>
      </c>
      <c r="G131">
        <v>67.288710289999997</v>
      </c>
      <c r="H131">
        <f t="shared" si="44"/>
        <v>3.1275460899999956</v>
      </c>
      <c r="I131">
        <f t="shared" si="46"/>
        <v>0.4393722399999973</v>
      </c>
      <c r="J131">
        <f t="shared" si="45"/>
        <v>-2.6881738499999983</v>
      </c>
      <c r="K131" s="25"/>
      <c r="R131" s="25"/>
      <c r="Y131" s="25"/>
    </row>
    <row r="132" spans="4:25" x14ac:dyDescent="0.35">
      <c r="D132">
        <v>12</v>
      </c>
      <c r="E132">
        <v>68.552603529999999</v>
      </c>
      <c r="F132">
        <v>64.24876166</v>
      </c>
      <c r="G132">
        <v>67.642803119999996</v>
      </c>
      <c r="H132">
        <f t="shared" si="44"/>
        <v>4.3038418699999994</v>
      </c>
      <c r="I132">
        <f t="shared" si="46"/>
        <v>0.90980041000000256</v>
      </c>
      <c r="J132">
        <f t="shared" si="45"/>
        <v>-3.3940414599999968</v>
      </c>
      <c r="K132" s="25"/>
      <c r="R132" s="25"/>
      <c r="Y132" s="25"/>
    </row>
    <row r="133" spans="4:25" x14ac:dyDescent="0.35">
      <c r="D133">
        <v>13</v>
      </c>
      <c r="E133">
        <v>69.162737680000006</v>
      </c>
      <c r="F133">
        <v>64.960424930000002</v>
      </c>
      <c r="G133">
        <v>69.168530309999994</v>
      </c>
      <c r="H133">
        <f t="shared" si="44"/>
        <v>4.2023127500000044</v>
      </c>
      <c r="I133">
        <f t="shared" si="46"/>
        <v>-5.7926299999877529E-3</v>
      </c>
      <c r="J133">
        <f t="shared" si="45"/>
        <v>-4.2081053799999921</v>
      </c>
      <c r="K133" s="25"/>
      <c r="R133" s="25"/>
      <c r="Y133" s="25"/>
    </row>
    <row r="134" spans="4:25" x14ac:dyDescent="0.35">
      <c r="D134">
        <v>14</v>
      </c>
      <c r="E134">
        <v>68.436834349999998</v>
      </c>
      <c r="F134">
        <v>64.310776970000006</v>
      </c>
      <c r="G134">
        <v>69.190518800000007</v>
      </c>
      <c r="H134">
        <f t="shared" si="44"/>
        <v>4.1260573799999918</v>
      </c>
      <c r="I134">
        <f t="shared" si="46"/>
        <v>-0.75368445000000861</v>
      </c>
      <c r="J134">
        <f t="shared" si="45"/>
        <v>-4.8797418300000004</v>
      </c>
      <c r="K134" s="25"/>
      <c r="R134" s="25"/>
      <c r="Y134" s="25"/>
    </row>
    <row r="135" spans="4:25" x14ac:dyDescent="0.35">
      <c r="D135">
        <v>15</v>
      </c>
      <c r="E135">
        <v>69.178206470000006</v>
      </c>
      <c r="F135">
        <v>65.309535710000006</v>
      </c>
      <c r="G135">
        <v>69.454616729999998</v>
      </c>
      <c r="H135">
        <f t="shared" si="44"/>
        <v>3.8686707600000005</v>
      </c>
      <c r="I135">
        <f t="shared" si="46"/>
        <v>-0.27641025999999158</v>
      </c>
      <c r="J135">
        <f t="shared" si="45"/>
        <v>-4.1450810199999921</v>
      </c>
      <c r="K135" s="25"/>
      <c r="R135" s="25"/>
      <c r="Y135" s="25"/>
    </row>
    <row r="136" spans="4:25" x14ac:dyDescent="0.35">
      <c r="D136">
        <v>16</v>
      </c>
      <c r="E136">
        <v>67.882607899999996</v>
      </c>
      <c r="F136">
        <v>64.090838189999999</v>
      </c>
      <c r="G136">
        <v>68.141366219999995</v>
      </c>
      <c r="H136">
        <f t="shared" si="44"/>
        <v>3.791769709999997</v>
      </c>
      <c r="I136">
        <f t="shared" si="46"/>
        <v>-0.25875831999999832</v>
      </c>
      <c r="J136">
        <f t="shared" si="45"/>
        <v>-4.0505280299999953</v>
      </c>
      <c r="K136" s="25"/>
      <c r="R136" s="25"/>
      <c r="Y136" s="25"/>
    </row>
    <row r="137" spans="4:25" x14ac:dyDescent="0.35">
      <c r="D137">
        <v>17</v>
      </c>
      <c r="E137">
        <v>69.752411050000006</v>
      </c>
      <c r="F137">
        <v>65.479789359999998</v>
      </c>
      <c r="G137">
        <v>69.648427569999996</v>
      </c>
      <c r="H137">
        <f t="shared" si="44"/>
        <v>4.2726216900000082</v>
      </c>
      <c r="I137">
        <f t="shared" si="46"/>
        <v>0.10398348000001079</v>
      </c>
      <c r="J137">
        <f t="shared" si="45"/>
        <v>-4.1686382099999975</v>
      </c>
      <c r="K137" s="25"/>
      <c r="R137" s="25"/>
      <c r="Y137" s="25"/>
    </row>
    <row r="138" spans="4:25" x14ac:dyDescent="0.35">
      <c r="D138">
        <v>18</v>
      </c>
      <c r="E138">
        <v>68.93918635</v>
      </c>
      <c r="F138">
        <v>64.008347670000006</v>
      </c>
      <c r="G138">
        <v>67.397908770000001</v>
      </c>
      <c r="H138">
        <f t="shared" si="44"/>
        <v>4.9308386799999937</v>
      </c>
      <c r="I138">
        <f t="shared" si="46"/>
        <v>1.5412775799999991</v>
      </c>
      <c r="J138">
        <f t="shared" si="45"/>
        <v>-3.3895610999999946</v>
      </c>
      <c r="K138" s="25"/>
      <c r="R138" s="25"/>
      <c r="Y138" s="25"/>
    </row>
    <row r="139" spans="4:25" x14ac:dyDescent="0.35">
      <c r="D139">
        <v>19</v>
      </c>
      <c r="E139">
        <v>70.286111840000004</v>
      </c>
      <c r="F139">
        <v>64.555540089999994</v>
      </c>
      <c r="G139">
        <v>67.664433840000001</v>
      </c>
      <c r="H139">
        <f t="shared" si="44"/>
        <v>5.73057175000001</v>
      </c>
      <c r="I139">
        <f t="shared" si="46"/>
        <v>2.6216780000000028</v>
      </c>
      <c r="J139">
        <f t="shared" si="45"/>
        <v>-3.1088937500000071</v>
      </c>
      <c r="K139" s="25"/>
      <c r="R139" s="25"/>
      <c r="Y139" s="25"/>
    </row>
    <row r="140" spans="4:25" x14ac:dyDescent="0.35">
      <c r="D140">
        <v>20</v>
      </c>
      <c r="E140">
        <v>67.999461940000003</v>
      </c>
      <c r="F140">
        <v>64.544927110000003</v>
      </c>
      <c r="G140">
        <v>67.963413000000003</v>
      </c>
      <c r="H140">
        <f t="shared" si="44"/>
        <v>3.4545348300000001</v>
      </c>
      <c r="I140">
        <f t="shared" si="46"/>
        <v>3.6048940000000584E-2</v>
      </c>
      <c r="J140">
        <f t="shared" si="45"/>
        <v>-3.4184858899999995</v>
      </c>
      <c r="K140" s="25"/>
      <c r="R140" s="25"/>
      <c r="Y140" s="25"/>
    </row>
    <row r="141" spans="4:25" x14ac:dyDescent="0.35"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</row>
  </sheetData>
  <mergeCells count="29">
    <mergeCell ref="E119:G119"/>
    <mergeCell ref="L4:N4"/>
    <mergeCell ref="L27:N27"/>
    <mergeCell ref="L50:N50"/>
    <mergeCell ref="L73:N73"/>
    <mergeCell ref="E50:G50"/>
    <mergeCell ref="E73:G73"/>
    <mergeCell ref="E96:G96"/>
    <mergeCell ref="E4:G4"/>
    <mergeCell ref="E27:G27"/>
    <mergeCell ref="H4:J4"/>
    <mergeCell ref="H119:J119"/>
    <mergeCell ref="H27:J27"/>
    <mergeCell ref="H50:J50"/>
    <mergeCell ref="L2:Q2"/>
    <mergeCell ref="S2:X2"/>
    <mergeCell ref="H73:J73"/>
    <mergeCell ref="O73:Q73"/>
    <mergeCell ref="H96:J96"/>
    <mergeCell ref="D2:J2"/>
    <mergeCell ref="V4:X4"/>
    <mergeCell ref="V27:X27"/>
    <mergeCell ref="V50:X50"/>
    <mergeCell ref="O4:Q4"/>
    <mergeCell ref="O27:Q27"/>
    <mergeCell ref="O50:Q50"/>
    <mergeCell ref="S50:U50"/>
    <mergeCell ref="S4:U4"/>
    <mergeCell ref="S27:U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1- IKs Sequence</vt:lpstr>
      <vt:lpstr>2- IKs Data</vt:lpstr>
      <vt:lpstr>3- Statistics</vt:lpstr>
      <vt:lpstr>4- Normality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Acuna Ochoa, Jose</dc:creator>
  <cp:lastModifiedBy>Acuna Ochoa, Jose</cp:lastModifiedBy>
  <dcterms:created xsi:type="dcterms:W3CDTF">2025-07-08T15:11:37Z</dcterms:created>
  <dcterms:modified xsi:type="dcterms:W3CDTF">2026-01-20T02:17:02Z</dcterms:modified>
</cp:coreProperties>
</file>