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5"/>
    <sheet name="Mapped - SraRunTable_WGS" sheetId="2" r:id="rId6"/>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<sst xmlns="http://schemas.openxmlformats.org/spreadsheetml/2006/main" uniqueCount="172">
  <si>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</si>
  <si>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</si>
  <si>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</si>
  <si>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</si>
  <si>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Export Summary</t>
  </si>
  <si>
    <t>Table 1</t>
  </si>
  <si>
    <t>Mapped</t>
  </si>
  <si>
    <t>SraRunTable_WGS</t>
  </si>
  <si>
    <r>
      <rPr>
        <u val="single"/>
        <sz val="12"/>
        <color indexed="11"/>
        <rFont val="Helvetica Neue"/>
      </rPr>
      <t>Mapped - SraRunTable_WGS</t>
    </r>
  </si>
  <si>
    <t>Mapped - SraRunTable_WGS</t>
  </si>
  <si>
    <t>Not mapped yet</t>
  </si>
  <si>
    <t>Tabelle 1</t>
  </si>
  <si>
    <r>
      <rPr>
        <u val="single"/>
        <sz val="12"/>
        <color indexed="11"/>
        <rFont val="Helvetica Neue"/>
      </rPr>
      <t>Not mapped yet - Tabelle 1</t>
    </r>
  </si>
  <si>
    <t>Lost samples</t>
  </si>
  <si>
    <r>
      <rPr>
        <u val="single"/>
        <sz val="12"/>
        <color indexed="11"/>
        <rFont val="Helvetica Neue"/>
      </rPr>
      <t>Lost samples - Tabelle 1</t>
    </r>
  </si>
  <si>
    <t>Sample name</t>
  </si>
  <si>
    <t>Run name when available</t>
  </si>
  <si>
    <t>Morphospecies</t>
  </si>
  <si>
    <t>Collecting country</t>
  </si>
  <si>
    <t>Collecting continent</t>
  </si>
  <si>
    <t>Collecting location</t>
  </si>
  <si>
    <t>Exact location</t>
  </si>
  <si>
    <t>Collection date</t>
  </si>
  <si>
    <t>COI_haplotype</t>
  </si>
  <si>
    <t>Bases</t>
  </si>
  <si>
    <t>Gbases</t>
  </si>
  <si>
    <t>Read length</t>
  </si>
  <si>
    <t>No reads</t>
  </si>
  <si>
    <t>Subsample proportion</t>
  </si>
  <si>
    <t>Number of subsampled reads</t>
  </si>
  <si>
    <t>Number of subsampled bases</t>
  </si>
  <si>
    <t>BioProject</t>
  </si>
  <si>
    <t>Sequencing platform</t>
  </si>
  <si>
    <t>Publication</t>
  </si>
  <si>
    <t>Mt genome mean coverage</t>
  </si>
  <si>
    <t>Nuclear genome average coverage</t>
  </si>
  <si>
    <t>H24F01</t>
  </si>
  <si>
    <t>Eriocheir sinensis</t>
  </si>
  <si>
    <t>Germany</t>
  </si>
  <si>
    <t>Europe</t>
  </si>
  <si>
    <t>Germany:Havel</t>
  </si>
  <si>
    <t>Illumina Novaseq 6000</t>
  </si>
  <si>
    <t>This study</t>
  </si>
  <si>
    <t>H24F02</t>
  </si>
  <si>
    <t>H24F03</t>
  </si>
  <si>
    <t>H24F06</t>
  </si>
  <si>
    <t>H24F09</t>
  </si>
  <si>
    <t>H24F10</t>
  </si>
  <si>
    <t>H24F13</t>
  </si>
  <si>
    <t>H24F14</t>
  </si>
  <si>
    <t>H24F16</t>
  </si>
  <si>
    <t>H24F18</t>
  </si>
  <si>
    <t>BE001</t>
  </si>
  <si>
    <t>230500002941-A01</t>
  </si>
  <si>
    <t>Belgium</t>
  </si>
  <si>
    <t>Belgium:Scheldt</t>
  </si>
  <si>
    <t>Grobbendonk</t>
  </si>
  <si>
    <t>H18</t>
  </si>
  <si>
    <t>BE043</t>
  </si>
  <si>
    <t>230500002941-B01</t>
  </si>
  <si>
    <t>H3</t>
  </si>
  <si>
    <t>BE139</t>
  </si>
  <si>
    <t>230500002941-E01</t>
  </si>
  <si>
    <t>Doel</t>
  </si>
  <si>
    <t>H1</t>
  </si>
  <si>
    <t>BE145</t>
  </si>
  <si>
    <t>230500002941-F01</t>
  </si>
  <si>
    <t>EJ_H1</t>
  </si>
  <si>
    <t>BE148</t>
  </si>
  <si>
    <t>230500002941-H01</t>
  </si>
  <si>
    <t>BE156</t>
  </si>
  <si>
    <t>230500002941-H02</t>
  </si>
  <si>
    <t>BE153</t>
  </si>
  <si>
    <t>230800000543-A02</t>
  </si>
  <si>
    <t>BE126</t>
  </si>
  <si>
    <t>230800000543-C01</t>
  </si>
  <si>
    <t>Steendorp</t>
  </si>
  <si>
    <t>EJ22</t>
  </si>
  <si>
    <t>230800000543-H02</t>
  </si>
  <si>
    <t>Eriocheir japonica</t>
  </si>
  <si>
    <t>Japan</t>
  </si>
  <si>
    <t>Asia</t>
  </si>
  <si>
    <t>Japan:Sinjiko</t>
  </si>
  <si>
    <t>Sinjiko Lake, Shimane prefecture, Matue city</t>
  </si>
  <si>
    <t>Crab3</t>
  </si>
  <si>
    <r>
      <rPr>
        <u val="single"/>
        <sz val="11"/>
        <color indexed="8"/>
        <rFont val="Helvetica Neue"/>
      </rPr>
      <t>SRR24682900</t>
    </r>
  </si>
  <si>
    <t>China</t>
  </si>
  <si>
    <t>China:Yangcheng</t>
  </si>
  <si>
    <t>Yangcheng Lake, Suzhou City, Jiangsu Provence</t>
  </si>
  <si>
    <t>PRJNA934422</t>
  </si>
  <si>
    <t>Illumina HiSeq X</t>
  </si>
  <si>
    <t>Cui et al. 2021</t>
  </si>
  <si>
    <t>Crab1</t>
  </si>
  <si>
    <r>
      <rPr>
        <u val="single"/>
        <sz val="11"/>
        <color indexed="8"/>
        <rFont val="Helvetica Neue"/>
      </rPr>
      <t>SRR24682906</t>
    </r>
  </si>
  <si>
    <t>H01</t>
  </si>
  <si>
    <t>Eriocheir hepuensis</t>
  </si>
  <si>
    <t>China:Hepu</t>
  </si>
  <si>
    <t>Wang et al 2025</t>
  </si>
  <si>
    <t>H02</t>
  </si>
  <si>
    <t>H03</t>
  </si>
  <si>
    <t>H05</t>
  </si>
  <si>
    <t>H06</t>
  </si>
  <si>
    <t>H07</t>
  </si>
  <si>
    <t>HX02</t>
  </si>
  <si>
    <t>E1600</t>
  </si>
  <si>
    <t>China:LiaoRiver</t>
  </si>
  <si>
    <t>E1602</t>
  </si>
  <si>
    <t>E1606</t>
  </si>
  <si>
    <t>E1607</t>
  </si>
  <si>
    <t>E1613</t>
  </si>
  <si>
    <t>E1617</t>
  </si>
  <si>
    <t>E1619</t>
  </si>
  <si>
    <t>E1621</t>
  </si>
  <si>
    <t>E1626</t>
  </si>
  <si>
    <t>E1627</t>
  </si>
  <si>
    <t>M14-03</t>
  </si>
  <si>
    <t>Eriocheir hepuensis x sinensis</t>
  </si>
  <si>
    <t>China:Min</t>
  </si>
  <si>
    <t>M14-04</t>
  </si>
  <si>
    <t>M14-05</t>
  </si>
  <si>
    <t>M14-06</t>
  </si>
  <si>
    <t>M15-01</t>
  </si>
  <si>
    <t>M15-02</t>
  </si>
  <si>
    <t>M15-04</t>
  </si>
  <si>
    <t>M15-05</t>
  </si>
  <si>
    <t>M15-07</t>
  </si>
  <si>
    <t>M15-08</t>
  </si>
  <si>
    <t>E1513</t>
  </si>
  <si>
    <t>China:Yangtze</t>
  </si>
  <si>
    <t>E1514</t>
  </si>
  <si>
    <t>E1519</t>
  </si>
  <si>
    <t>E1520</t>
  </si>
  <si>
    <t>E1523</t>
  </si>
  <si>
    <t>E1527</t>
  </si>
  <si>
    <t>E1529</t>
  </si>
  <si>
    <t>E1532</t>
  </si>
  <si>
    <t>E1505</t>
  </si>
  <si>
    <t>E1401</t>
  </si>
  <si>
    <t>China:YellowRiver</t>
  </si>
  <si>
    <t>E1403</t>
  </si>
  <si>
    <t>E1406</t>
  </si>
  <si>
    <t>E1411</t>
  </si>
  <si>
    <t>E1412</t>
  </si>
  <si>
    <t>E1414</t>
  </si>
  <si>
    <t>E1415</t>
  </si>
  <si>
    <t>E1416</t>
  </si>
  <si>
    <t>E1418</t>
  </si>
  <si>
    <t>E1419</t>
  </si>
  <si>
    <t>JA254</t>
  </si>
  <si>
    <t>Japan:Hokkaido</t>
  </si>
  <si>
    <t>JA470</t>
  </si>
  <si>
    <t>JB449</t>
  </si>
  <si>
    <t>JB450</t>
  </si>
  <si>
    <t>JB451</t>
  </si>
  <si>
    <t>JB452</t>
  </si>
  <si>
    <t>JB454</t>
  </si>
  <si>
    <t>JB482</t>
  </si>
  <si>
    <t>JJ582</t>
  </si>
  <si>
    <t>JJ584</t>
  </si>
  <si>
    <t>R01</t>
  </si>
  <si>
    <t>Eriocheir japonica x sinensis</t>
  </si>
  <si>
    <t>Russia</t>
  </si>
  <si>
    <t>Russia:Vladivostok</t>
  </si>
  <si>
    <t>R02</t>
  </si>
  <si>
    <t>R03</t>
  </si>
  <si>
    <t>R05</t>
  </si>
  <si>
    <t>R08</t>
  </si>
  <si>
    <t>R09</t>
  </si>
  <si>
    <t>R11</t>
  </si>
  <si>
    <t>R12</t>
  </si>
  <si>
    <t>R18</t>
  </si>
  <si>
    <t>R25</t>
  </si>
</sst>
</file>

<file path=xl/styles.xml><?xml version="1.0" encoding="utf-8"?>
<styleSheet xmlns="http://schemas.openxmlformats.org/spreadsheetml/2006/main">
  <numFmts count="4">
    <numFmt numFmtId="0" formatCode="General"/>
    <numFmt numFmtId="59" formatCode="0.0"/>
    <numFmt numFmtId="60" formatCode="yyyy-mm-dd"/>
    <numFmt numFmtId="61" formatCode="yyyy-m-d"/>
  </numFmts>
  <fonts count="8">
    <font>
      <sz val="10"/>
      <color indexed="8"/>
      <name val="Helvetica Neue"/>
    </font>
    <font>
      <sz val="12"/>
      <color indexed="8"/>
      <name val="Helvetica Neue"/>
    </font>
    <font>
      <sz val="14"/>
      <color indexed="8"/>
      <name val="Helvetica Neue"/>
    </font>
    <font>
      <u val="single"/>
      <sz val="12"/>
      <color indexed="11"/>
      <name val="Helvetica Neue"/>
    </font>
    <font>
      <sz val="15"/>
      <color indexed="8"/>
      <name val="Calibri"/>
    </font>
    <font>
      <b val="1"/>
      <sz val="11"/>
      <color indexed="8"/>
      <name val="Helvetica Neue"/>
    </font>
    <font>
      <sz val="11"/>
      <color indexed="8"/>
      <name val="Helvetica Neue"/>
    </font>
    <font>
      <u val="single"/>
      <sz val="11"/>
      <color indexed="8"/>
      <name val="Helvetica Neue"/>
    </font>
  </fonts>
  <fills count="7">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
      <patternFill patternType="solid">
        <fgColor indexed="15"/>
        <bgColor auto="1"/>
      </patternFill>
    </fill>
    <fill>
      <patternFill patternType="solid">
        <fgColor indexed="20"/>
        <bgColor auto="1"/>
      </patternFill>
    </fill>
  </fills>
  <borders count="20">
    <border>
      <left/>
      <right/>
      <top/>
      <bottom/>
      <diagonal/>
    </border>
    <border>
      <left style="thin">
        <color indexed="13"/>
      </left>
      <right/>
      <top style="thin">
        <color indexed="13"/>
      </top>
      <bottom/>
      <diagonal/>
    </border>
    <border>
      <left/>
      <right/>
      <top style="thin">
        <color indexed="13"/>
      </top>
      <bottom/>
      <diagonal/>
    </border>
    <border>
      <left/>
      <right style="thin">
        <color indexed="13"/>
      </right>
      <top style="thin">
        <color indexed="13"/>
      </top>
      <bottom/>
      <diagonal/>
    </border>
    <border>
      <left style="thin">
        <color indexed="13"/>
      </left>
      <right/>
      <top/>
      <bottom/>
      <diagonal/>
    </border>
    <border>
      <left/>
      <right/>
      <top/>
      <bottom/>
      <diagonal/>
    </border>
    <border>
      <left/>
      <right style="thin">
        <color indexed="13"/>
      </right>
      <top/>
      <bottom/>
      <diagonal/>
    </border>
    <border>
      <left style="thin">
        <color indexed="13"/>
      </left>
      <right/>
      <top/>
      <bottom style="thin">
        <color indexed="13"/>
      </bottom>
      <diagonal/>
    </border>
    <border>
      <left/>
      <right/>
      <top/>
      <bottom style="thin">
        <color indexed="13"/>
      </bottom>
      <diagonal/>
    </border>
    <border>
      <left/>
      <right style="thin">
        <color indexed="13"/>
      </right>
      <top/>
      <bottom style="thin">
        <color indexed="13"/>
      </bottom>
      <diagonal/>
    </border>
    <border>
      <left style="thin">
        <color indexed="13"/>
      </left>
      <right/>
      <top style="thin">
        <color indexed="13"/>
      </top>
      <bottom style="thin">
        <color indexed="14"/>
      </bottom>
      <diagonal/>
    </border>
    <border>
      <left/>
      <right/>
      <top style="thin">
        <color indexed="13"/>
      </top>
      <bottom style="thin">
        <color indexed="14"/>
      </bottom>
      <diagonal/>
    </border>
    <border>
      <left/>
      <right style="thin">
        <color indexed="13"/>
      </right>
      <top style="thin">
        <color indexed="13"/>
      </top>
      <bottom style="thin">
        <color indexed="14"/>
      </bottom>
      <diagonal/>
    </border>
    <border>
      <left style="thin">
        <color indexed="14"/>
      </left>
      <right style="thin">
        <color indexed="14"/>
      </right>
      <top style="thin">
        <color indexed="14"/>
      </top>
      <bottom style="thin">
        <color indexed="16"/>
      </bottom>
      <diagonal/>
    </border>
    <border>
      <left style="thin">
        <color indexed="14"/>
      </left>
      <right style="thin">
        <color indexed="16"/>
      </right>
      <top style="thin">
        <color indexed="16"/>
      </top>
      <bottom style="thin">
        <color indexed="14"/>
      </bottom>
      <diagonal/>
    </border>
    <border>
      <left style="thin">
        <color indexed="16"/>
      </left>
      <right style="thin">
        <color indexed="14"/>
      </right>
      <top style="thin">
        <color indexed="16"/>
      </top>
      <bottom style="thin">
        <color indexed="14"/>
      </bottom>
      <diagonal/>
    </border>
    <border>
      <left style="thin">
        <color indexed="14"/>
      </left>
      <right style="thin">
        <color indexed="14"/>
      </right>
      <top style="thin">
        <color indexed="16"/>
      </top>
      <bottom style="thin">
        <color indexed="14"/>
      </bottom>
      <diagonal/>
    </border>
    <border>
      <left style="thin">
        <color indexed="14"/>
      </left>
      <right style="thin">
        <color indexed="16"/>
      </right>
      <top style="thin">
        <color indexed="14"/>
      </top>
      <bottom style="thin">
        <color indexed="14"/>
      </bottom>
      <diagonal/>
    </border>
    <border>
      <left style="thin">
        <color indexed="16"/>
      </left>
      <right style="thin">
        <color indexed="14"/>
      </right>
      <top style="thin">
        <color indexed="14"/>
      </top>
      <bottom style="thin">
        <color indexed="14"/>
      </bottom>
      <diagonal/>
    </border>
    <border>
      <left style="thin">
        <color indexed="14"/>
      </left>
      <right style="thin">
        <color indexed="14"/>
      </right>
      <top style="thin">
        <color indexed="14"/>
      </top>
      <bottom style="thin">
        <color indexed="14"/>
      </bottom>
      <diagonal/>
    </border>
  </borders>
  <cellStyleXfs count="1">
    <xf numFmtId="0" fontId="0" applyNumberFormat="0" applyFont="1" applyFill="0" applyBorder="0" applyAlignment="1" applyProtection="0">
      <alignment vertical="top" wrapText="1"/>
    </xf>
  </cellStyleXfs>
  <cellXfs count="52">
    <xf numFmtId="0" fontId="0" applyNumberFormat="0" applyFont="1" applyFill="0" applyBorder="0" applyAlignment="1" applyProtection="0">
      <alignment vertical="top" wrapText="1"/>
    </xf>
    <xf numFmtId="0" fontId="1" applyNumberFormat="0" applyFont="1" applyFill="0" applyBorder="0" applyAlignment="1" applyProtection="0">
      <alignment horizontal="left" vertical="top" wrapText="1"/>
    </xf>
    <xf numFmtId="0" fontId="2" applyNumberFormat="0" applyFont="1" applyFill="0" applyBorder="0" applyAlignment="1" applyProtection="0">
      <alignment horizontal="left" vertical="top" wrapText="1"/>
    </xf>
    <xf numFmtId="0" fontId="1" fillId="2" applyNumberFormat="0" applyFont="1" applyFill="1" applyBorder="0" applyAlignment="1" applyProtection="0">
      <alignment horizontal="left" vertical="top" wrapText="1"/>
    </xf>
    <xf numFmtId="0" fontId="1" fillId="3" applyNumberFormat="0" applyFont="1" applyFill="1" applyBorder="0" applyAlignment="1" applyProtection="0">
      <alignment horizontal="left" vertical="top" wrapText="1"/>
    </xf>
    <xf numFmtId="0" fontId="3" fillId="3" applyNumberFormat="0" applyFont="1" applyFill="1" applyBorder="0" applyAlignment="1" applyProtection="0">
      <alignment horizontal="left" vertical="top" wrapText="1"/>
    </xf>
    <xf numFmtId="0" fontId="0" applyNumberFormat="1" applyFont="1" applyFill="0" applyBorder="0" applyAlignment="1" applyProtection="0">
      <alignment vertical="top" wrapText="1"/>
    </xf>
    <xf numFmtId="0" fontId="0" fillId="4" borderId="1" applyNumberFormat="0" applyFont="1" applyFill="1" applyBorder="1" applyAlignment="1" applyProtection="0">
      <alignment vertical="top" wrapText="1"/>
    </xf>
    <xf numFmtId="0" fontId="0" fillId="4" borderId="2" applyNumberFormat="0" applyFont="1" applyFill="1" applyBorder="1" applyAlignment="1" applyProtection="0">
      <alignment vertical="top" wrapText="1"/>
    </xf>
    <xf numFmtId="0" fontId="0" fillId="4" borderId="3" applyNumberFormat="0" applyFont="1" applyFill="1" applyBorder="1" applyAlignment="1" applyProtection="0">
      <alignment vertical="top" wrapText="1"/>
    </xf>
    <xf numFmtId="0" fontId="0" fillId="4" borderId="4" applyNumberFormat="0" applyFont="1" applyFill="1" applyBorder="1" applyAlignment="1" applyProtection="0">
      <alignment vertical="top" wrapText="1"/>
    </xf>
    <xf numFmtId="0" fontId="0" fillId="4" borderId="5" applyNumberFormat="0" applyFont="1" applyFill="1" applyBorder="1" applyAlignment="1" applyProtection="0">
      <alignment vertical="top" wrapText="1"/>
    </xf>
    <xf numFmtId="0" fontId="0" fillId="4" borderId="6" applyNumberFormat="0" applyFont="1" applyFill="1" applyBorder="1" applyAlignment="1" applyProtection="0">
      <alignment vertical="top" wrapText="1"/>
    </xf>
    <xf numFmtId="49" fontId="1" fillId="4" borderId="5" applyNumberFormat="1" applyFont="1" applyFill="1" applyBorder="1" applyAlignment="1" applyProtection="0">
      <alignment horizontal="left" vertical="top" wrapText="1"/>
    </xf>
    <xf numFmtId="49" fontId="2" fillId="4" borderId="5" applyNumberFormat="1" applyFont="1" applyFill="1" applyBorder="1" applyAlignment="1" applyProtection="0">
      <alignment horizontal="left" vertical="top" wrapText="1"/>
    </xf>
    <xf numFmtId="49" fontId="1" fillId="2" borderId="5" applyNumberFormat="1" applyFont="1" applyFill="1" applyBorder="1" applyAlignment="1" applyProtection="0">
      <alignment horizontal="left" vertical="top" wrapText="1"/>
    </xf>
    <xf numFmtId="0" fontId="1" fillId="2" borderId="5" applyNumberFormat="0" applyFont="1" applyFill="1" applyBorder="1" applyAlignment="1" applyProtection="0">
      <alignment horizontal="left" vertical="top" wrapText="1"/>
    </xf>
    <xf numFmtId="0" fontId="1" fillId="3" borderId="5" applyNumberFormat="0" applyFont="1" applyFill="1" applyBorder="1" applyAlignment="1" applyProtection="0">
      <alignment horizontal="left" vertical="top" wrapText="1"/>
    </xf>
    <xf numFmtId="49" fontId="1" fillId="3" borderId="5" applyNumberFormat="1" applyFont="1" applyFill="1" applyBorder="1" applyAlignment="1" applyProtection="0">
      <alignment horizontal="left" vertical="top" wrapText="1"/>
    </xf>
    <xf numFmtId="49" fontId="3" fillId="3" borderId="5" applyNumberFormat="1" applyFont="1" applyFill="1" applyBorder="1" applyAlignment="1" applyProtection="0">
      <alignment horizontal="left" vertical="top" wrapText="1"/>
    </xf>
    <xf numFmtId="0" fontId="0" fillId="4" borderId="7" applyNumberFormat="0" applyFont="1" applyFill="1" applyBorder="1" applyAlignment="1" applyProtection="0">
      <alignment vertical="top" wrapText="1"/>
    </xf>
    <xf numFmtId="0" fontId="1" fillId="3" borderId="8" applyNumberFormat="0" applyFont="1" applyFill="1" applyBorder="1" applyAlignment="1" applyProtection="0">
      <alignment horizontal="left" vertical="top" wrapText="1"/>
    </xf>
    <xf numFmtId="49" fontId="1" fillId="3" borderId="8" applyNumberFormat="1" applyFont="1" applyFill="1" applyBorder="1" applyAlignment="1" applyProtection="0">
      <alignment horizontal="left" vertical="top" wrapText="1"/>
    </xf>
    <xf numFmtId="49" fontId="3" fillId="3" borderId="8" applyNumberFormat="1" applyFont="1" applyFill="1" applyBorder="1" applyAlignment="1" applyProtection="0">
      <alignment horizontal="left" vertical="top" wrapText="1"/>
    </xf>
    <xf numFmtId="0" fontId="0" fillId="4" borderId="9" applyNumberFormat="0" applyFont="1" applyFill="1" applyBorder="1" applyAlignment="1" applyProtection="0">
      <alignment vertical="top" wrapText="1"/>
    </xf>
    <xf numFmtId="0" fontId="0" applyNumberFormat="1" applyFont="1" applyFill="0" applyBorder="0" applyAlignment="1" applyProtection="0">
      <alignment vertical="top" wrapText="1"/>
    </xf>
    <xf numFmtId="49" fontId="1" fillId="4" borderId="10" applyNumberFormat="1" applyFont="1" applyFill="1" applyBorder="1" applyAlignment="1" applyProtection="0">
      <alignment horizontal="center" vertical="center"/>
    </xf>
    <xf numFmtId="0" fontId="1" fillId="4" borderId="11" applyNumberFormat="0" applyFont="1" applyFill="1" applyBorder="1" applyAlignment="1" applyProtection="0">
      <alignment horizontal="center" vertical="center"/>
    </xf>
    <xf numFmtId="0" fontId="1" fillId="4" borderId="12" applyNumberFormat="0" applyFont="1" applyFill="1" applyBorder="1" applyAlignment="1" applyProtection="0">
      <alignment horizontal="center" vertical="center"/>
    </xf>
    <xf numFmtId="49" fontId="5" fillId="5" borderId="13" applyNumberFormat="1" applyFont="1" applyFill="1" applyBorder="1" applyAlignment="1" applyProtection="0">
      <alignment vertical="top"/>
    </xf>
    <xf numFmtId="49" fontId="5" fillId="6" borderId="14" applyNumberFormat="1" applyFont="1" applyFill="1" applyBorder="1" applyAlignment="1" applyProtection="0">
      <alignment vertical="top"/>
    </xf>
    <xf numFmtId="0" fontId="6" fillId="4" borderId="15" applyNumberFormat="0" applyFont="1" applyFill="1" applyBorder="1" applyAlignment="1" applyProtection="0">
      <alignment vertical="top"/>
    </xf>
    <xf numFmtId="49" fontId="6" fillId="4" borderId="16" applyNumberFormat="1" applyFont="1" applyFill="1" applyBorder="1" applyAlignment="1" applyProtection="0">
      <alignment vertical="top"/>
    </xf>
    <xf numFmtId="0" fontId="6" fillId="4" borderId="16" applyNumberFormat="0" applyFont="1" applyFill="1" applyBorder="1" applyAlignment="1" applyProtection="0">
      <alignment vertical="top"/>
    </xf>
    <xf numFmtId="0" fontId="6" fillId="4" borderId="16" applyNumberFormat="1" applyFont="1" applyFill="1" applyBorder="1" applyAlignment="1" applyProtection="0">
      <alignment vertical="top"/>
    </xf>
    <xf numFmtId="49" fontId="5" fillId="6" borderId="17" applyNumberFormat="1" applyFont="1" applyFill="1" applyBorder="1" applyAlignment="1" applyProtection="0">
      <alignment vertical="top"/>
    </xf>
    <xf numFmtId="0" fontId="6" fillId="4" borderId="18" applyNumberFormat="0" applyFont="1" applyFill="1" applyBorder="1" applyAlignment="1" applyProtection="0">
      <alignment vertical="top"/>
    </xf>
    <xf numFmtId="49" fontId="6" fillId="4" borderId="19" applyNumberFormat="1" applyFont="1" applyFill="1" applyBorder="1" applyAlignment="1" applyProtection="0">
      <alignment vertical="top"/>
    </xf>
    <xf numFmtId="0" fontId="6" fillId="4" borderId="19" applyNumberFormat="0" applyFont="1" applyFill="1" applyBorder="1" applyAlignment="1" applyProtection="0">
      <alignment vertical="top"/>
    </xf>
    <xf numFmtId="0" fontId="6" fillId="4" borderId="19" applyNumberFormat="1" applyFont="1" applyFill="1" applyBorder="1" applyAlignment="1" applyProtection="0">
      <alignment vertical="top"/>
    </xf>
    <xf numFmtId="59" fontId="6" fillId="4" borderId="19" applyNumberFormat="1" applyFont="1" applyFill="1" applyBorder="1" applyAlignment="1" applyProtection="0">
      <alignment vertical="top"/>
    </xf>
    <xf numFmtId="2" fontId="6" fillId="4" borderId="19" applyNumberFormat="1" applyFont="1" applyFill="1" applyBorder="1" applyAlignment="1" applyProtection="0">
      <alignment vertical="top"/>
    </xf>
    <xf numFmtId="49" fontId="6" fillId="4" borderId="18" applyNumberFormat="1" applyFont="1" applyFill="1" applyBorder="1" applyAlignment="1" applyProtection="0">
      <alignment vertical="top"/>
    </xf>
    <xf numFmtId="60" fontId="6" fillId="4" borderId="19" applyNumberFormat="1" applyFont="1" applyFill="1" applyBorder="1" applyAlignment="1" applyProtection="0">
      <alignment vertical="center"/>
    </xf>
    <xf numFmtId="60" fontId="6" fillId="4" borderId="19" applyNumberFormat="1" applyFont="1" applyFill="1" applyBorder="1" applyAlignment="1" applyProtection="0">
      <alignment vertical="top"/>
    </xf>
    <xf numFmtId="61" fontId="6" fillId="4" borderId="19" applyNumberFormat="1" applyFont="1" applyFill="1" applyBorder="1" applyAlignment="1" applyProtection="0">
      <alignment vertical="center"/>
    </xf>
    <xf numFmtId="61" fontId="6" fillId="4" borderId="19" applyNumberFormat="1" applyFont="1" applyFill="1" applyBorder="1" applyAlignment="1" applyProtection="0">
      <alignment vertical="top"/>
    </xf>
    <xf numFmtId="49" fontId="6" fillId="4" borderId="18" applyNumberFormat="1" applyFont="1" applyFill="1" applyBorder="1" applyAlignment="1" applyProtection="0">
      <alignment vertical="center"/>
    </xf>
    <xf numFmtId="49" fontId="5" fillId="6" borderId="17" applyNumberFormat="1" applyFont="1" applyFill="1" applyBorder="1" applyAlignment="1" applyProtection="0">
      <alignment vertical="top" wrapText="1"/>
    </xf>
    <xf numFmtId="0" fontId="6" borderId="19" applyNumberFormat="1" applyFont="1" applyFill="0" applyBorder="1" applyAlignment="1" applyProtection="0">
      <alignment vertical="top"/>
    </xf>
    <xf numFmtId="0" fontId="6" fillId="4" borderId="19" applyNumberFormat="1" applyFont="1" applyFill="1" applyBorder="1" applyAlignment="1" applyProtection="0">
      <alignment vertical="top" wrapText="1"/>
    </xf>
    <xf numFmtId="1" fontId="6" fillId="4" borderId="19" applyNumberFormat="1" applyFont="1" applyFill="1" applyBorder="1" applyAlignment="1" applyProtection="0">
      <alignment vertical="top"/>
    </xf>
  </cellXfs>
  <cellStyles count="1">
    <cellStyle name="Normal" xfId="0" builtinId="0"/>
  </cellStyles>
  <dxfs count="3">
    <dxf>
      <font>
        <color rgb="ff000000"/>
      </font>
      <fill>
        <patternFill patternType="solid">
          <fgColor indexed="17"/>
          <bgColor indexed="18"/>
        </patternFill>
      </fill>
    </dxf>
    <dxf>
      <font>
        <color rgb="ff000000"/>
      </font>
      <fill>
        <patternFill patternType="solid">
          <fgColor indexed="17"/>
          <bgColor indexed="19"/>
        </patternFill>
      </fill>
    </dxf>
    <dxf>
      <font>
        <color rgb="ff000000"/>
      </font>
      <fill>
        <patternFill patternType="solid">
          <fgColor indexed="17"/>
          <bgColor indexed="21"/>
        </patternFill>
      </fill>
    </dxf>
  </dxfs>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ffffff"/>
      <rgbColor rgb="ffaaaaaa"/>
      <rgbColor rgb="ffa5a5a5"/>
      <rgbColor rgb="ffbdc0bf"/>
      <rgbColor rgb="ff3f3f3f"/>
      <rgbColor rgb="00000000"/>
      <rgbColor rgb="ffff9781"/>
      <rgbColor rgb="ffafe489"/>
      <rgbColor rgb="ffdbdbdb"/>
      <rgbColor rgb="ffff968c"/>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s>

</file>

<file path=xl/theme/theme1.xml><?xml version="1.0" encoding="utf-8"?>
<a:theme xmlns:a="http://schemas.openxmlformats.org/drawingml/2006/main" xmlns:r="http://schemas.openxmlformats.org/officeDocument/2006/relationships" name="Blank">
  <a:themeElements>
    <a:clrScheme name="Blank">
      <a:dk1>
        <a:srgbClr val="000000"/>
      </a:dk1>
      <a:lt1>
        <a:srgbClr val="FFFFFF"/>
      </a:lt1>
      <a:dk2>
        <a:srgbClr val="A7A7A7"/>
      </a:dk2>
      <a:lt2>
        <a:srgbClr val="535353"/>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50800" tIns="50800" rIns="50800" bIns="50800"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2.xml.rels><?xml version="1.0" encoding="UTF-8"?>
<Relationships xmlns="http://schemas.openxmlformats.org/package/2006/relationships"><Relationship Id="rId1" Type="http://schemas.openxmlformats.org/officeDocument/2006/relationships/hyperlink" Target="https://trace.ncbi.nlm.nih.gov/Traces?run=SRR24682900" TargetMode="External"/><Relationship Id="rId2" Type="http://schemas.openxmlformats.org/officeDocument/2006/relationships/hyperlink" Target="https://trace.ncbi.nlm.nih.gov/Traces?run=SRR24682906" TargetMode="External"/></Relationships>

</file>

<file path=xl/worksheets/sheet1.xml><?xml version="1.0" encoding="utf-8"?>
<worksheet xmlns:r="http://schemas.openxmlformats.org/officeDocument/2006/relationships" xmlns="http://schemas.openxmlformats.org/spreadsheetml/2006/main">
  <sheetPr>
    <pageSetUpPr fitToPage="1"/>
  </sheetPr>
  <dimension ref="A1:E16"/>
  <sheetViews>
    <sheetView workbookViewId="0" showGridLines="0" defaultGridColor="1"/>
  </sheetViews>
  <sheetFormatPr defaultColWidth="10" defaultRowHeight="13" customHeight="1" outlineLevelRow="0" outlineLevelCol="0"/>
  <cols>
    <col min="1" max="1" width="2" customWidth="1"/>
    <col min="1" max="1" width="2" style="6" customWidth="1"/>
    <col min="2" max="4" width="33.6016" customWidth="1"/>
    <col min="2" max="2" width="33.6719" style="6" customWidth="1"/>
    <col min="3" max="3" width="33.6719" style="6" customWidth="1"/>
    <col min="4" max="4" width="33.6719" style="6" customWidth="1"/>
    <col min="5" max="5" width="10" style="6" customWidth="1"/>
    <col min="6" max="16384" width="10" style="6" customWidth="1"/>
  </cols>
  <sheetData>
    <row r="1" ht="14.7" customHeight="1">
      <c r="A1" s="7"/>
      <c r="B1" s="8"/>
      <c r="C1" s="8"/>
      <c r="D1" s="8"/>
      <c r="E1" s="9"/>
    </row>
    <row r="2" ht="14.7" customHeight="1">
      <c r="A2" s="10"/>
      <c r="B2" s="11"/>
      <c r="C2" s="11"/>
      <c r="D2" s="11"/>
      <c r="E2" s="12"/>
    </row>
    <row r="3" ht="0.05" customHeight="1">
      <c r="A3" s="10"/>
      <c r="B3" t="s" s="13">
        <v>0</v>
      </c>
      <c r="C3" s="11"/>
      <c r="D3" s="11"/>
      <c r="E3" s="12"/>
    </row>
    <row r="4" ht="14.7" customHeight="1">
      <c r="A4" s="10"/>
      <c r="B4" s="11"/>
      <c r="C4" s="11"/>
      <c r="D4" s="11"/>
      <c r="E4" s="12"/>
    </row>
    <row r="5" ht="14.7" customHeight="1">
      <c r="A5" s="10"/>
      <c r="B5" s="11"/>
      <c r="C5" s="11"/>
      <c r="D5" s="11"/>
      <c r="E5" s="12"/>
    </row>
    <row r="6" ht="14.7" customHeight="1">
      <c r="A6" s="10"/>
      <c r="B6" s="11"/>
      <c r="C6" s="11"/>
      <c r="D6" s="11"/>
      <c r="E6" s="12"/>
    </row>
    <row r="7">
      <c r="A7" s="10"/>
      <c r="B7" t="s" s="14">
        <v>1</v>
      </c>
      <c r="C7" t="s" s="14">
        <v>2</v>
      </c>
      <c r="D7" t="s" s="14">
        <v>3</v>
      </c>
      <c r="E7" s="12"/>
    </row>
    <row r="8" ht="14.7" customHeight="1">
      <c r="A8" s="10"/>
      <c r="B8" s="11"/>
      <c r="C8" s="11"/>
      <c r="D8" s="11"/>
      <c r="E8" s="12"/>
    </row>
    <row r="9">
      <c r="A9" s="10"/>
      <c r="B9" t="s" s="15">
        <v>6</v>
      </c>
      <c r="C9" s="16"/>
      <c r="D9" s="16"/>
      <c r="E9" s="12"/>
    </row>
    <row r="10">
      <c r="A10" s="10"/>
      <c r="B10" s="17"/>
      <c r="C10" t="s" s="18">
        <v>7</v>
      </c>
      <c r="D10" t="s" s="19">
        <v>8</v>
      </c>
      <c r="E10" s="12"/>
    </row>
    <row r="11" ht="13" customHeight="1">
      <c r="A11" s="10"/>
      <c r="B11" t="s" s="3">
        <v>9</v>
      </c>
      <c r="C11" s="3"/>
      <c r="D11" s="3"/>
      <c r="E11" s="12"/>
    </row>
    <row r="12" ht="13" customHeight="1">
      <c r="A12" s="10"/>
      <c r="B12" s="4"/>
      <c r="C12" t="s" s="4">
        <v>5</v>
      </c>
      <c r="D12" t="s" s="5">
        <v>9</v>
      </c>
      <c r="E12" s="12"/>
    </row>
    <row r="13" ht="16.65" customHeight="1">
      <c r="A13" s="10"/>
      <c r="B13" t="s" s="15">
        <v>10</v>
      </c>
      <c r="C13" s="16"/>
      <c r="D13" s="16"/>
      <c r="E13" s="12"/>
    </row>
    <row r="14" ht="16.65" customHeight="1">
      <c r="A14" s="10"/>
      <c r="B14" s="17"/>
      <c r="C14" t="s" s="18">
        <v>11</v>
      </c>
      <c r="D14" t="s" s="19">
        <v>12</v>
      </c>
      <c r="E14" s="12"/>
    </row>
    <row r="15" ht="16.65" customHeight="1">
      <c r="A15" s="10"/>
      <c r="B15" t="s" s="15">
        <v>13</v>
      </c>
      <c r="C15" s="16"/>
      <c r="D15" s="16"/>
      <c r="E15" s="12"/>
    </row>
    <row r="16" ht="16.65" customHeight="1">
      <c r="A16" s="20"/>
      <c r="B16" s="21"/>
      <c r="C16" t="s" s="22">
        <v>11</v>
      </c>
      <c r="D16" t="s" s="23">
        <v>14</v>
      </c>
      <c r="E16" s="24"/>
    </row>
  </sheetData>
  <mergeCells count="2">
    <mergeCell ref="B3:D3"/>
    <mergeCell ref="B3:D3"/>
  </mergeCells>
  <hyperlinks>
    <hyperlink ref="D10" location="'Export Summary'!R1C1" tooltip="" display="Export Summary"/>
    <hyperlink ref="D10" location="'Mapped - SraRunTable_WGS'!R1C1" tooltip="" display="Mapped - SraRunTable_WGS"/>
    <hyperlink ref="D12" location="'Mapped - SraRunTable_WGS'!R1C1" tooltip="" display="Mapped - SraRunTable_WGS"/>
    <hyperlink ref="D12" location="'Mapped - SraRunTable_WGS'!R1C1" tooltip="" display="Mapped - SraRunTable_WGS"/>
  </hyperlink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2.xml><?xml version="1.0" encoding="utf-8"?>
<worksheet xmlns:r="http://schemas.openxmlformats.org/officeDocument/2006/relationships" xmlns="http://schemas.openxmlformats.org/spreadsheetml/2006/main">
  <sheetPr>
    <pageSetUpPr fitToPage="1"/>
  </sheetPr>
  <dimension ref="A1:U89"/>
  <sheetViews>
    <sheetView workbookViewId="0" showGridLines="0" defaultGridColor="1"/>
  </sheetViews>
  <sheetFormatPr defaultColWidth="8.33333" defaultRowHeight="19.9" customHeight="1" outlineLevelRow="0" outlineLevelCol="0"/>
  <cols>
    <col min="1" max="1" width="18" style="25" customWidth="1"/>
    <col min="2" max="2" width="23.8516" style="25" customWidth="1"/>
    <col min="3" max="3" width="26.1719" style="25" customWidth="1"/>
    <col min="4" max="4" width="20.5" style="25" customWidth="1"/>
    <col min="5" max="5" width="20.8516" style="25" customWidth="1"/>
    <col min="6" max="6" width="20" style="25" customWidth="1"/>
    <col min="7" max="7" width="21.3516" style="25" customWidth="1"/>
    <col min="8" max="8" width="15.3516" style="25" customWidth="1"/>
    <col min="9" max="9" width="14.5" style="25" customWidth="1"/>
    <col min="10" max="10" width="14.3516" style="25" customWidth="1"/>
    <col min="11" max="12" width="12.8516" style="25" customWidth="1"/>
    <col min="13" max="13" width="11.6719" style="25" customWidth="1"/>
    <col min="14" max="14" width="12.1719" style="25" customWidth="1"/>
    <col min="15" max="15" width="25.1719" style="25" customWidth="1"/>
    <col min="16" max="17" width="19.1719" style="25" customWidth="1"/>
    <col min="18" max="19" width="21.5" style="25" customWidth="1"/>
    <col min="20" max="20" width="24" style="25" customWidth="1"/>
    <col min="21" max="21" width="17.6719" style="25" customWidth="1"/>
    <col min="22" max="16384" width="8.35156" style="25" customWidth="1"/>
  </cols>
  <sheetData>
    <row r="1" ht="27.65" customHeight="1">
      <c r="A1" t="s" s="26">
        <v>7</v>
      </c>
      <c r="B1" s="27"/>
      <c r="C1" s="27"/>
      <c r="D1" s="27"/>
      <c r="E1" s="27"/>
      <c r="F1" s="27"/>
      <c r="G1" s="27"/>
      <c r="H1" s="27"/>
      <c r="I1" s="27"/>
      <c r="J1" s="27"/>
      <c r="K1" s="27"/>
      <c r="L1" s="27"/>
      <c r="M1" s="27"/>
      <c r="N1" s="27"/>
      <c r="O1" s="27"/>
      <c r="P1" s="27"/>
      <c r="Q1" s="27"/>
      <c r="R1" s="27"/>
      <c r="S1" s="27"/>
      <c r="T1" s="27"/>
      <c r="U1" s="28"/>
    </row>
    <row r="2" ht="24.25" customHeight="1">
      <c r="A2" t="s" s="29">
        <v>15</v>
      </c>
      <c r="B2" t="s" s="29">
        <v>16</v>
      </c>
      <c r="C2" t="s" s="29">
        <v>17</v>
      </c>
      <c r="D2" t="s" s="29">
        <v>18</v>
      </c>
      <c r="E2" t="s" s="29">
        <v>19</v>
      </c>
      <c r="F2" t="s" s="29">
        <v>20</v>
      </c>
      <c r="G2" t="s" s="29">
        <v>21</v>
      </c>
      <c r="H2" t="s" s="29">
        <v>22</v>
      </c>
      <c r="I2" t="s" s="29">
        <v>23</v>
      </c>
      <c r="J2" t="s" s="29">
        <v>24</v>
      </c>
      <c r="K2" t="s" s="29">
        <v>25</v>
      </c>
      <c r="L2" t="s" s="29">
        <v>26</v>
      </c>
      <c r="M2" t="s" s="29">
        <v>27</v>
      </c>
      <c r="N2" t="s" s="29">
        <v>28</v>
      </c>
      <c r="O2" t="s" s="29">
        <v>29</v>
      </c>
      <c r="P2" t="s" s="29">
        <v>30</v>
      </c>
      <c r="Q2" t="s" s="29">
        <v>31</v>
      </c>
      <c r="R2" t="s" s="29">
        <v>32</v>
      </c>
      <c r="S2" t="s" s="29">
        <v>33</v>
      </c>
      <c r="T2" t="s" s="29">
        <v>34</v>
      </c>
      <c r="U2" t="s" s="29">
        <v>35</v>
      </c>
    </row>
    <row r="3" ht="24.25" customHeight="1">
      <c r="A3" t="s" s="30">
        <v>36</v>
      </c>
      <c r="B3" s="31"/>
      <c r="C3" t="s" s="32">
        <v>37</v>
      </c>
      <c r="D3" t="s" s="32">
        <v>38</v>
      </c>
      <c r="E3" t="s" s="32">
        <v>39</v>
      </c>
      <c r="F3" t="s" s="32">
        <v>40</v>
      </c>
      <c r="G3" s="33"/>
      <c r="H3" s="34">
        <v>2023</v>
      </c>
      <c r="I3" s="33"/>
      <c r="J3" s="34">
        <v>78491252</v>
      </c>
      <c r="K3" s="34" cm="1">
        <f t="array" ref="K3">J3/100000000</f>
        <v>0.78491252</v>
      </c>
      <c r="L3" s="34">
        <v>150</v>
      </c>
      <c r="M3" s="34">
        <v>78491252</v>
      </c>
      <c r="N3" s="34">
        <v>1</v>
      </c>
      <c r="O3" s="34" cm="1">
        <f t="array" ref="O3">M3*N3</f>
        <v>78491252</v>
      </c>
      <c r="P3" s="34" cm="1">
        <f t="array" ref="P3">N3*J3</f>
        <v>78491252</v>
      </c>
      <c r="Q3" s="33"/>
      <c r="R3" t="s" s="32">
        <v>41</v>
      </c>
      <c r="S3" t="s" s="32">
        <v>42</v>
      </c>
      <c r="T3" s="34">
        <v>357.984</v>
      </c>
      <c r="U3" s="34">
        <v>3.16283</v>
      </c>
    </row>
    <row r="4" ht="24.25" customHeight="1">
      <c r="A4" t="s" s="35">
        <v>43</v>
      </c>
      <c r="B4" s="36"/>
      <c r="C4" t="s" s="37">
        <v>37</v>
      </c>
      <c r="D4" t="s" s="37">
        <v>38</v>
      </c>
      <c r="E4" t="s" s="37">
        <v>39</v>
      </c>
      <c r="F4" t="s" s="37">
        <v>40</v>
      </c>
      <c r="G4" s="38"/>
      <c r="H4" s="39">
        <v>2023</v>
      </c>
      <c r="I4" s="38"/>
      <c r="J4" s="39">
        <v>81417824</v>
      </c>
      <c r="K4" s="39" cm="1">
        <f t="array" ref="K4">J4/100000000</f>
        <v>0.8141782400000001</v>
      </c>
      <c r="L4" s="39">
        <v>150</v>
      </c>
      <c r="M4" s="39">
        <v>81417824</v>
      </c>
      <c r="N4" s="39">
        <v>1</v>
      </c>
      <c r="O4" s="39" cm="1">
        <f t="array" ref="O4">M4*N4</f>
        <v>81417824</v>
      </c>
      <c r="P4" s="39" cm="1">
        <f t="array" ref="P4">N4*J4</f>
        <v>81417824</v>
      </c>
      <c r="Q4" s="38"/>
      <c r="R4" t="s" s="37">
        <v>41</v>
      </c>
      <c r="S4" t="s" s="37">
        <v>42</v>
      </c>
      <c r="T4" s="40">
        <v>343.5</v>
      </c>
      <c r="U4" s="39">
        <v>3.24679</v>
      </c>
    </row>
    <row r="5" ht="24.25" customHeight="1">
      <c r="A5" t="s" s="35">
        <v>44</v>
      </c>
      <c r="B5" s="36"/>
      <c r="C5" t="s" s="37">
        <v>37</v>
      </c>
      <c r="D5" t="s" s="37">
        <v>38</v>
      </c>
      <c r="E5" t="s" s="37">
        <v>39</v>
      </c>
      <c r="F5" t="s" s="37">
        <v>40</v>
      </c>
      <c r="G5" s="38"/>
      <c r="H5" s="39">
        <v>2023</v>
      </c>
      <c r="I5" s="38"/>
      <c r="J5" s="39">
        <v>77424536</v>
      </c>
      <c r="K5" s="39" cm="1">
        <f t="array" ref="K5">J5/100000000</f>
        <v>0.77424536</v>
      </c>
      <c r="L5" s="39">
        <v>150</v>
      </c>
      <c r="M5" s="39">
        <v>77424536</v>
      </c>
      <c r="N5" s="39">
        <v>1</v>
      </c>
      <c r="O5" s="39" cm="1">
        <f t="array" ref="O5">M5*N5</f>
        <v>77424536</v>
      </c>
      <c r="P5" s="39" cm="1">
        <f t="array" ref="P5">N5*J5</f>
        <v>77424536</v>
      </c>
      <c r="Q5" s="38"/>
      <c r="R5" t="s" s="37">
        <v>41</v>
      </c>
      <c r="S5" t="s" s="37">
        <v>42</v>
      </c>
      <c r="T5" s="39">
        <v>293.082</v>
      </c>
      <c r="U5" s="39">
        <v>3.13242</v>
      </c>
    </row>
    <row r="6" ht="24.25" customHeight="1">
      <c r="A6" t="s" s="35">
        <v>45</v>
      </c>
      <c r="B6" s="36"/>
      <c r="C6" t="s" s="37">
        <v>37</v>
      </c>
      <c r="D6" t="s" s="37">
        <v>38</v>
      </c>
      <c r="E6" t="s" s="37">
        <v>39</v>
      </c>
      <c r="F6" t="s" s="37">
        <v>40</v>
      </c>
      <c r="G6" s="38"/>
      <c r="H6" s="39">
        <v>2023</v>
      </c>
      <c r="I6" s="38"/>
      <c r="J6" s="39">
        <v>81857442</v>
      </c>
      <c r="K6" s="39" cm="1">
        <f t="array" ref="K6">J6/100000000</f>
        <v>0.81857442</v>
      </c>
      <c r="L6" s="39">
        <v>150</v>
      </c>
      <c r="M6" s="39">
        <v>81857442</v>
      </c>
      <c r="N6" s="39">
        <v>1</v>
      </c>
      <c r="O6" s="39" cm="1">
        <f t="array" ref="O6">M6*N6</f>
        <v>81857442</v>
      </c>
      <c r="P6" s="39" cm="1">
        <f t="array" ref="P6">N6*J6</f>
        <v>81857442</v>
      </c>
      <c r="Q6" s="38"/>
      <c r="R6" t="s" s="37">
        <v>41</v>
      </c>
      <c r="S6" t="s" s="37">
        <v>42</v>
      </c>
      <c r="T6" s="39">
        <v>812.3390000000001</v>
      </c>
      <c r="U6" s="39">
        <v>3.33537</v>
      </c>
    </row>
    <row r="7" ht="24.25" customHeight="1">
      <c r="A7" t="s" s="35">
        <v>46</v>
      </c>
      <c r="B7" s="36"/>
      <c r="C7" t="s" s="37">
        <v>37</v>
      </c>
      <c r="D7" t="s" s="37">
        <v>38</v>
      </c>
      <c r="E7" t="s" s="37">
        <v>39</v>
      </c>
      <c r="F7" t="s" s="37">
        <v>40</v>
      </c>
      <c r="G7" s="38"/>
      <c r="H7" s="39">
        <v>2023</v>
      </c>
      <c r="I7" s="38"/>
      <c r="J7" s="39">
        <v>79559250</v>
      </c>
      <c r="K7" s="39" cm="1">
        <f t="array" ref="K7">J7/100000000</f>
        <v>0.7955925</v>
      </c>
      <c r="L7" s="39">
        <v>150</v>
      </c>
      <c r="M7" s="39">
        <v>79559250</v>
      </c>
      <c r="N7" s="39">
        <v>1</v>
      </c>
      <c r="O7" s="39" cm="1">
        <f t="array" ref="O7">M7*N7</f>
        <v>79559250</v>
      </c>
      <c r="P7" s="39" cm="1">
        <f t="array" ref="P7">N7*J7</f>
        <v>79559250</v>
      </c>
      <c r="Q7" s="38"/>
      <c r="R7" t="s" s="37">
        <v>41</v>
      </c>
      <c r="S7" t="s" s="37">
        <v>42</v>
      </c>
      <c r="T7" s="39">
        <v>447.984</v>
      </c>
      <c r="U7" s="39">
        <v>3.25813</v>
      </c>
    </row>
    <row r="8" ht="24.25" customHeight="1">
      <c r="A8" t="s" s="35">
        <v>47</v>
      </c>
      <c r="B8" s="36"/>
      <c r="C8" t="s" s="37">
        <v>37</v>
      </c>
      <c r="D8" t="s" s="37">
        <v>38</v>
      </c>
      <c r="E8" t="s" s="37">
        <v>39</v>
      </c>
      <c r="F8" t="s" s="37">
        <v>40</v>
      </c>
      <c r="G8" s="38"/>
      <c r="H8" s="39">
        <v>2023</v>
      </c>
      <c r="I8" s="38"/>
      <c r="J8" s="39">
        <v>75916460</v>
      </c>
      <c r="K8" s="39" cm="1">
        <f t="array" ref="K8">J8/100000000</f>
        <v>0.7591646</v>
      </c>
      <c r="L8" s="39">
        <v>150</v>
      </c>
      <c r="M8" s="39">
        <v>75916460</v>
      </c>
      <c r="N8" s="39">
        <v>1</v>
      </c>
      <c r="O8" s="39" cm="1">
        <f t="array" ref="O8">M8*N8</f>
        <v>75916460</v>
      </c>
      <c r="P8" s="39" cm="1">
        <f t="array" ref="P8">N8*J8</f>
        <v>75916460</v>
      </c>
      <c r="Q8" s="38"/>
      <c r="R8" t="s" s="37">
        <v>41</v>
      </c>
      <c r="S8" t="s" s="37">
        <v>42</v>
      </c>
      <c r="T8" s="41">
        <v>398.87</v>
      </c>
      <c r="U8" s="39">
        <v>3.07713</v>
      </c>
    </row>
    <row r="9" ht="24.25" customHeight="1">
      <c r="A9" t="s" s="35">
        <v>48</v>
      </c>
      <c r="B9" s="36"/>
      <c r="C9" t="s" s="37">
        <v>37</v>
      </c>
      <c r="D9" t="s" s="37">
        <v>38</v>
      </c>
      <c r="E9" t="s" s="37">
        <v>39</v>
      </c>
      <c r="F9" t="s" s="37">
        <v>40</v>
      </c>
      <c r="G9" s="38"/>
      <c r="H9" s="39">
        <v>2023</v>
      </c>
      <c r="I9" s="38"/>
      <c r="J9" s="39">
        <v>76517420</v>
      </c>
      <c r="K9" s="39" cm="1">
        <f t="array" ref="K9">J9/100000000</f>
        <v>0.7651742</v>
      </c>
      <c r="L9" s="39">
        <v>150</v>
      </c>
      <c r="M9" s="39">
        <v>76517420</v>
      </c>
      <c r="N9" s="39">
        <v>1</v>
      </c>
      <c r="O9" s="39" cm="1">
        <f t="array" ref="O9">M9*N9</f>
        <v>76517420</v>
      </c>
      <c r="P9" s="39" cm="1">
        <f t="array" ref="P9">N9*J9</f>
        <v>76517420</v>
      </c>
      <c r="Q9" s="38"/>
      <c r="R9" t="s" s="37">
        <v>41</v>
      </c>
      <c r="S9" t="s" s="37">
        <v>42</v>
      </c>
      <c r="T9" s="39">
        <v>347.885</v>
      </c>
      <c r="U9" s="39">
        <v>3.1988</v>
      </c>
    </row>
    <row r="10" ht="24.25" customHeight="1">
      <c r="A10" t="s" s="35">
        <v>49</v>
      </c>
      <c r="B10" s="36"/>
      <c r="C10" t="s" s="37">
        <v>37</v>
      </c>
      <c r="D10" t="s" s="37">
        <v>38</v>
      </c>
      <c r="E10" t="s" s="37">
        <v>39</v>
      </c>
      <c r="F10" t="s" s="37">
        <v>40</v>
      </c>
      <c r="G10" s="38"/>
      <c r="H10" s="39">
        <v>2023</v>
      </c>
      <c r="I10" s="38"/>
      <c r="J10" s="39">
        <v>100092664</v>
      </c>
      <c r="K10" s="39" cm="1">
        <f t="array" ref="K10">J10/100000000</f>
        <v>1.00092664</v>
      </c>
      <c r="L10" s="39">
        <v>150</v>
      </c>
      <c r="M10" s="39">
        <v>100092664</v>
      </c>
      <c r="N10" s="39">
        <v>1</v>
      </c>
      <c r="O10" s="39" cm="1">
        <f t="array" ref="O10">M10*N10</f>
        <v>100092664</v>
      </c>
      <c r="P10" s="39" cm="1">
        <f t="array" ref="P10">N10*J10</f>
        <v>100092664</v>
      </c>
      <c r="Q10" s="38"/>
      <c r="R10" t="s" s="37">
        <v>41</v>
      </c>
      <c r="S10" t="s" s="37">
        <v>42</v>
      </c>
      <c r="T10" s="39">
        <v>504.016</v>
      </c>
      <c r="U10" s="39">
        <v>4.01996</v>
      </c>
    </row>
    <row r="11" ht="24.25" customHeight="1">
      <c r="A11" t="s" s="35">
        <v>50</v>
      </c>
      <c r="B11" s="36"/>
      <c r="C11" t="s" s="37">
        <v>37</v>
      </c>
      <c r="D11" t="s" s="37">
        <v>38</v>
      </c>
      <c r="E11" t="s" s="37">
        <v>39</v>
      </c>
      <c r="F11" t="s" s="37">
        <v>40</v>
      </c>
      <c r="G11" s="38"/>
      <c r="H11" s="39">
        <v>2023</v>
      </c>
      <c r="I11" s="38"/>
      <c r="J11" s="39">
        <v>71704306</v>
      </c>
      <c r="K11" s="39" cm="1">
        <f t="array" ref="K11">J11/100000000</f>
        <v>0.71704306</v>
      </c>
      <c r="L11" s="39">
        <v>150</v>
      </c>
      <c r="M11" s="39">
        <v>71704306</v>
      </c>
      <c r="N11" s="39">
        <v>1</v>
      </c>
      <c r="O11" s="39" cm="1">
        <f t="array" ref="O11">M11*N11</f>
        <v>71704306</v>
      </c>
      <c r="P11" s="39" cm="1">
        <f t="array" ref="P11">N11*J11</f>
        <v>71704306</v>
      </c>
      <c r="Q11" s="38"/>
      <c r="R11" t="s" s="37">
        <v>41</v>
      </c>
      <c r="S11" t="s" s="37">
        <v>42</v>
      </c>
      <c r="T11" s="39">
        <v>404.287</v>
      </c>
      <c r="U11" s="39">
        <v>3.0527</v>
      </c>
    </row>
    <row r="12" ht="24.25" customHeight="1">
      <c r="A12" t="s" s="35">
        <v>51</v>
      </c>
      <c r="B12" s="36"/>
      <c r="C12" t="s" s="37">
        <v>37</v>
      </c>
      <c r="D12" t="s" s="37">
        <v>38</v>
      </c>
      <c r="E12" t="s" s="37">
        <v>39</v>
      </c>
      <c r="F12" t="s" s="37">
        <v>40</v>
      </c>
      <c r="G12" s="38"/>
      <c r="H12" s="39">
        <v>2023</v>
      </c>
      <c r="I12" s="38"/>
      <c r="J12" s="39">
        <v>81152732</v>
      </c>
      <c r="K12" s="39" cm="1">
        <f t="array" ref="K12">J12/100000000</f>
        <v>0.8115273200000001</v>
      </c>
      <c r="L12" s="39">
        <v>150</v>
      </c>
      <c r="M12" s="39">
        <v>81152732</v>
      </c>
      <c r="N12" s="39">
        <v>1</v>
      </c>
      <c r="O12" s="39" cm="1">
        <f t="array" ref="O12">M12*N12</f>
        <v>81152732</v>
      </c>
      <c r="P12" s="39" cm="1">
        <f t="array" ref="P12">N12*J12</f>
        <v>81152732</v>
      </c>
      <c r="Q12" s="38"/>
      <c r="R12" t="s" s="37">
        <v>41</v>
      </c>
      <c r="S12" t="s" s="37">
        <v>42</v>
      </c>
      <c r="T12" s="39">
        <v>354.683</v>
      </c>
      <c r="U12" s="39">
        <v>3.2826</v>
      </c>
    </row>
    <row r="13" ht="24.25" customHeight="1">
      <c r="A13" t="s" s="35">
        <v>52</v>
      </c>
      <c r="B13" t="s" s="42">
        <v>53</v>
      </c>
      <c r="C13" t="s" s="37">
        <v>37</v>
      </c>
      <c r="D13" t="s" s="37">
        <v>54</v>
      </c>
      <c r="E13" t="s" s="37">
        <v>39</v>
      </c>
      <c r="F13" t="s" s="37">
        <v>55</v>
      </c>
      <c r="G13" t="s" s="37">
        <v>56</v>
      </c>
      <c r="H13" s="43">
        <v>43202</v>
      </c>
      <c r="I13" t="s" s="37">
        <v>57</v>
      </c>
      <c r="J13" s="39" cm="1">
        <f t="array" ref="J13">L13*M13</f>
        <v>17579738700</v>
      </c>
      <c r="K13" s="39" cm="1">
        <f t="array" ref="K13">J13/100000000</f>
        <v>175.797387</v>
      </c>
      <c r="L13" s="39">
        <v>150</v>
      </c>
      <c r="M13" s="39">
        <v>117198258</v>
      </c>
      <c r="N13" s="39">
        <v>1</v>
      </c>
      <c r="O13" s="39">
        <v>117198258</v>
      </c>
      <c r="P13" s="39" cm="1">
        <f t="array" ref="P13">L13*M13</f>
        <v>17579738700</v>
      </c>
      <c r="Q13" s="38"/>
      <c r="R13" t="s" s="37">
        <v>41</v>
      </c>
      <c r="S13" t="s" s="37">
        <v>42</v>
      </c>
      <c r="T13" s="39">
        <v>484.893</v>
      </c>
      <c r="U13" s="39">
        <v>4.14219</v>
      </c>
    </row>
    <row r="14" ht="24.25" customHeight="1">
      <c r="A14" t="s" s="35">
        <v>58</v>
      </c>
      <c r="B14" t="s" s="42">
        <v>59</v>
      </c>
      <c r="C14" t="s" s="37">
        <v>37</v>
      </c>
      <c r="D14" t="s" s="37">
        <v>54</v>
      </c>
      <c r="E14" t="s" s="37">
        <v>39</v>
      </c>
      <c r="F14" t="s" s="37">
        <v>55</v>
      </c>
      <c r="G14" t="s" s="37">
        <v>56</v>
      </c>
      <c r="H14" s="44">
        <v>43942</v>
      </c>
      <c r="I14" t="s" s="37">
        <v>60</v>
      </c>
      <c r="J14" s="39" cm="1">
        <f t="array" ref="J14">L14*M14</f>
        <v>18414542400</v>
      </c>
      <c r="K14" s="39" cm="1">
        <f t="array" ref="K14">J14/100000000</f>
        <v>184.145424</v>
      </c>
      <c r="L14" s="39">
        <v>150</v>
      </c>
      <c r="M14" s="39">
        <v>122763616</v>
      </c>
      <c r="N14" s="39">
        <v>1</v>
      </c>
      <c r="O14" s="39">
        <v>122763616</v>
      </c>
      <c r="P14" s="39" cm="1">
        <f t="array" ref="P14">L14*M14</f>
        <v>18414542400</v>
      </c>
      <c r="Q14" s="38"/>
      <c r="R14" t="s" s="37">
        <v>41</v>
      </c>
      <c r="S14" t="s" s="37">
        <v>42</v>
      </c>
      <c r="T14" s="39">
        <v>147.933</v>
      </c>
      <c r="U14" s="39">
        <v>4.35987</v>
      </c>
    </row>
    <row r="15" ht="24.25" customHeight="1">
      <c r="A15" t="s" s="35">
        <v>61</v>
      </c>
      <c r="B15" t="s" s="42">
        <v>62</v>
      </c>
      <c r="C15" t="s" s="37">
        <v>37</v>
      </c>
      <c r="D15" t="s" s="37">
        <v>54</v>
      </c>
      <c r="E15" t="s" s="37">
        <v>39</v>
      </c>
      <c r="F15" t="s" s="37">
        <v>55</v>
      </c>
      <c r="G15" t="s" s="37">
        <v>63</v>
      </c>
      <c r="H15" s="44">
        <v>44076</v>
      </c>
      <c r="I15" t="s" s="37">
        <v>64</v>
      </c>
      <c r="J15" s="39" cm="1">
        <f t="array" ref="J15">L15*M15</f>
        <v>16673494200</v>
      </c>
      <c r="K15" s="39" cm="1">
        <f t="array" ref="K15">J15/100000000</f>
        <v>166.734942</v>
      </c>
      <c r="L15" s="39">
        <v>150</v>
      </c>
      <c r="M15" s="39">
        <v>111156628</v>
      </c>
      <c r="N15" s="39">
        <v>1</v>
      </c>
      <c r="O15" s="39">
        <v>111156628</v>
      </c>
      <c r="P15" s="39" cm="1">
        <f t="array" ref="P15">L15*M15</f>
        <v>16673494200</v>
      </c>
      <c r="Q15" s="38"/>
      <c r="R15" t="s" s="37">
        <v>41</v>
      </c>
      <c r="S15" t="s" s="37">
        <v>42</v>
      </c>
      <c r="T15" s="39">
        <v>46.9642</v>
      </c>
      <c r="U15" s="39">
        <v>3.80622</v>
      </c>
    </row>
    <row r="16" ht="24.25" customHeight="1">
      <c r="A16" t="s" s="35">
        <v>65</v>
      </c>
      <c r="B16" t="s" s="42">
        <v>66</v>
      </c>
      <c r="C16" t="s" s="37">
        <v>37</v>
      </c>
      <c r="D16" t="s" s="37">
        <v>54</v>
      </c>
      <c r="E16" t="s" s="37">
        <v>39</v>
      </c>
      <c r="F16" t="s" s="37">
        <v>55</v>
      </c>
      <c r="G16" t="s" s="37">
        <v>63</v>
      </c>
      <c r="H16" s="44">
        <v>44076</v>
      </c>
      <c r="I16" t="s" s="37">
        <v>67</v>
      </c>
      <c r="J16" s="39" cm="1">
        <f t="array" ref="J16">L16*M16</f>
        <v>6816275400</v>
      </c>
      <c r="K16" s="39" cm="1">
        <f t="array" ref="K16">J16/100000000</f>
        <v>68.16275400000001</v>
      </c>
      <c r="L16" s="39">
        <v>150</v>
      </c>
      <c r="M16" s="39">
        <v>45441836</v>
      </c>
      <c r="N16" s="39">
        <v>1</v>
      </c>
      <c r="O16" s="39">
        <v>45441836</v>
      </c>
      <c r="P16" s="39" cm="1">
        <f t="array" ref="P16">L16*M16</f>
        <v>6816275400</v>
      </c>
      <c r="Q16" s="38"/>
      <c r="R16" t="s" s="37">
        <v>41</v>
      </c>
      <c r="S16" t="s" s="37">
        <v>42</v>
      </c>
      <c r="T16" s="39">
        <v>30.8529</v>
      </c>
      <c r="U16" s="39">
        <v>1.76238</v>
      </c>
    </row>
    <row r="17" ht="24.25" customHeight="1">
      <c r="A17" t="s" s="35">
        <v>68</v>
      </c>
      <c r="B17" t="s" s="42">
        <v>69</v>
      </c>
      <c r="C17" t="s" s="37">
        <v>37</v>
      </c>
      <c r="D17" t="s" s="37">
        <v>54</v>
      </c>
      <c r="E17" t="s" s="37">
        <v>39</v>
      </c>
      <c r="F17" t="s" s="37">
        <v>55</v>
      </c>
      <c r="G17" t="s" s="37">
        <v>56</v>
      </c>
      <c r="H17" s="45">
        <v>44126</v>
      </c>
      <c r="I17" t="s" s="37">
        <v>67</v>
      </c>
      <c r="J17" s="39" cm="1">
        <f t="array" ref="J17">L17*M17</f>
        <v>6620718000</v>
      </c>
      <c r="K17" s="39" cm="1">
        <f t="array" ref="K17">J17/100000000</f>
        <v>66.20717999999999</v>
      </c>
      <c r="L17" s="39">
        <v>150</v>
      </c>
      <c r="M17" s="39">
        <v>44138120</v>
      </c>
      <c r="N17" s="39">
        <v>1</v>
      </c>
      <c r="O17" s="39">
        <v>44138120</v>
      </c>
      <c r="P17" s="39" cm="1">
        <f t="array" ref="P17">L17*M17</f>
        <v>6620718000</v>
      </c>
      <c r="Q17" s="38"/>
      <c r="R17" t="s" s="37">
        <v>41</v>
      </c>
      <c r="S17" t="s" s="37">
        <v>42</v>
      </c>
      <c r="T17" s="39">
        <v>289.165</v>
      </c>
      <c r="U17" s="39">
        <v>1.03524</v>
      </c>
    </row>
    <row r="18" ht="24.25" customHeight="1">
      <c r="A18" t="s" s="35">
        <v>70</v>
      </c>
      <c r="B18" t="s" s="42">
        <v>71</v>
      </c>
      <c r="C18" t="s" s="37">
        <v>37</v>
      </c>
      <c r="D18" t="s" s="37">
        <v>54</v>
      </c>
      <c r="E18" t="s" s="37">
        <v>39</v>
      </c>
      <c r="F18" t="s" s="37">
        <v>55</v>
      </c>
      <c r="G18" t="s" s="37">
        <v>56</v>
      </c>
      <c r="H18" s="46">
        <v>44126</v>
      </c>
      <c r="I18" t="s" s="37">
        <v>67</v>
      </c>
      <c r="J18" s="39" cm="1">
        <f t="array" ref="J18">L18*M18</f>
        <v>14859125400</v>
      </c>
      <c r="K18" s="39" cm="1">
        <f t="array" ref="K18">J18/100000000</f>
        <v>148.591254</v>
      </c>
      <c r="L18" s="39">
        <v>150</v>
      </c>
      <c r="M18" s="39">
        <v>99060836</v>
      </c>
      <c r="N18" s="39">
        <v>1</v>
      </c>
      <c r="O18" s="39">
        <v>99060836</v>
      </c>
      <c r="P18" s="39" cm="1">
        <f t="array" ref="P18">L18*M18</f>
        <v>14859125400</v>
      </c>
      <c r="Q18" s="38"/>
      <c r="R18" t="s" s="37">
        <v>41</v>
      </c>
      <c r="S18" t="s" s="37">
        <v>42</v>
      </c>
      <c r="T18" s="39">
        <v>21.2423</v>
      </c>
      <c r="U18" s="39">
        <v>2.74563</v>
      </c>
    </row>
    <row r="19" ht="24.25" customHeight="1">
      <c r="A19" t="s" s="35">
        <v>72</v>
      </c>
      <c r="B19" t="s" s="42">
        <v>73</v>
      </c>
      <c r="C19" t="s" s="37">
        <v>37</v>
      </c>
      <c r="D19" t="s" s="37">
        <v>54</v>
      </c>
      <c r="E19" t="s" s="37">
        <v>39</v>
      </c>
      <c r="F19" t="s" s="37">
        <v>55</v>
      </c>
      <c r="G19" t="s" s="37">
        <v>56</v>
      </c>
      <c r="H19" s="46">
        <v>44126</v>
      </c>
      <c r="I19" t="s" s="37">
        <v>67</v>
      </c>
      <c r="J19" s="39" cm="1">
        <f t="array" ref="J19">L19*M19</f>
        <v>7328760600</v>
      </c>
      <c r="K19" s="39" cm="1">
        <f t="array" ref="K19">J19/100000000</f>
        <v>73.287606</v>
      </c>
      <c r="L19" s="39">
        <v>150</v>
      </c>
      <c r="M19" s="39">
        <v>48858404</v>
      </c>
      <c r="N19" s="39">
        <v>1</v>
      </c>
      <c r="O19" s="39">
        <v>48858404</v>
      </c>
      <c r="P19" s="39" cm="1">
        <f t="array" ref="P19">L19*M19</f>
        <v>7328760600</v>
      </c>
      <c r="Q19" s="38"/>
      <c r="R19" t="s" s="37">
        <v>41</v>
      </c>
      <c r="S19" t="s" s="37">
        <v>42</v>
      </c>
      <c r="T19" s="39">
        <v>120.655</v>
      </c>
      <c r="U19" s="39">
        <v>1.07392</v>
      </c>
    </row>
    <row r="20" ht="24.25" customHeight="1">
      <c r="A20" t="s" s="35">
        <v>74</v>
      </c>
      <c r="B20" t="s" s="42">
        <v>75</v>
      </c>
      <c r="C20" t="s" s="37">
        <v>37</v>
      </c>
      <c r="D20" t="s" s="37">
        <v>54</v>
      </c>
      <c r="E20" t="s" s="37">
        <v>39</v>
      </c>
      <c r="F20" t="s" s="37">
        <v>55</v>
      </c>
      <c r="G20" t="s" s="37">
        <v>76</v>
      </c>
      <c r="H20" s="44">
        <v>44089</v>
      </c>
      <c r="I20" t="s" s="37">
        <v>60</v>
      </c>
      <c r="J20" s="39" cm="1">
        <f t="array" ref="J20">L20*M20</f>
        <v>13718107800</v>
      </c>
      <c r="K20" s="39" cm="1">
        <f t="array" ref="K20">J20/100000000</f>
        <v>137.181078</v>
      </c>
      <c r="L20" s="39">
        <v>150</v>
      </c>
      <c r="M20" s="39">
        <v>91454052</v>
      </c>
      <c r="N20" s="39">
        <v>1</v>
      </c>
      <c r="O20" s="39">
        <v>91454052</v>
      </c>
      <c r="P20" s="39" cm="1">
        <f t="array" ref="P20">L20*M20</f>
        <v>13718107800</v>
      </c>
      <c r="Q20" s="38"/>
      <c r="R20" t="s" s="37">
        <v>41</v>
      </c>
      <c r="S20" t="s" s="37">
        <v>42</v>
      </c>
      <c r="T20" s="39">
        <v>129.936</v>
      </c>
      <c r="U20" s="39">
        <v>2.66866</v>
      </c>
    </row>
    <row r="21" ht="24.25" customHeight="1">
      <c r="A21" t="s" s="35">
        <v>77</v>
      </c>
      <c r="B21" t="s" s="42">
        <v>78</v>
      </c>
      <c r="C21" t="s" s="37">
        <v>79</v>
      </c>
      <c r="D21" t="s" s="37">
        <v>80</v>
      </c>
      <c r="E21" t="s" s="37">
        <v>81</v>
      </c>
      <c r="F21" t="s" s="37">
        <v>82</v>
      </c>
      <c r="G21" t="s" s="37">
        <v>83</v>
      </c>
      <c r="H21" s="44">
        <v>44562</v>
      </c>
      <c r="I21" t="s" s="37">
        <v>67</v>
      </c>
      <c r="J21" s="39" cm="1">
        <f t="array" ref="J21">L21*M21</f>
        <v>9624600600</v>
      </c>
      <c r="K21" s="39" cm="1">
        <f t="array" ref="K21">J21/100000000</f>
        <v>96.24600599999999</v>
      </c>
      <c r="L21" s="39">
        <v>150</v>
      </c>
      <c r="M21" s="39">
        <v>64164004</v>
      </c>
      <c r="N21" s="39">
        <v>1</v>
      </c>
      <c r="O21" s="39">
        <v>64164004</v>
      </c>
      <c r="P21" s="39" cm="1">
        <f t="array" ref="P21">L21*M21</f>
        <v>9624600600</v>
      </c>
      <c r="Q21" s="38"/>
      <c r="R21" t="s" s="37">
        <v>41</v>
      </c>
      <c r="S21" t="s" s="37">
        <v>42</v>
      </c>
      <c r="T21" s="39">
        <v>44.5526</v>
      </c>
      <c r="U21" s="39">
        <v>1.56449</v>
      </c>
    </row>
    <row r="22" ht="24.25" customHeight="1">
      <c r="A22" t="s" s="35">
        <v>84</v>
      </c>
      <c r="B22" t="s" s="47">
        <v>85</v>
      </c>
      <c r="C22" t="s" s="37">
        <v>37</v>
      </c>
      <c r="D22" t="s" s="37">
        <v>86</v>
      </c>
      <c r="E22" t="s" s="37">
        <v>81</v>
      </c>
      <c r="F22" t="s" s="37">
        <v>87</v>
      </c>
      <c r="G22" t="s" s="37">
        <v>88</v>
      </c>
      <c r="H22" s="38"/>
      <c r="I22" s="38"/>
      <c r="J22" s="39" cm="1">
        <f t="array" ref="J22">L22*M22</f>
        <v>264058371900</v>
      </c>
      <c r="K22" s="39" cm="1">
        <f t="array" ref="K22">J22/100000000</f>
        <v>2640.583719</v>
      </c>
      <c r="L22" s="39">
        <v>150</v>
      </c>
      <c r="M22" s="39">
        <v>1760389146</v>
      </c>
      <c r="N22" s="39">
        <v>0.025</v>
      </c>
      <c r="O22" s="39">
        <v>44008128</v>
      </c>
      <c r="P22" s="39">
        <v>6547676090</v>
      </c>
      <c r="Q22" t="s" s="37">
        <v>89</v>
      </c>
      <c r="R22" t="s" s="37">
        <v>90</v>
      </c>
      <c r="S22" t="s" s="37">
        <v>91</v>
      </c>
      <c r="T22" s="39">
        <v>328.013</v>
      </c>
      <c r="U22" s="39">
        <v>1.95</v>
      </c>
    </row>
    <row r="23" ht="24.25" customHeight="1">
      <c r="A23" t="s" s="48">
        <v>92</v>
      </c>
      <c r="B23" t="s" s="47">
        <v>93</v>
      </c>
      <c r="C23" t="s" s="37">
        <v>37</v>
      </c>
      <c r="D23" t="s" s="37">
        <v>86</v>
      </c>
      <c r="E23" t="s" s="37">
        <v>81</v>
      </c>
      <c r="F23" t="s" s="37">
        <v>87</v>
      </c>
      <c r="G23" t="s" s="37">
        <v>88</v>
      </c>
      <c r="H23" s="38"/>
      <c r="I23" s="38"/>
      <c r="J23" s="39" cm="1">
        <f t="array" ref="J23">L23*M23</f>
        <v>289440677400</v>
      </c>
      <c r="K23" s="39" cm="1">
        <f t="array" ref="K23">J23/100000000</f>
        <v>2894.406774</v>
      </c>
      <c r="L23" s="39">
        <v>150</v>
      </c>
      <c r="M23" s="39">
        <v>1929604516</v>
      </c>
      <c r="N23" s="39">
        <v>0.025</v>
      </c>
      <c r="O23" s="39">
        <v>48243374</v>
      </c>
      <c r="P23" s="39">
        <v>7219528902</v>
      </c>
      <c r="Q23" t="s" s="37">
        <v>89</v>
      </c>
      <c r="R23" t="s" s="37">
        <v>90</v>
      </c>
      <c r="S23" t="s" s="37">
        <v>91</v>
      </c>
      <c r="T23" s="39">
        <v>127.809</v>
      </c>
      <c r="U23" s="39">
        <v>1.293</v>
      </c>
    </row>
    <row r="24" ht="24.25" customHeight="1">
      <c r="A24" t="s" s="35">
        <v>94</v>
      </c>
      <c r="B24" s="36"/>
      <c r="C24" t="s" s="37">
        <v>95</v>
      </c>
      <c r="D24" t="s" s="37">
        <v>86</v>
      </c>
      <c r="E24" t="s" s="37">
        <v>81</v>
      </c>
      <c r="F24" t="s" s="37">
        <v>96</v>
      </c>
      <c r="G24" s="38"/>
      <c r="H24" s="38"/>
      <c r="I24" s="38"/>
      <c r="J24" s="39">
        <v>39697794000</v>
      </c>
      <c r="K24" s="39" cm="1">
        <f t="array" ref="K24">J24/100000000</f>
        <v>396.97794</v>
      </c>
      <c r="L24" s="39">
        <v>150</v>
      </c>
      <c r="M24" s="39">
        <v>264651960</v>
      </c>
      <c r="N24" s="39">
        <v>0.2</v>
      </c>
      <c r="O24" s="39">
        <v>52927570</v>
      </c>
      <c r="P24" s="39">
        <v>7939135500</v>
      </c>
      <c r="Q24" s="38"/>
      <c r="R24" t="s" s="37">
        <v>41</v>
      </c>
      <c r="S24" t="s" s="37">
        <v>97</v>
      </c>
      <c r="T24" s="39">
        <v>266.777</v>
      </c>
      <c r="U24" s="39">
        <v>2.04278</v>
      </c>
    </row>
    <row r="25" ht="24.25" customHeight="1">
      <c r="A25" t="s" s="35">
        <v>98</v>
      </c>
      <c r="B25" s="36"/>
      <c r="C25" t="s" s="37">
        <v>95</v>
      </c>
      <c r="D25" t="s" s="37">
        <v>86</v>
      </c>
      <c r="E25" t="s" s="37">
        <v>81</v>
      </c>
      <c r="F25" t="s" s="37">
        <v>96</v>
      </c>
      <c r="G25" s="38"/>
      <c r="H25" s="38"/>
      <c r="I25" s="38"/>
      <c r="J25" s="39">
        <v>35200218000</v>
      </c>
      <c r="K25" s="39" cm="1">
        <f t="array" ref="K25">J25/100000000</f>
        <v>352.00218</v>
      </c>
      <c r="L25" s="39">
        <v>150</v>
      </c>
      <c r="M25" s="39">
        <v>234668120</v>
      </c>
      <c r="N25" s="39">
        <v>0.2</v>
      </c>
      <c r="O25" s="39">
        <v>46924254</v>
      </c>
      <c r="P25" s="39">
        <v>7038638100</v>
      </c>
      <c r="Q25" s="38"/>
      <c r="R25" t="s" s="37">
        <v>41</v>
      </c>
      <c r="S25" t="s" s="37">
        <v>97</v>
      </c>
      <c r="T25" s="39">
        <v>255.185</v>
      </c>
      <c r="U25" s="39">
        <v>1.71849</v>
      </c>
    </row>
    <row r="26" ht="24.25" customHeight="1">
      <c r="A26" t="s" s="35">
        <v>99</v>
      </c>
      <c r="B26" s="36"/>
      <c r="C26" t="s" s="37">
        <v>95</v>
      </c>
      <c r="D26" t="s" s="37">
        <v>86</v>
      </c>
      <c r="E26" t="s" s="37">
        <v>81</v>
      </c>
      <c r="F26" t="s" s="37">
        <v>96</v>
      </c>
      <c r="G26" s="38"/>
      <c r="H26" s="38"/>
      <c r="I26" s="38"/>
      <c r="J26" s="39">
        <v>42189857400</v>
      </c>
      <c r="K26" s="39" cm="1">
        <f t="array" ref="K26">J26/100000000</f>
        <v>421.898574</v>
      </c>
      <c r="L26" s="39">
        <v>150</v>
      </c>
      <c r="M26" s="39">
        <v>281265716</v>
      </c>
      <c r="N26" s="39">
        <v>0.2</v>
      </c>
      <c r="O26" s="39">
        <v>56238118</v>
      </c>
      <c r="P26" s="39">
        <v>8435717700</v>
      </c>
      <c r="Q26" s="38"/>
      <c r="R26" t="s" s="37">
        <v>41</v>
      </c>
      <c r="S26" t="s" s="37">
        <v>97</v>
      </c>
      <c r="T26" s="39">
        <v>134.326</v>
      </c>
      <c r="U26" s="39">
        <v>1.96953</v>
      </c>
    </row>
    <row r="27" ht="24.25" customHeight="1">
      <c r="A27" t="s" s="35">
        <v>100</v>
      </c>
      <c r="B27" s="36"/>
      <c r="C27" t="s" s="37">
        <v>95</v>
      </c>
      <c r="D27" t="s" s="37">
        <v>86</v>
      </c>
      <c r="E27" t="s" s="37">
        <v>81</v>
      </c>
      <c r="F27" t="s" s="37">
        <v>96</v>
      </c>
      <c r="G27" s="38"/>
      <c r="H27" s="38"/>
      <c r="I27" s="38"/>
      <c r="J27" s="39">
        <v>17999933700</v>
      </c>
      <c r="K27" s="39" cm="1">
        <f t="array" ref="K27">J27/100000000</f>
        <v>179.999337</v>
      </c>
      <c r="L27" s="39">
        <v>150</v>
      </c>
      <c r="M27" s="39">
        <v>119999558</v>
      </c>
      <c r="N27" s="39">
        <v>0.2</v>
      </c>
      <c r="O27" s="49">
        <v>23993466</v>
      </c>
      <c r="P27" s="39">
        <v>3599019900</v>
      </c>
      <c r="Q27" s="38"/>
      <c r="R27" t="s" s="37">
        <v>41</v>
      </c>
      <c r="S27" t="s" s="37">
        <v>97</v>
      </c>
      <c r="T27" s="39">
        <v>68.9774</v>
      </c>
      <c r="U27" s="39">
        <v>1.70352</v>
      </c>
    </row>
    <row r="28" ht="24.25" customHeight="1">
      <c r="A28" t="s" s="35">
        <v>101</v>
      </c>
      <c r="B28" s="36"/>
      <c r="C28" t="s" s="37">
        <v>95</v>
      </c>
      <c r="D28" t="s" s="37">
        <v>86</v>
      </c>
      <c r="E28" t="s" s="37">
        <v>81</v>
      </c>
      <c r="F28" t="s" s="37">
        <v>96</v>
      </c>
      <c r="G28" s="38"/>
      <c r="H28" s="38"/>
      <c r="I28" s="38"/>
      <c r="J28" s="39">
        <v>40043498400</v>
      </c>
      <c r="K28" s="39" cm="1">
        <f t="array" ref="K28">J28/100000000</f>
        <v>400.434984</v>
      </c>
      <c r="L28" s="39">
        <v>150</v>
      </c>
      <c r="M28" s="39">
        <v>266956656</v>
      </c>
      <c r="N28" s="39">
        <v>0.2</v>
      </c>
      <c r="O28" s="39">
        <v>53377388</v>
      </c>
      <c r="P28" s="39">
        <v>8006608200</v>
      </c>
      <c r="Q28" s="38"/>
      <c r="R28" t="s" s="37">
        <v>41</v>
      </c>
      <c r="S28" t="s" s="37">
        <v>97</v>
      </c>
      <c r="T28" s="39">
        <v>124.356</v>
      </c>
      <c r="U28" s="39">
        <v>2.02194</v>
      </c>
    </row>
    <row r="29" ht="24.25" customHeight="1">
      <c r="A29" t="s" s="48">
        <v>102</v>
      </c>
      <c r="B29" s="36"/>
      <c r="C29" t="s" s="37">
        <v>95</v>
      </c>
      <c r="D29" t="s" s="37">
        <v>86</v>
      </c>
      <c r="E29" t="s" s="37">
        <v>81</v>
      </c>
      <c r="F29" t="s" s="37">
        <v>96</v>
      </c>
      <c r="G29" s="38"/>
      <c r="H29" s="38"/>
      <c r="I29" s="38"/>
      <c r="J29" s="39" cm="1">
        <f t="array" ref="J29">M29*L29</f>
        <v>34436220000</v>
      </c>
      <c r="K29" s="39" cm="1">
        <f t="array" ref="K29">J29/100000000</f>
        <v>344.3622</v>
      </c>
      <c r="L29" s="39">
        <v>150</v>
      </c>
      <c r="M29" s="39" cm="1">
        <f t="array" ref="M29">O29/N29</f>
        <v>229574800</v>
      </c>
      <c r="N29" s="39">
        <v>0.2</v>
      </c>
      <c r="O29" s="50">
        <v>45914960</v>
      </c>
      <c r="P29" s="39" cm="1">
        <f t="array" ref="P29">O29*L29</f>
        <v>6887244000</v>
      </c>
      <c r="Q29" s="38"/>
      <c r="R29" t="s" s="37">
        <v>41</v>
      </c>
      <c r="S29" t="s" s="37">
        <v>97</v>
      </c>
      <c r="T29" s="50">
        <v>161.701</v>
      </c>
      <c r="U29" s="50">
        <v>1.58477</v>
      </c>
    </row>
    <row r="30" ht="24.25" customHeight="1">
      <c r="A30" t="s" s="35">
        <v>103</v>
      </c>
      <c r="B30" s="36"/>
      <c r="C30" t="s" s="37">
        <v>95</v>
      </c>
      <c r="D30" t="s" s="37">
        <v>86</v>
      </c>
      <c r="E30" t="s" s="37">
        <v>81</v>
      </c>
      <c r="F30" t="s" s="37">
        <v>96</v>
      </c>
      <c r="G30" s="38"/>
      <c r="H30" s="38"/>
      <c r="I30" s="38"/>
      <c r="J30" s="39">
        <v>42113088000</v>
      </c>
      <c r="K30" s="39" cm="1">
        <f t="array" ref="K30">J30/100000000</f>
        <v>421.13088</v>
      </c>
      <c r="L30" s="39">
        <v>150</v>
      </c>
      <c r="M30" s="39">
        <v>280753920</v>
      </c>
      <c r="N30" s="39">
        <v>0.2</v>
      </c>
      <c r="O30" s="39">
        <v>56151248</v>
      </c>
      <c r="P30" s="39">
        <v>8422687200</v>
      </c>
      <c r="Q30" s="38"/>
      <c r="R30" t="s" s="37">
        <v>41</v>
      </c>
      <c r="S30" t="s" s="37">
        <v>97</v>
      </c>
      <c r="T30" s="39">
        <v>569.399</v>
      </c>
      <c r="U30" s="39">
        <v>2.26665</v>
      </c>
    </row>
    <row r="31" ht="24.25" customHeight="1">
      <c r="A31" t="s" s="48">
        <v>104</v>
      </c>
      <c r="B31" s="36"/>
      <c r="C31" t="s" s="37">
        <v>37</v>
      </c>
      <c r="D31" t="s" s="37">
        <v>86</v>
      </c>
      <c r="E31" t="s" s="37">
        <v>81</v>
      </c>
      <c r="F31" t="s" s="37">
        <v>105</v>
      </c>
      <c r="G31" s="38"/>
      <c r="H31" s="38"/>
      <c r="I31" s="38"/>
      <c r="J31" s="39" cm="1">
        <f t="array" ref="J31">L31*M31</f>
        <v>41620806000</v>
      </c>
      <c r="K31" s="39" cm="1">
        <f t="array" ref="K31">J31/100000000</f>
        <v>416.20806</v>
      </c>
      <c r="L31" s="39">
        <v>150</v>
      </c>
      <c r="M31" s="39" cm="1">
        <f t="array" ref="M31">O31/N31</f>
        <v>277472040</v>
      </c>
      <c r="N31" s="39">
        <v>0.2</v>
      </c>
      <c r="O31" s="50">
        <v>55494408</v>
      </c>
      <c r="P31" s="39" cm="1">
        <f t="array" ref="P31">O31*L31</f>
        <v>8324161200</v>
      </c>
      <c r="Q31" s="38"/>
      <c r="R31" t="s" s="37">
        <v>41</v>
      </c>
      <c r="S31" t="s" s="37">
        <v>97</v>
      </c>
      <c r="T31" s="50">
        <v>888.259</v>
      </c>
      <c r="U31" s="50">
        <v>2.50883</v>
      </c>
    </row>
    <row r="32" ht="24.25" customHeight="1">
      <c r="A32" t="s" s="48">
        <v>106</v>
      </c>
      <c r="B32" s="36"/>
      <c r="C32" t="s" s="37">
        <v>37</v>
      </c>
      <c r="D32" t="s" s="37">
        <v>86</v>
      </c>
      <c r="E32" t="s" s="37">
        <v>81</v>
      </c>
      <c r="F32" t="s" s="37">
        <v>105</v>
      </c>
      <c r="G32" s="38"/>
      <c r="H32" s="38"/>
      <c r="I32" s="38"/>
      <c r="J32" s="39" cm="1">
        <f t="array" ref="J32">L32*M32</f>
        <v>36652081500</v>
      </c>
      <c r="K32" s="39" cm="1">
        <f t="array" ref="K32">J32/100000000</f>
        <v>366.520815</v>
      </c>
      <c r="L32" s="39">
        <v>150</v>
      </c>
      <c r="M32" s="39" cm="1">
        <f t="array" ref="M32">O32/N32</f>
        <v>244347210</v>
      </c>
      <c r="N32" s="39">
        <v>0.2</v>
      </c>
      <c r="O32" s="50">
        <v>48869442</v>
      </c>
      <c r="P32" s="39" cm="1">
        <f t="array" ref="P32">O32*L32</f>
        <v>7330416300</v>
      </c>
      <c r="Q32" s="38"/>
      <c r="R32" t="s" s="37">
        <v>41</v>
      </c>
      <c r="S32" t="s" s="37">
        <v>97</v>
      </c>
      <c r="T32" s="50">
        <v>292.159</v>
      </c>
      <c r="U32" s="50">
        <v>2.21723</v>
      </c>
    </row>
    <row r="33" ht="24.25" customHeight="1">
      <c r="A33" t="s" s="48">
        <v>107</v>
      </c>
      <c r="B33" s="36"/>
      <c r="C33" t="s" s="37">
        <v>37</v>
      </c>
      <c r="D33" t="s" s="37">
        <v>86</v>
      </c>
      <c r="E33" t="s" s="37">
        <v>81</v>
      </c>
      <c r="F33" t="s" s="37">
        <v>105</v>
      </c>
      <c r="G33" s="38"/>
      <c r="H33" s="38"/>
      <c r="I33" s="38"/>
      <c r="J33" s="39" cm="1">
        <f t="array" ref="J33">L33*M33</f>
        <v>40054285500</v>
      </c>
      <c r="K33" s="39" cm="1">
        <f t="array" ref="K33">J33/100000000</f>
        <v>400.542855</v>
      </c>
      <c r="L33" s="39">
        <v>150</v>
      </c>
      <c r="M33" s="39" cm="1">
        <f t="array" ref="M33">O33/N33</f>
        <v>267028570</v>
      </c>
      <c r="N33" s="39">
        <v>0.2</v>
      </c>
      <c r="O33" s="50">
        <v>53405714</v>
      </c>
      <c r="P33" s="39" cm="1">
        <f t="array" ref="P33">O33*L33</f>
        <v>8010857100</v>
      </c>
      <c r="Q33" s="38"/>
      <c r="R33" t="s" s="37">
        <v>41</v>
      </c>
      <c r="S33" t="s" s="37">
        <v>97</v>
      </c>
      <c r="T33" s="50">
        <v>322.294</v>
      </c>
      <c r="U33" s="50">
        <v>2.32022</v>
      </c>
    </row>
    <row r="34" ht="24.25" customHeight="1">
      <c r="A34" t="s" s="48">
        <v>108</v>
      </c>
      <c r="B34" s="36"/>
      <c r="C34" t="s" s="37">
        <v>37</v>
      </c>
      <c r="D34" t="s" s="37">
        <v>86</v>
      </c>
      <c r="E34" t="s" s="37">
        <v>81</v>
      </c>
      <c r="F34" t="s" s="37">
        <v>105</v>
      </c>
      <c r="G34" s="38"/>
      <c r="H34" s="38"/>
      <c r="I34" s="38"/>
      <c r="J34" s="39" cm="1">
        <f t="array" ref="J34">L34*M34</f>
        <v>39656877000</v>
      </c>
      <c r="K34" s="39" cm="1">
        <f t="array" ref="K34">J34/100000000</f>
        <v>396.56877</v>
      </c>
      <c r="L34" s="39">
        <v>150</v>
      </c>
      <c r="M34" s="39" cm="1">
        <f t="array" ref="M34">O34/N34</f>
        <v>264379180</v>
      </c>
      <c r="N34" s="39">
        <v>0.2</v>
      </c>
      <c r="O34" s="50">
        <v>52875836</v>
      </c>
      <c r="P34" s="39" cm="1">
        <f t="array" ref="P34">O34*L34</f>
        <v>7931375400</v>
      </c>
      <c r="Q34" s="38"/>
      <c r="R34" t="s" s="37">
        <v>41</v>
      </c>
      <c r="S34" t="s" s="37">
        <v>97</v>
      </c>
      <c r="T34" s="50">
        <v>382.838</v>
      </c>
      <c r="U34" s="50">
        <v>2.4297</v>
      </c>
    </row>
    <row r="35" ht="24.25" customHeight="1">
      <c r="A35" t="s" s="48">
        <v>109</v>
      </c>
      <c r="B35" s="36"/>
      <c r="C35" t="s" s="37">
        <v>37</v>
      </c>
      <c r="D35" t="s" s="37">
        <v>86</v>
      </c>
      <c r="E35" t="s" s="37">
        <v>81</v>
      </c>
      <c r="F35" t="s" s="37">
        <v>105</v>
      </c>
      <c r="G35" s="38"/>
      <c r="H35" s="38"/>
      <c r="I35" s="38"/>
      <c r="J35" s="39" cm="1">
        <f t="array" ref="J35">L35*M35</f>
        <v>38388682500</v>
      </c>
      <c r="K35" s="39" cm="1">
        <f t="array" ref="K35">J35/100000000</f>
        <v>383.886825</v>
      </c>
      <c r="L35" s="39">
        <v>150</v>
      </c>
      <c r="M35" s="39" cm="1">
        <f t="array" ref="M35">O35/N35</f>
        <v>255924550</v>
      </c>
      <c r="N35" s="39">
        <v>0.2</v>
      </c>
      <c r="O35" s="50">
        <v>51184910</v>
      </c>
      <c r="P35" s="39" cm="1">
        <f t="array" ref="P35">O35*L35</f>
        <v>7677736500</v>
      </c>
      <c r="Q35" s="38"/>
      <c r="R35" t="s" s="37">
        <v>41</v>
      </c>
      <c r="S35" t="s" s="37">
        <v>97</v>
      </c>
      <c r="T35" s="50">
        <v>388.513</v>
      </c>
      <c r="U35" s="50">
        <v>2.33303</v>
      </c>
    </row>
    <row r="36" ht="24.25" customHeight="1">
      <c r="A36" t="s" s="48">
        <v>110</v>
      </c>
      <c r="B36" s="36"/>
      <c r="C36" t="s" s="37">
        <v>37</v>
      </c>
      <c r="D36" t="s" s="37">
        <v>86</v>
      </c>
      <c r="E36" t="s" s="37">
        <v>81</v>
      </c>
      <c r="F36" t="s" s="37">
        <v>105</v>
      </c>
      <c r="G36" s="38"/>
      <c r="H36" s="38"/>
      <c r="I36" s="38"/>
      <c r="J36" s="39" cm="1">
        <f t="array" ref="J36">L36*M36</f>
        <v>34633564500</v>
      </c>
      <c r="K36" s="39" cm="1">
        <f t="array" ref="K36">J36/100000000</f>
        <v>346.335645</v>
      </c>
      <c r="L36" s="39">
        <v>150</v>
      </c>
      <c r="M36" s="39" cm="1">
        <f t="array" ref="M36">O36/N36</f>
        <v>230890430</v>
      </c>
      <c r="N36" s="39">
        <v>0.2</v>
      </c>
      <c r="O36" s="50">
        <v>46178086</v>
      </c>
      <c r="P36" s="39" cm="1">
        <f t="array" ref="P36">O36*L36</f>
        <v>6926712900</v>
      </c>
      <c r="Q36" s="38"/>
      <c r="R36" t="s" s="37">
        <v>41</v>
      </c>
      <c r="S36" t="s" s="37">
        <v>97</v>
      </c>
      <c r="T36" s="50">
        <v>298.206</v>
      </c>
      <c r="U36" s="50">
        <v>2.13753</v>
      </c>
    </row>
    <row r="37" ht="24.25" customHeight="1">
      <c r="A37" t="s" s="48">
        <v>111</v>
      </c>
      <c r="B37" s="36"/>
      <c r="C37" t="s" s="37">
        <v>37</v>
      </c>
      <c r="D37" t="s" s="37">
        <v>86</v>
      </c>
      <c r="E37" t="s" s="37">
        <v>81</v>
      </c>
      <c r="F37" t="s" s="37">
        <v>105</v>
      </c>
      <c r="G37" s="38"/>
      <c r="H37" s="38"/>
      <c r="I37" s="38"/>
      <c r="J37" s="39" cm="1">
        <f t="array" ref="J37">L37*M37</f>
        <v>43244769000</v>
      </c>
      <c r="K37" s="39" cm="1">
        <f t="array" ref="K37">J37/100000000</f>
        <v>432.44769</v>
      </c>
      <c r="L37" s="39">
        <v>150</v>
      </c>
      <c r="M37" s="39" cm="1">
        <f t="array" ref="M37">O37/N37</f>
        <v>288298460</v>
      </c>
      <c r="N37" s="39">
        <v>0.2</v>
      </c>
      <c r="O37" s="50">
        <v>57659692</v>
      </c>
      <c r="P37" s="39" cm="1">
        <f t="array" ref="P37">O37*L37</f>
        <v>8648953800</v>
      </c>
      <c r="Q37" s="38"/>
      <c r="R37" t="s" s="37">
        <v>41</v>
      </c>
      <c r="S37" t="s" s="37">
        <v>97</v>
      </c>
      <c r="T37" s="50">
        <v>423.704</v>
      </c>
      <c r="U37" s="50">
        <v>2.55148</v>
      </c>
    </row>
    <row r="38" ht="24.25" customHeight="1">
      <c r="A38" t="s" s="48">
        <v>112</v>
      </c>
      <c r="B38" s="36"/>
      <c r="C38" t="s" s="37">
        <v>37</v>
      </c>
      <c r="D38" t="s" s="37">
        <v>86</v>
      </c>
      <c r="E38" t="s" s="37">
        <v>81</v>
      </c>
      <c r="F38" t="s" s="37">
        <v>105</v>
      </c>
      <c r="G38" s="38"/>
      <c r="H38" s="38"/>
      <c r="I38" s="38"/>
      <c r="J38" s="39" cm="1">
        <f t="array" ref="J38">L38*M38</f>
        <v>39329943000</v>
      </c>
      <c r="K38" s="39" cm="1">
        <f t="array" ref="K38">J38/100000000</f>
        <v>393.29943</v>
      </c>
      <c r="L38" s="39">
        <v>150</v>
      </c>
      <c r="M38" s="39" cm="1">
        <f t="array" ref="M38">O38/N38</f>
        <v>262199620</v>
      </c>
      <c r="N38" s="39">
        <v>0.2</v>
      </c>
      <c r="O38" s="50">
        <v>52439924</v>
      </c>
      <c r="P38" s="39" cm="1">
        <f t="array" ref="P38">O38*L38</f>
        <v>7865988600</v>
      </c>
      <c r="Q38" s="38"/>
      <c r="R38" t="s" s="37">
        <v>41</v>
      </c>
      <c r="S38" t="s" s="37">
        <v>97</v>
      </c>
      <c r="T38" s="50">
        <v>505.175</v>
      </c>
      <c r="U38" s="50">
        <v>2.35154</v>
      </c>
    </row>
    <row r="39" ht="24.25" customHeight="1">
      <c r="A39" t="s" s="48">
        <v>113</v>
      </c>
      <c r="B39" s="36"/>
      <c r="C39" t="s" s="37">
        <v>37</v>
      </c>
      <c r="D39" t="s" s="37">
        <v>86</v>
      </c>
      <c r="E39" t="s" s="37">
        <v>81</v>
      </c>
      <c r="F39" t="s" s="37">
        <v>105</v>
      </c>
      <c r="G39" s="38"/>
      <c r="H39" s="38"/>
      <c r="I39" s="38"/>
      <c r="J39" s="39" cm="1">
        <f t="array" ref="J39">L39*M39</f>
        <v>38500344000</v>
      </c>
      <c r="K39" s="39" cm="1">
        <f t="array" ref="K39">J39/100000000</f>
        <v>385.00344</v>
      </c>
      <c r="L39" s="39">
        <v>150</v>
      </c>
      <c r="M39" s="39" cm="1">
        <f t="array" ref="M39">O39/N39</f>
        <v>256668960</v>
      </c>
      <c r="N39" s="39">
        <v>0.2</v>
      </c>
      <c r="O39" s="50">
        <v>51333792</v>
      </c>
      <c r="P39" s="39" cm="1">
        <f t="array" ref="P39">O39*L39</f>
        <v>7700068800</v>
      </c>
      <c r="Q39" s="38"/>
      <c r="R39" t="s" s="37">
        <v>41</v>
      </c>
      <c r="S39" t="s" s="37">
        <v>97</v>
      </c>
      <c r="T39" s="50">
        <v>326.637</v>
      </c>
      <c r="U39" s="50">
        <v>2.31578</v>
      </c>
    </row>
    <row r="40" ht="24.25" customHeight="1">
      <c r="A40" t="s" s="48">
        <v>114</v>
      </c>
      <c r="B40" s="36"/>
      <c r="C40" t="s" s="37">
        <v>37</v>
      </c>
      <c r="D40" t="s" s="37">
        <v>86</v>
      </c>
      <c r="E40" t="s" s="37">
        <v>81</v>
      </c>
      <c r="F40" t="s" s="37">
        <v>105</v>
      </c>
      <c r="G40" s="38"/>
      <c r="H40" s="38"/>
      <c r="I40" s="38"/>
      <c r="J40" s="39" cm="1">
        <f t="array" ref="J40">L40*M40</f>
        <v>42028939500</v>
      </c>
      <c r="K40" s="39" cm="1">
        <f t="array" ref="K40">J40/100000000</f>
        <v>420.289395</v>
      </c>
      <c r="L40" s="39">
        <v>150</v>
      </c>
      <c r="M40" s="39" cm="1">
        <f t="array" ref="M40">O40/N40</f>
        <v>280192930</v>
      </c>
      <c r="N40" s="39">
        <v>0.2</v>
      </c>
      <c r="O40" s="50">
        <v>56038586</v>
      </c>
      <c r="P40" s="39" cm="1">
        <f t="array" ref="P40">O40*L40</f>
        <v>8405787900</v>
      </c>
      <c r="Q40" s="38"/>
      <c r="R40" t="s" s="37">
        <v>41</v>
      </c>
      <c r="S40" t="s" s="37">
        <v>97</v>
      </c>
      <c r="T40" s="50">
        <v>391.809</v>
      </c>
      <c r="U40" s="50">
        <v>2.58352</v>
      </c>
    </row>
    <row r="41" ht="24.25" customHeight="1">
      <c r="A41" t="s" s="35">
        <v>115</v>
      </c>
      <c r="B41" s="36"/>
      <c r="C41" t="s" s="37">
        <v>116</v>
      </c>
      <c r="D41" t="s" s="37">
        <v>86</v>
      </c>
      <c r="E41" t="s" s="37">
        <v>81</v>
      </c>
      <c r="F41" t="s" s="37">
        <v>117</v>
      </c>
      <c r="G41" s="38"/>
      <c r="H41" s="38"/>
      <c r="I41" s="38"/>
      <c r="J41" s="39">
        <v>41053077300</v>
      </c>
      <c r="K41" s="39" cm="1">
        <f t="array" ref="K41">J41/100000000</f>
        <v>410.530773</v>
      </c>
      <c r="L41" s="39">
        <v>150</v>
      </c>
      <c r="M41" s="39">
        <v>273687182</v>
      </c>
      <c r="N41" s="39">
        <v>0.2</v>
      </c>
      <c r="O41" s="39">
        <v>54747110</v>
      </c>
      <c r="P41" s="39">
        <v>8212066500</v>
      </c>
      <c r="Q41" s="38"/>
      <c r="R41" t="s" s="37">
        <v>41</v>
      </c>
      <c r="S41" t="s" s="37">
        <v>97</v>
      </c>
      <c r="T41" s="39">
        <v>239.95</v>
      </c>
      <c r="U41" s="39">
        <v>2.21284</v>
      </c>
    </row>
    <row r="42" ht="24.25" customHeight="1">
      <c r="A42" t="s" s="35">
        <v>118</v>
      </c>
      <c r="B42" s="36"/>
      <c r="C42" t="s" s="37">
        <v>116</v>
      </c>
      <c r="D42" t="s" s="37">
        <v>86</v>
      </c>
      <c r="E42" t="s" s="37">
        <v>81</v>
      </c>
      <c r="F42" t="s" s="37">
        <v>117</v>
      </c>
      <c r="G42" s="38"/>
      <c r="H42" s="38"/>
      <c r="I42" s="38"/>
      <c r="J42" s="39">
        <v>43923771000</v>
      </c>
      <c r="K42" s="39" cm="1">
        <f t="array" ref="K42">J42/100000000</f>
        <v>439.23771</v>
      </c>
      <c r="L42" s="39">
        <v>150</v>
      </c>
      <c r="M42" s="39">
        <v>292825140</v>
      </c>
      <c r="N42" s="39">
        <v>0.2</v>
      </c>
      <c r="O42" s="39">
        <v>58579724</v>
      </c>
      <c r="P42" s="39">
        <v>8784900000</v>
      </c>
      <c r="Q42" s="38"/>
      <c r="R42" t="s" s="37">
        <v>41</v>
      </c>
      <c r="S42" t="s" s="37">
        <v>97</v>
      </c>
      <c r="T42" s="39">
        <v>206.582</v>
      </c>
      <c r="U42" s="39">
        <v>2.37187</v>
      </c>
    </row>
    <row r="43" ht="24.25" customHeight="1">
      <c r="A43" t="s" s="35">
        <v>119</v>
      </c>
      <c r="B43" s="36"/>
      <c r="C43" t="s" s="37">
        <v>116</v>
      </c>
      <c r="D43" t="s" s="37">
        <v>86</v>
      </c>
      <c r="E43" t="s" s="37">
        <v>81</v>
      </c>
      <c r="F43" t="s" s="37">
        <v>117</v>
      </c>
      <c r="G43" s="38"/>
      <c r="H43" s="38"/>
      <c r="I43" s="38"/>
      <c r="J43" s="39">
        <v>46254694800</v>
      </c>
      <c r="K43" s="39" cm="1">
        <f t="array" ref="K43">J43/100000000</f>
        <v>462.546948</v>
      </c>
      <c r="L43" s="39">
        <v>150</v>
      </c>
      <c r="M43" s="39">
        <v>308364632</v>
      </c>
      <c r="N43" s="39">
        <v>0.2</v>
      </c>
      <c r="O43" s="39">
        <v>61670222</v>
      </c>
      <c r="P43" s="39">
        <v>9250428000</v>
      </c>
      <c r="Q43" s="38"/>
      <c r="R43" t="s" s="37">
        <v>41</v>
      </c>
      <c r="S43" t="s" s="37">
        <v>97</v>
      </c>
      <c r="T43" s="39">
        <v>451.32</v>
      </c>
      <c r="U43" s="39">
        <v>2.34488</v>
      </c>
    </row>
    <row r="44" ht="24.25" customHeight="1">
      <c r="A44" t="s" s="35">
        <v>120</v>
      </c>
      <c r="B44" s="36"/>
      <c r="C44" t="s" s="37">
        <v>116</v>
      </c>
      <c r="D44" t="s" s="37">
        <v>86</v>
      </c>
      <c r="E44" t="s" s="37">
        <v>81</v>
      </c>
      <c r="F44" t="s" s="37">
        <v>117</v>
      </c>
      <c r="G44" s="38"/>
      <c r="H44" s="38"/>
      <c r="I44" s="38"/>
      <c r="J44" s="39">
        <v>41189316300</v>
      </c>
      <c r="K44" s="39" cm="1">
        <f t="array" ref="K44">J44/100000000</f>
        <v>411.893163</v>
      </c>
      <c r="L44" s="39">
        <v>150</v>
      </c>
      <c r="M44" s="39">
        <v>274595442</v>
      </c>
      <c r="N44" s="39">
        <v>0.2</v>
      </c>
      <c r="O44" s="39">
        <v>54922324</v>
      </c>
      <c r="P44" s="39">
        <v>8237892600</v>
      </c>
      <c r="Q44" s="38"/>
      <c r="R44" t="s" s="37">
        <v>41</v>
      </c>
      <c r="S44" t="s" s="37">
        <v>97</v>
      </c>
      <c r="T44" s="39">
        <v>404.148</v>
      </c>
      <c r="U44" s="39">
        <v>2.20716</v>
      </c>
    </row>
    <row r="45" ht="24.25" customHeight="1">
      <c r="A45" t="s" s="35">
        <v>121</v>
      </c>
      <c r="B45" s="36"/>
      <c r="C45" t="s" s="37">
        <v>116</v>
      </c>
      <c r="D45" t="s" s="37">
        <v>86</v>
      </c>
      <c r="E45" t="s" s="37">
        <v>81</v>
      </c>
      <c r="F45" t="s" s="37">
        <v>117</v>
      </c>
      <c r="G45" s="38"/>
      <c r="H45" s="38"/>
      <c r="I45" s="38"/>
      <c r="J45" s="39">
        <v>38745686400</v>
      </c>
      <c r="K45" s="39" cm="1">
        <f t="array" ref="K45">J45/100000000</f>
        <v>387.456864</v>
      </c>
      <c r="L45" s="39">
        <v>150</v>
      </c>
      <c r="M45" s="39">
        <v>258304576</v>
      </c>
      <c r="N45" s="39">
        <v>0.2</v>
      </c>
      <c r="O45" s="39">
        <v>51660456</v>
      </c>
      <c r="P45" s="39">
        <v>7749068400</v>
      </c>
      <c r="Q45" s="38"/>
      <c r="R45" t="s" s="37">
        <v>41</v>
      </c>
      <c r="S45" t="s" s="37">
        <v>97</v>
      </c>
      <c r="T45" s="39">
        <v>195.38</v>
      </c>
      <c r="U45" s="39">
        <v>1.9551</v>
      </c>
    </row>
    <row r="46" ht="24.25" customHeight="1">
      <c r="A46" t="s" s="35">
        <v>122</v>
      </c>
      <c r="B46" s="36"/>
      <c r="C46" t="s" s="37">
        <v>116</v>
      </c>
      <c r="D46" t="s" s="37">
        <v>86</v>
      </c>
      <c r="E46" t="s" s="37">
        <v>81</v>
      </c>
      <c r="F46" t="s" s="37">
        <v>117</v>
      </c>
      <c r="G46" s="38"/>
      <c r="H46" s="38"/>
      <c r="I46" s="38"/>
      <c r="J46" s="39">
        <v>36011019300</v>
      </c>
      <c r="K46" s="39" cm="1">
        <f t="array" ref="K46">J46/100000000</f>
        <v>360.110193</v>
      </c>
      <c r="L46" s="39">
        <v>150</v>
      </c>
      <c r="M46" s="39">
        <v>240073462</v>
      </c>
      <c r="N46" s="39">
        <v>0.2</v>
      </c>
      <c r="O46" s="39">
        <v>48029878</v>
      </c>
      <c r="P46" s="39">
        <v>7204481700</v>
      </c>
      <c r="Q46" s="38"/>
      <c r="R46" t="s" s="37">
        <v>41</v>
      </c>
      <c r="S46" t="s" s="37">
        <v>97</v>
      </c>
      <c r="T46" s="39">
        <v>12.818</v>
      </c>
      <c r="U46" s="39">
        <v>1.78578</v>
      </c>
    </row>
    <row r="47" ht="24.25" customHeight="1">
      <c r="A47" t="s" s="48">
        <v>123</v>
      </c>
      <c r="B47" s="36"/>
      <c r="C47" t="s" s="37">
        <v>116</v>
      </c>
      <c r="D47" t="s" s="37">
        <v>86</v>
      </c>
      <c r="E47" t="s" s="37">
        <v>81</v>
      </c>
      <c r="F47" t="s" s="37">
        <v>117</v>
      </c>
      <c r="G47" s="38"/>
      <c r="H47" s="38"/>
      <c r="I47" s="38"/>
      <c r="J47" s="39" cm="1">
        <f t="array" ref="J47">L47*M47</f>
        <v>40284196500</v>
      </c>
      <c r="K47" s="39" cm="1">
        <f t="array" ref="K47">J47/100000000</f>
        <v>402.841965</v>
      </c>
      <c r="L47" s="39">
        <v>150</v>
      </c>
      <c r="M47" s="39" cm="1">
        <f t="array" ref="M47">O47/N47</f>
        <v>268561310</v>
      </c>
      <c r="N47" s="39">
        <v>0.2</v>
      </c>
      <c r="O47" s="50">
        <v>53712262</v>
      </c>
      <c r="P47" s="39" cm="1">
        <f t="array" ref="P47">O47*L47</f>
        <v>8056839300</v>
      </c>
      <c r="Q47" s="38"/>
      <c r="R47" t="s" s="37">
        <v>41</v>
      </c>
      <c r="S47" t="s" s="37">
        <v>97</v>
      </c>
      <c r="T47" s="50">
        <v>57.5973</v>
      </c>
      <c r="U47" s="50">
        <v>1.33133</v>
      </c>
    </row>
    <row r="48" ht="24.25" customHeight="1">
      <c r="A48" t="s" s="48">
        <v>124</v>
      </c>
      <c r="B48" s="36"/>
      <c r="C48" t="s" s="37">
        <v>116</v>
      </c>
      <c r="D48" t="s" s="37">
        <v>86</v>
      </c>
      <c r="E48" t="s" s="37">
        <v>81</v>
      </c>
      <c r="F48" t="s" s="37">
        <v>117</v>
      </c>
      <c r="G48" s="38"/>
      <c r="H48" s="38"/>
      <c r="I48" s="38"/>
      <c r="J48" s="39" cm="1">
        <f t="array" ref="J48">L48*M48</f>
        <v>27049732500</v>
      </c>
      <c r="K48" s="39" cm="1">
        <f t="array" ref="K48">J48/100000000</f>
        <v>270.497325</v>
      </c>
      <c r="L48" s="39">
        <v>150</v>
      </c>
      <c r="M48" s="39" cm="1">
        <f t="array" ref="M48">O48/N48</f>
        <v>180331550</v>
      </c>
      <c r="N48" s="39">
        <v>0.2</v>
      </c>
      <c r="O48" s="50">
        <v>36066310</v>
      </c>
      <c r="P48" s="39" cm="1">
        <f t="array" ref="P48">O48*L48</f>
        <v>5409946500</v>
      </c>
      <c r="Q48" s="38"/>
      <c r="R48" t="s" s="37">
        <v>41</v>
      </c>
      <c r="S48" t="s" s="37">
        <v>97</v>
      </c>
      <c r="T48" s="50">
        <v>222.91</v>
      </c>
      <c r="U48" s="50">
        <v>1.38013</v>
      </c>
    </row>
    <row r="49" ht="24.25" customHeight="1">
      <c r="A49" t="s" s="48">
        <v>125</v>
      </c>
      <c r="B49" s="36"/>
      <c r="C49" t="s" s="37">
        <v>116</v>
      </c>
      <c r="D49" t="s" s="37">
        <v>86</v>
      </c>
      <c r="E49" t="s" s="37">
        <v>81</v>
      </c>
      <c r="F49" t="s" s="37">
        <v>117</v>
      </c>
      <c r="G49" s="38"/>
      <c r="H49" s="38"/>
      <c r="I49" s="38"/>
      <c r="J49" s="39" cm="1">
        <f t="array" ref="J49">L49*M49</f>
        <v>33949033500</v>
      </c>
      <c r="K49" s="39" cm="1">
        <f t="array" ref="K49">J49/100000000</f>
        <v>339.490335</v>
      </c>
      <c r="L49" s="39">
        <v>150</v>
      </c>
      <c r="M49" s="39" cm="1">
        <f t="array" ref="M49">O49/N49</f>
        <v>226326890</v>
      </c>
      <c r="N49" s="39">
        <v>0.2</v>
      </c>
      <c r="O49" s="50">
        <v>45265378</v>
      </c>
      <c r="P49" s="39" cm="1">
        <f t="array" ref="P49">O49*L49</f>
        <v>6789806700</v>
      </c>
      <c r="Q49" s="38"/>
      <c r="R49" t="s" s="37">
        <v>41</v>
      </c>
      <c r="S49" t="s" s="37">
        <v>97</v>
      </c>
      <c r="T49" s="50">
        <v>135.107</v>
      </c>
      <c r="U49" s="50">
        <v>1.72914</v>
      </c>
    </row>
    <row r="50" ht="24.25" customHeight="1">
      <c r="A50" t="s" s="48">
        <v>126</v>
      </c>
      <c r="B50" s="36"/>
      <c r="C50" t="s" s="37">
        <v>116</v>
      </c>
      <c r="D50" t="s" s="37">
        <v>86</v>
      </c>
      <c r="E50" t="s" s="37">
        <v>81</v>
      </c>
      <c r="F50" t="s" s="37">
        <v>117</v>
      </c>
      <c r="G50" s="38"/>
      <c r="H50" s="38"/>
      <c r="I50" s="38"/>
      <c r="J50" s="39" cm="1">
        <f t="array" ref="J50">L50*M50</f>
        <v>42544497000</v>
      </c>
      <c r="K50" s="39" cm="1">
        <f t="array" ref="K50">J50/100000000</f>
        <v>425.44497</v>
      </c>
      <c r="L50" s="39">
        <v>150</v>
      </c>
      <c r="M50" s="39" cm="1">
        <f t="array" ref="M50">O50/N50</f>
        <v>283629980</v>
      </c>
      <c r="N50" s="39">
        <v>0.2</v>
      </c>
      <c r="O50" s="50">
        <v>56725996</v>
      </c>
      <c r="P50" s="39" cm="1">
        <f t="array" ref="P50">O50*L50</f>
        <v>8508899400</v>
      </c>
      <c r="Q50" s="38"/>
      <c r="R50" t="s" s="37">
        <v>41</v>
      </c>
      <c r="S50" t="s" s="37">
        <v>97</v>
      </c>
      <c r="T50" s="50">
        <v>56.5984</v>
      </c>
      <c r="U50" s="50">
        <v>1.55845</v>
      </c>
    </row>
    <row r="51" ht="24.25" customHeight="1">
      <c r="A51" t="s" s="48">
        <v>127</v>
      </c>
      <c r="B51" s="36"/>
      <c r="C51" t="s" s="37">
        <v>37</v>
      </c>
      <c r="D51" t="s" s="37">
        <v>86</v>
      </c>
      <c r="E51" t="s" s="37">
        <v>81</v>
      </c>
      <c r="F51" t="s" s="37">
        <v>128</v>
      </c>
      <c r="G51" s="38"/>
      <c r="H51" s="38"/>
      <c r="I51" s="38"/>
      <c r="J51" s="39" cm="1">
        <f t="array" ref="J51">L51*M51</f>
        <v>39560677500</v>
      </c>
      <c r="K51" s="39" cm="1">
        <f t="array" ref="K51">J51/100000000</f>
        <v>395.606775</v>
      </c>
      <c r="L51" s="39">
        <v>150</v>
      </c>
      <c r="M51" s="50" cm="1">
        <f t="array" ref="M51">O51*5</f>
        <v>263737850</v>
      </c>
      <c r="N51" s="39">
        <v>0.2</v>
      </c>
      <c r="O51" s="50">
        <v>52747570</v>
      </c>
      <c r="P51" s="39" cm="1">
        <f t="array" ref="P51">O51*L51</f>
        <v>7912135500</v>
      </c>
      <c r="Q51" s="38"/>
      <c r="R51" t="s" s="37">
        <v>41</v>
      </c>
      <c r="S51" t="s" s="37">
        <v>97</v>
      </c>
      <c r="T51" s="50">
        <v>321.361</v>
      </c>
      <c r="U51" s="50">
        <v>2.44641</v>
      </c>
    </row>
    <row r="52" ht="24.25" customHeight="1">
      <c r="A52" t="s" s="48">
        <v>129</v>
      </c>
      <c r="B52" s="36"/>
      <c r="C52" t="s" s="37">
        <v>37</v>
      </c>
      <c r="D52" t="s" s="37">
        <v>86</v>
      </c>
      <c r="E52" t="s" s="37">
        <v>81</v>
      </c>
      <c r="F52" t="s" s="37">
        <v>128</v>
      </c>
      <c r="G52" s="38"/>
      <c r="H52" s="38"/>
      <c r="I52" s="38"/>
      <c r="J52" s="39" cm="1">
        <f t="array" ref="J52">L52*M52</f>
        <v>39243067500</v>
      </c>
      <c r="K52" s="39" cm="1">
        <f t="array" ref="K52">J52/100000000</f>
        <v>392.430675</v>
      </c>
      <c r="L52" s="39">
        <v>150</v>
      </c>
      <c r="M52" s="50" cm="1">
        <f t="array" ref="M52">O52*5</f>
        <v>261620450</v>
      </c>
      <c r="N52" s="39">
        <v>0.2</v>
      </c>
      <c r="O52" s="50">
        <v>52324090</v>
      </c>
      <c r="P52" s="39" cm="1">
        <f t="array" ref="P52">O52*L52</f>
        <v>7848613500</v>
      </c>
      <c r="Q52" s="38"/>
      <c r="R52" t="s" s="37">
        <v>41</v>
      </c>
      <c r="S52" t="s" s="37">
        <v>97</v>
      </c>
      <c r="T52" s="50">
        <v>411.52</v>
      </c>
      <c r="U52" s="50">
        <v>2.38322</v>
      </c>
    </row>
    <row r="53" ht="24.25" customHeight="1">
      <c r="A53" t="s" s="48">
        <v>130</v>
      </c>
      <c r="B53" s="36"/>
      <c r="C53" t="s" s="37">
        <v>37</v>
      </c>
      <c r="D53" t="s" s="37">
        <v>86</v>
      </c>
      <c r="E53" t="s" s="37">
        <v>81</v>
      </c>
      <c r="F53" t="s" s="37">
        <v>128</v>
      </c>
      <c r="G53" s="38"/>
      <c r="H53" s="38"/>
      <c r="I53" s="38"/>
      <c r="J53" s="39" cm="1">
        <f t="array" ref="J53">L53*M53</f>
        <v>38926293000</v>
      </c>
      <c r="K53" s="39" cm="1">
        <f t="array" ref="K53">J53/100000000</f>
        <v>389.26293</v>
      </c>
      <c r="L53" s="39">
        <v>150</v>
      </c>
      <c r="M53" s="50" cm="1">
        <f t="array" ref="M53">O53*5</f>
        <v>259508620</v>
      </c>
      <c r="N53" s="39">
        <v>0.2</v>
      </c>
      <c r="O53" s="50">
        <v>51901724</v>
      </c>
      <c r="P53" s="39" cm="1">
        <f t="array" ref="P53">O53*L53</f>
        <v>7785258600</v>
      </c>
      <c r="Q53" s="38"/>
      <c r="R53" t="s" s="37">
        <v>41</v>
      </c>
      <c r="S53" t="s" s="37">
        <v>97</v>
      </c>
      <c r="T53" s="50">
        <v>417.962</v>
      </c>
      <c r="U53" s="50">
        <v>2.32652</v>
      </c>
    </row>
    <row r="54" ht="24.25" customHeight="1">
      <c r="A54" t="s" s="48">
        <v>131</v>
      </c>
      <c r="B54" s="36"/>
      <c r="C54" t="s" s="37">
        <v>37</v>
      </c>
      <c r="D54" t="s" s="37">
        <v>86</v>
      </c>
      <c r="E54" t="s" s="37">
        <v>81</v>
      </c>
      <c r="F54" t="s" s="37">
        <v>128</v>
      </c>
      <c r="G54" s="38"/>
      <c r="H54" s="38"/>
      <c r="I54" s="38"/>
      <c r="J54" s="39" cm="1">
        <f t="array" ref="J54">L54*M54</f>
        <v>36617652000</v>
      </c>
      <c r="K54" s="39" cm="1">
        <f t="array" ref="K54">J54/100000000</f>
        <v>366.17652</v>
      </c>
      <c r="L54" s="39">
        <v>150</v>
      </c>
      <c r="M54" s="50" cm="1">
        <f t="array" ref="M54">O54*5</f>
        <v>244117680</v>
      </c>
      <c r="N54" s="39">
        <v>0.2</v>
      </c>
      <c r="O54" s="50">
        <v>48823536</v>
      </c>
      <c r="P54" s="39" cm="1">
        <f t="array" ref="P54">O54*L54</f>
        <v>7323530400</v>
      </c>
      <c r="Q54" s="38"/>
      <c r="R54" t="s" s="37">
        <v>41</v>
      </c>
      <c r="S54" t="s" s="37">
        <v>97</v>
      </c>
      <c r="T54" s="50">
        <v>301.171</v>
      </c>
      <c r="U54" s="50">
        <v>2.21899</v>
      </c>
    </row>
    <row r="55" ht="24.25" customHeight="1">
      <c r="A55" t="s" s="48">
        <v>132</v>
      </c>
      <c r="B55" s="36"/>
      <c r="C55" t="s" s="37">
        <v>37</v>
      </c>
      <c r="D55" t="s" s="37">
        <v>86</v>
      </c>
      <c r="E55" t="s" s="37">
        <v>81</v>
      </c>
      <c r="F55" t="s" s="37">
        <v>128</v>
      </c>
      <c r="G55" s="38"/>
      <c r="H55" s="38"/>
      <c r="I55" s="38"/>
      <c r="J55" s="39" cm="1">
        <f t="array" ref="J55">L55*M55</f>
        <v>37078722000</v>
      </c>
      <c r="K55" s="39" cm="1">
        <f t="array" ref="K55">J55/100000000</f>
        <v>370.78722</v>
      </c>
      <c r="L55" s="39">
        <v>150</v>
      </c>
      <c r="M55" s="50" cm="1">
        <f t="array" ref="M55">O55*5</f>
        <v>247191480</v>
      </c>
      <c r="N55" s="39">
        <v>0.2</v>
      </c>
      <c r="O55" s="50">
        <v>49438296</v>
      </c>
      <c r="P55" s="39" cm="1">
        <f t="array" ref="P55">O55*L55</f>
        <v>7415744400</v>
      </c>
      <c r="Q55" s="38"/>
      <c r="R55" t="s" s="37">
        <v>41</v>
      </c>
      <c r="S55" t="s" s="37">
        <v>97</v>
      </c>
      <c r="T55" s="50">
        <v>153.533</v>
      </c>
      <c r="U55" s="50">
        <v>2.17227</v>
      </c>
    </row>
    <row r="56" ht="24.25" customHeight="1">
      <c r="A56" t="s" s="48">
        <v>133</v>
      </c>
      <c r="B56" s="36"/>
      <c r="C56" t="s" s="37">
        <v>37</v>
      </c>
      <c r="D56" t="s" s="37">
        <v>86</v>
      </c>
      <c r="E56" t="s" s="37">
        <v>81</v>
      </c>
      <c r="F56" t="s" s="37">
        <v>128</v>
      </c>
      <c r="G56" s="38"/>
      <c r="H56" s="38"/>
      <c r="I56" s="38"/>
      <c r="J56" s="39" cm="1">
        <f t="array" ref="J56">L56*M56</f>
        <v>37818015000</v>
      </c>
      <c r="K56" s="39" cm="1">
        <f t="array" ref="K56">J56/100000000</f>
        <v>378.18015</v>
      </c>
      <c r="L56" s="39">
        <v>150</v>
      </c>
      <c r="M56" s="50" cm="1">
        <f t="array" ref="M56">O56*5</f>
        <v>252120100</v>
      </c>
      <c r="N56" s="39">
        <v>0.2</v>
      </c>
      <c r="O56" s="50">
        <v>50424020</v>
      </c>
      <c r="P56" s="39" cm="1">
        <f t="array" ref="P56">O56*L56</f>
        <v>7563603000</v>
      </c>
      <c r="Q56" s="38"/>
      <c r="R56" t="s" s="37">
        <v>41</v>
      </c>
      <c r="S56" t="s" s="37">
        <v>97</v>
      </c>
      <c r="T56" s="50">
        <v>296.784</v>
      </c>
      <c r="U56" s="50">
        <v>2.37257</v>
      </c>
    </row>
    <row r="57" ht="24.25" customHeight="1">
      <c r="A57" t="s" s="48">
        <v>134</v>
      </c>
      <c r="B57" s="36"/>
      <c r="C57" t="s" s="37">
        <v>37</v>
      </c>
      <c r="D57" t="s" s="37">
        <v>86</v>
      </c>
      <c r="E57" t="s" s="37">
        <v>81</v>
      </c>
      <c r="F57" t="s" s="37">
        <v>128</v>
      </c>
      <c r="G57" s="38"/>
      <c r="H57" s="38"/>
      <c r="I57" s="38"/>
      <c r="J57" s="39" cm="1">
        <f t="array" ref="J57">L57*M57</f>
        <v>35686759500</v>
      </c>
      <c r="K57" s="39" cm="1">
        <f t="array" ref="K57">J57/100000000</f>
        <v>356.867595</v>
      </c>
      <c r="L57" s="39">
        <v>150</v>
      </c>
      <c r="M57" s="50" cm="1">
        <f t="array" ref="M57">O57*5</f>
        <v>237911730</v>
      </c>
      <c r="N57" s="39">
        <v>0.2</v>
      </c>
      <c r="O57" s="50">
        <v>47582346</v>
      </c>
      <c r="P57" s="39" cm="1">
        <f t="array" ref="P57">O57*L57</f>
        <v>7137351900</v>
      </c>
      <c r="Q57" s="38"/>
      <c r="R57" t="s" s="37">
        <v>41</v>
      </c>
      <c r="S57" t="s" s="37">
        <v>97</v>
      </c>
      <c r="T57" s="50">
        <v>572.058</v>
      </c>
      <c r="U57" s="50">
        <v>2.24283</v>
      </c>
    </row>
    <row r="58" ht="24.25" customHeight="1">
      <c r="A58" t="s" s="48">
        <v>135</v>
      </c>
      <c r="B58" s="36"/>
      <c r="C58" t="s" s="37">
        <v>37</v>
      </c>
      <c r="D58" t="s" s="37">
        <v>86</v>
      </c>
      <c r="E58" t="s" s="37">
        <v>81</v>
      </c>
      <c r="F58" t="s" s="37">
        <v>128</v>
      </c>
      <c r="G58" s="38"/>
      <c r="H58" s="38"/>
      <c r="I58" s="38"/>
      <c r="J58" s="39" cm="1">
        <f t="array" ref="J58">L58*M58</f>
        <v>37416865500</v>
      </c>
      <c r="K58" s="39" cm="1">
        <f t="array" ref="K58">J58/100000000</f>
        <v>374.168655</v>
      </c>
      <c r="L58" s="39">
        <v>150</v>
      </c>
      <c r="M58" s="50" cm="1">
        <f t="array" ref="M58">O58*5</f>
        <v>249445770</v>
      </c>
      <c r="N58" s="39">
        <v>0.2</v>
      </c>
      <c r="O58" s="50">
        <v>49889154</v>
      </c>
      <c r="P58" s="39" cm="1">
        <f t="array" ref="P58">O58*L58</f>
        <v>7483373100</v>
      </c>
      <c r="Q58" s="38"/>
      <c r="R58" t="s" s="37">
        <v>41</v>
      </c>
      <c r="S58" t="s" s="37">
        <v>97</v>
      </c>
      <c r="T58" s="50">
        <v>378.381</v>
      </c>
      <c r="U58" s="50">
        <v>2.35031</v>
      </c>
    </row>
    <row r="59" ht="24.25" customHeight="1">
      <c r="A59" t="s" s="48">
        <v>136</v>
      </c>
      <c r="B59" s="36"/>
      <c r="C59" t="s" s="37">
        <v>37</v>
      </c>
      <c r="D59" t="s" s="37">
        <v>86</v>
      </c>
      <c r="E59" t="s" s="37">
        <v>81</v>
      </c>
      <c r="F59" t="s" s="37">
        <v>128</v>
      </c>
      <c r="G59" s="38"/>
      <c r="H59" s="38"/>
      <c r="I59" s="38"/>
      <c r="J59" s="39" cm="1">
        <f t="array" ref="J59">L59*M59</f>
        <v>40538418000</v>
      </c>
      <c r="K59" s="39" cm="1">
        <f t="array" ref="K59">J59/100000000</f>
        <v>405.38418</v>
      </c>
      <c r="L59" s="39">
        <v>150</v>
      </c>
      <c r="M59" s="50" cm="1">
        <f t="array" ref="M59">O59*5</f>
        <v>270256120</v>
      </c>
      <c r="N59" s="39">
        <v>0.2</v>
      </c>
      <c r="O59" s="50">
        <v>54051224</v>
      </c>
      <c r="P59" s="39" cm="1">
        <f t="array" ref="P59">O59*L59</f>
        <v>8107683600</v>
      </c>
      <c r="Q59" s="38"/>
      <c r="R59" t="s" s="37">
        <v>41</v>
      </c>
      <c r="S59" t="s" s="37">
        <v>97</v>
      </c>
      <c r="T59" s="50">
        <v>311.954</v>
      </c>
      <c r="U59" s="50">
        <v>2.46809</v>
      </c>
    </row>
    <row r="60" ht="24.25" customHeight="1">
      <c r="A60" t="s" s="48">
        <v>137</v>
      </c>
      <c r="B60" s="36"/>
      <c r="C60" t="s" s="37">
        <v>37</v>
      </c>
      <c r="D60" t="s" s="37">
        <v>86</v>
      </c>
      <c r="E60" t="s" s="37">
        <v>81</v>
      </c>
      <c r="F60" t="s" s="37">
        <v>138</v>
      </c>
      <c r="G60" s="38"/>
      <c r="H60" s="38"/>
      <c r="I60" s="38"/>
      <c r="J60" s="39" cm="1">
        <f t="array" ref="J60">L60*M60</f>
        <v>41695216500</v>
      </c>
      <c r="K60" s="39" cm="1">
        <f t="array" ref="K60">J60/100000000</f>
        <v>416.952165</v>
      </c>
      <c r="L60" s="39">
        <v>150</v>
      </c>
      <c r="M60" s="39" cm="1">
        <f t="array" ref="M60">O60/N60</f>
        <v>277968110</v>
      </c>
      <c r="N60" s="39">
        <v>0.2</v>
      </c>
      <c r="O60" s="50">
        <v>55593622</v>
      </c>
      <c r="P60" s="39" cm="1">
        <f t="array" ref="P60">O60*L60</f>
        <v>8339043300</v>
      </c>
      <c r="Q60" s="38"/>
      <c r="R60" t="s" s="37">
        <v>41</v>
      </c>
      <c r="S60" t="s" s="37">
        <v>97</v>
      </c>
      <c r="T60" s="50">
        <v>316.467</v>
      </c>
      <c r="U60" s="50">
        <v>2.46704</v>
      </c>
    </row>
    <row r="61" ht="24.25" customHeight="1">
      <c r="A61" t="s" s="48">
        <v>139</v>
      </c>
      <c r="B61" s="36"/>
      <c r="C61" t="s" s="37">
        <v>37</v>
      </c>
      <c r="D61" t="s" s="37">
        <v>86</v>
      </c>
      <c r="E61" t="s" s="37">
        <v>81</v>
      </c>
      <c r="F61" t="s" s="37">
        <v>138</v>
      </c>
      <c r="G61" s="38"/>
      <c r="H61" s="38"/>
      <c r="I61" s="38"/>
      <c r="J61" s="39" cm="1">
        <f t="array" ref="J61">L61*M61</f>
        <v>39184972500</v>
      </c>
      <c r="K61" s="39" cm="1">
        <f t="array" ref="K61">J61/100000000</f>
        <v>391.849725</v>
      </c>
      <c r="L61" s="39">
        <v>150</v>
      </c>
      <c r="M61" s="39" cm="1">
        <f t="array" ref="M61">O61/N61</f>
        <v>261233150</v>
      </c>
      <c r="N61" s="39">
        <v>0.2</v>
      </c>
      <c r="O61" s="50">
        <v>52246630</v>
      </c>
      <c r="P61" s="39" cm="1">
        <f t="array" ref="P61">O61*L61</f>
        <v>7836994500</v>
      </c>
      <c r="Q61" s="38"/>
      <c r="R61" t="s" s="37">
        <v>41</v>
      </c>
      <c r="S61" t="s" s="37">
        <v>97</v>
      </c>
      <c r="T61" s="50">
        <v>223.816</v>
      </c>
      <c r="U61" s="50">
        <v>2.37832</v>
      </c>
    </row>
    <row r="62" ht="24.25" customHeight="1">
      <c r="A62" t="s" s="48">
        <v>140</v>
      </c>
      <c r="B62" s="36"/>
      <c r="C62" t="s" s="37">
        <v>37</v>
      </c>
      <c r="D62" t="s" s="37">
        <v>86</v>
      </c>
      <c r="E62" t="s" s="37">
        <v>81</v>
      </c>
      <c r="F62" t="s" s="37">
        <v>138</v>
      </c>
      <c r="G62" s="38"/>
      <c r="H62" s="38"/>
      <c r="I62" s="38"/>
      <c r="J62" s="39" cm="1">
        <f t="array" ref="J62">L62*M62</f>
        <v>45228712500</v>
      </c>
      <c r="K62" s="39" cm="1">
        <f t="array" ref="K62">J62/100000000</f>
        <v>452.287125</v>
      </c>
      <c r="L62" s="39">
        <v>150</v>
      </c>
      <c r="M62" s="39" cm="1">
        <f t="array" ref="M62">O62/N62</f>
        <v>301524750</v>
      </c>
      <c r="N62" s="39">
        <v>0.2</v>
      </c>
      <c r="O62" s="50">
        <v>60304950</v>
      </c>
      <c r="P62" s="39" cm="1">
        <f t="array" ref="P62">O62*L62</f>
        <v>9045742500</v>
      </c>
      <c r="Q62" s="38"/>
      <c r="R62" t="s" s="37">
        <v>41</v>
      </c>
      <c r="S62" t="s" s="37">
        <v>97</v>
      </c>
      <c r="T62" s="50">
        <v>689.398</v>
      </c>
      <c r="U62" s="50">
        <v>2.8009</v>
      </c>
    </row>
    <row r="63" ht="24.25" customHeight="1">
      <c r="A63" t="s" s="48">
        <v>141</v>
      </c>
      <c r="B63" s="36"/>
      <c r="C63" t="s" s="37">
        <v>37</v>
      </c>
      <c r="D63" t="s" s="37">
        <v>86</v>
      </c>
      <c r="E63" t="s" s="37">
        <v>81</v>
      </c>
      <c r="F63" t="s" s="37">
        <v>138</v>
      </c>
      <c r="G63" s="38"/>
      <c r="H63" s="38"/>
      <c r="I63" s="38"/>
      <c r="J63" s="39" cm="1">
        <f t="array" ref="J63">L63*M63</f>
        <v>34933794000</v>
      </c>
      <c r="K63" s="39" cm="1">
        <f t="array" ref="K63">J63/100000000</f>
        <v>349.33794</v>
      </c>
      <c r="L63" s="39">
        <v>150</v>
      </c>
      <c r="M63" s="39" cm="1">
        <f t="array" ref="M63">O63/N63</f>
        <v>232891960</v>
      </c>
      <c r="N63" s="39">
        <v>0.2</v>
      </c>
      <c r="O63" s="50">
        <v>46578392</v>
      </c>
      <c r="P63" s="39" cm="1">
        <f t="array" ref="P63">O63*L63</f>
        <v>6986758800</v>
      </c>
      <c r="Q63" s="38"/>
      <c r="R63" t="s" s="37">
        <v>41</v>
      </c>
      <c r="S63" t="s" s="37">
        <v>97</v>
      </c>
      <c r="T63" s="50">
        <v>328.1</v>
      </c>
      <c r="U63" s="50">
        <v>2.10899</v>
      </c>
    </row>
    <row r="64" ht="24.25" customHeight="1">
      <c r="A64" t="s" s="48">
        <v>142</v>
      </c>
      <c r="B64" s="36"/>
      <c r="C64" t="s" s="37">
        <v>37</v>
      </c>
      <c r="D64" t="s" s="37">
        <v>86</v>
      </c>
      <c r="E64" t="s" s="37">
        <v>81</v>
      </c>
      <c r="F64" t="s" s="37">
        <v>138</v>
      </c>
      <c r="G64" s="38"/>
      <c r="H64" s="38"/>
      <c r="I64" s="38"/>
      <c r="J64" s="39" cm="1">
        <f t="array" ref="J64">L64*M64</f>
        <v>34558114500</v>
      </c>
      <c r="K64" s="39" cm="1">
        <f t="array" ref="K64">J64/100000000</f>
        <v>345.581145</v>
      </c>
      <c r="L64" s="39">
        <v>150</v>
      </c>
      <c r="M64" s="39" cm="1">
        <f t="array" ref="M64">O64/N64</f>
        <v>230387430</v>
      </c>
      <c r="N64" s="39">
        <v>0.2</v>
      </c>
      <c r="O64" s="50">
        <v>46077486</v>
      </c>
      <c r="P64" s="39" cm="1">
        <f t="array" ref="P64">O64*L64</f>
        <v>6911622900</v>
      </c>
      <c r="Q64" s="38"/>
      <c r="R64" t="s" s="37">
        <v>41</v>
      </c>
      <c r="S64" t="s" s="37">
        <v>97</v>
      </c>
      <c r="T64" s="50">
        <v>266.124</v>
      </c>
      <c r="U64" s="50">
        <v>2.10171</v>
      </c>
    </row>
    <row r="65" ht="24.25" customHeight="1">
      <c r="A65" t="s" s="48">
        <v>143</v>
      </c>
      <c r="B65" s="36"/>
      <c r="C65" t="s" s="37">
        <v>37</v>
      </c>
      <c r="D65" t="s" s="37">
        <v>86</v>
      </c>
      <c r="E65" t="s" s="37">
        <v>81</v>
      </c>
      <c r="F65" t="s" s="37">
        <v>138</v>
      </c>
      <c r="G65" s="38"/>
      <c r="H65" s="38"/>
      <c r="I65" s="38"/>
      <c r="J65" s="39" cm="1">
        <f t="array" ref="J65">L65*M65</f>
        <v>36421305000</v>
      </c>
      <c r="K65" s="39" cm="1">
        <f t="array" ref="K65">J65/100000000</f>
        <v>364.21305</v>
      </c>
      <c r="L65" s="39">
        <v>150</v>
      </c>
      <c r="M65" s="39" cm="1">
        <f t="array" ref="M65">O65/N65</f>
        <v>242808700</v>
      </c>
      <c r="N65" s="39">
        <v>0.2</v>
      </c>
      <c r="O65" s="50">
        <v>48561740</v>
      </c>
      <c r="P65" s="39" cm="1">
        <f t="array" ref="P65">O65*L65</f>
        <v>7284261000</v>
      </c>
      <c r="Q65" s="38"/>
      <c r="R65" t="s" s="37">
        <v>41</v>
      </c>
      <c r="S65" t="s" s="37">
        <v>97</v>
      </c>
      <c r="T65" s="50">
        <v>322.468</v>
      </c>
      <c r="U65" s="50">
        <v>2.18822</v>
      </c>
    </row>
    <row r="66" ht="24.25" customHeight="1">
      <c r="A66" t="s" s="48">
        <v>144</v>
      </c>
      <c r="B66" s="36"/>
      <c r="C66" t="s" s="37">
        <v>37</v>
      </c>
      <c r="D66" t="s" s="37">
        <v>86</v>
      </c>
      <c r="E66" t="s" s="37">
        <v>81</v>
      </c>
      <c r="F66" t="s" s="37">
        <v>138</v>
      </c>
      <c r="G66" s="38"/>
      <c r="H66" s="38"/>
      <c r="I66" s="38"/>
      <c r="J66" s="39" cm="1">
        <f t="array" ref="J66">L66*M66</f>
        <v>35816430000</v>
      </c>
      <c r="K66" s="39" cm="1">
        <f t="array" ref="K66">J66/100000000</f>
        <v>358.1643</v>
      </c>
      <c r="L66" s="39">
        <v>150</v>
      </c>
      <c r="M66" s="39" cm="1">
        <f t="array" ref="M66">O66/N66</f>
        <v>238776200</v>
      </c>
      <c r="N66" s="39">
        <v>0.2</v>
      </c>
      <c r="O66" s="50">
        <v>47755240</v>
      </c>
      <c r="P66" s="39" cm="1">
        <f t="array" ref="P66">O66*L66</f>
        <v>7163286000</v>
      </c>
      <c r="Q66" s="38"/>
      <c r="R66" t="s" s="37">
        <v>41</v>
      </c>
      <c r="S66" t="s" s="37">
        <v>97</v>
      </c>
      <c r="T66" s="50">
        <v>354.748</v>
      </c>
      <c r="U66" s="50">
        <v>2.18149</v>
      </c>
    </row>
    <row r="67" ht="24.25" customHeight="1">
      <c r="A67" t="s" s="48">
        <v>145</v>
      </c>
      <c r="B67" s="36"/>
      <c r="C67" t="s" s="37">
        <v>37</v>
      </c>
      <c r="D67" t="s" s="37">
        <v>86</v>
      </c>
      <c r="E67" t="s" s="37">
        <v>81</v>
      </c>
      <c r="F67" t="s" s="37">
        <v>138</v>
      </c>
      <c r="G67" s="38"/>
      <c r="H67" s="38"/>
      <c r="I67" s="38"/>
      <c r="J67" s="39" cm="1">
        <f t="array" ref="J67">L67*M67</f>
        <v>32281965000</v>
      </c>
      <c r="K67" s="39" cm="1">
        <f t="array" ref="K67">J67/100000000</f>
        <v>322.81965</v>
      </c>
      <c r="L67" s="39">
        <v>150</v>
      </c>
      <c r="M67" s="39" cm="1">
        <f t="array" ref="M67">O67/N67</f>
        <v>215213100</v>
      </c>
      <c r="N67" s="39">
        <v>0.2</v>
      </c>
      <c r="O67" s="50">
        <v>43042620</v>
      </c>
      <c r="P67" s="39" cm="1">
        <f t="array" ref="P67">O67*L67</f>
        <v>6456393000</v>
      </c>
      <c r="Q67" s="38"/>
      <c r="R67" t="s" s="37">
        <v>41</v>
      </c>
      <c r="S67" t="s" s="37">
        <v>97</v>
      </c>
      <c r="T67" s="50">
        <v>211.408</v>
      </c>
      <c r="U67" s="50">
        <v>1.99583</v>
      </c>
    </row>
    <row r="68" ht="24.25" customHeight="1">
      <c r="A68" t="s" s="48">
        <v>146</v>
      </c>
      <c r="B68" s="36"/>
      <c r="C68" t="s" s="37">
        <v>37</v>
      </c>
      <c r="D68" t="s" s="37">
        <v>86</v>
      </c>
      <c r="E68" t="s" s="37">
        <v>81</v>
      </c>
      <c r="F68" t="s" s="37">
        <v>138</v>
      </c>
      <c r="G68" s="38"/>
      <c r="H68" s="38"/>
      <c r="I68" s="38"/>
      <c r="J68" s="39" cm="1">
        <f t="array" ref="J68">L68*M68</f>
        <v>37636432500</v>
      </c>
      <c r="K68" s="39" cm="1">
        <f t="array" ref="K68">J68/100000000</f>
        <v>376.364325</v>
      </c>
      <c r="L68" s="39">
        <v>150</v>
      </c>
      <c r="M68" s="39" cm="1">
        <f t="array" ref="M68">O68/N68</f>
        <v>250909550</v>
      </c>
      <c r="N68" s="39">
        <v>0.2</v>
      </c>
      <c r="O68" s="50">
        <v>50181910</v>
      </c>
      <c r="P68" s="39" cm="1">
        <f t="array" ref="P68">O68*L68</f>
        <v>7527286500</v>
      </c>
      <c r="Q68" s="38"/>
      <c r="R68" t="s" s="37">
        <v>41</v>
      </c>
      <c r="S68" t="s" s="37">
        <v>97</v>
      </c>
      <c r="T68" s="50">
        <v>270.461</v>
      </c>
      <c r="U68" s="50">
        <v>2.33533</v>
      </c>
    </row>
    <row r="69" ht="24.25" customHeight="1">
      <c r="A69" t="s" s="48">
        <v>147</v>
      </c>
      <c r="B69" s="36"/>
      <c r="C69" t="s" s="37">
        <v>37</v>
      </c>
      <c r="D69" t="s" s="37">
        <v>86</v>
      </c>
      <c r="E69" t="s" s="37">
        <v>81</v>
      </c>
      <c r="F69" t="s" s="37">
        <v>138</v>
      </c>
      <c r="G69" s="38"/>
      <c r="H69" s="38"/>
      <c r="I69" s="38"/>
      <c r="J69" s="39" cm="1">
        <f t="array" ref="J69">L69*M69</f>
        <v>18811686000</v>
      </c>
      <c r="K69" s="39" cm="1">
        <f t="array" ref="K69">J69/100000000</f>
        <v>188.11686</v>
      </c>
      <c r="L69" s="39">
        <v>150</v>
      </c>
      <c r="M69" s="50" cm="1">
        <f t="array" ref="M69">O69*5</f>
        <v>125411240</v>
      </c>
      <c r="N69" s="39">
        <v>0.2</v>
      </c>
      <c r="O69" s="50">
        <v>25082248</v>
      </c>
      <c r="P69" s="39" cm="1">
        <f t="array" ref="P69">O69*L69</f>
        <v>3762337200</v>
      </c>
      <c r="Q69" s="38"/>
      <c r="R69" t="s" s="37">
        <v>41</v>
      </c>
      <c r="S69" t="s" s="37">
        <v>97</v>
      </c>
      <c r="T69" s="50">
        <v>187.697</v>
      </c>
      <c r="U69" s="50">
        <v>1.12589</v>
      </c>
    </row>
    <row r="70" ht="24.25" customHeight="1">
      <c r="A70" t="s" s="35">
        <v>148</v>
      </c>
      <c r="B70" s="36"/>
      <c r="C70" t="s" s="37">
        <v>79</v>
      </c>
      <c r="D70" t="s" s="37">
        <v>80</v>
      </c>
      <c r="E70" t="s" s="37">
        <v>81</v>
      </c>
      <c r="F70" t="s" s="37">
        <v>149</v>
      </c>
      <c r="G70" s="38"/>
      <c r="H70" s="38"/>
      <c r="I70" s="38"/>
      <c r="J70" s="39">
        <v>38626850400</v>
      </c>
      <c r="K70" s="39" cm="1">
        <f t="array" ref="K70">J70/100000000</f>
        <v>386.268504</v>
      </c>
      <c r="L70" s="39">
        <v>150</v>
      </c>
      <c r="M70" s="39">
        <v>257512336</v>
      </c>
      <c r="N70" s="39">
        <v>0.2</v>
      </c>
      <c r="O70" s="39">
        <v>51496324</v>
      </c>
      <c r="P70" s="39" cm="1">
        <f t="array" ref="P70">N70*J70</f>
        <v>7725370080</v>
      </c>
      <c r="Q70" s="38"/>
      <c r="R70" t="s" s="37">
        <v>41</v>
      </c>
      <c r="S70" t="s" s="37">
        <v>97</v>
      </c>
      <c r="T70" s="39">
        <v>92.3617</v>
      </c>
      <c r="U70" s="39">
        <v>1.5</v>
      </c>
    </row>
    <row r="71" ht="24.25" customHeight="1">
      <c r="A71" t="s" s="35">
        <v>150</v>
      </c>
      <c r="B71" s="36"/>
      <c r="C71" t="s" s="37">
        <v>79</v>
      </c>
      <c r="D71" t="s" s="37">
        <v>80</v>
      </c>
      <c r="E71" t="s" s="37">
        <v>81</v>
      </c>
      <c r="F71" t="s" s="37">
        <v>149</v>
      </c>
      <c r="G71" s="38"/>
      <c r="H71" s="38"/>
      <c r="I71" s="38"/>
      <c r="J71" s="39">
        <v>34112316600</v>
      </c>
      <c r="K71" s="39" cm="1">
        <f t="array" ref="K71">J71/100000000</f>
        <v>341.123166</v>
      </c>
      <c r="L71" s="39">
        <v>150</v>
      </c>
      <c r="M71" s="39">
        <v>227415444</v>
      </c>
      <c r="N71" s="39">
        <v>0.2</v>
      </c>
      <c r="O71" s="39">
        <v>45486970</v>
      </c>
      <c r="P71" s="39" cm="1">
        <f t="array" ref="P71">N71*J71</f>
        <v>6822463320</v>
      </c>
      <c r="Q71" s="38"/>
      <c r="R71" t="s" s="37">
        <v>41</v>
      </c>
      <c r="S71" t="s" s="37">
        <v>97</v>
      </c>
      <c r="T71" s="39">
        <v>27.857</v>
      </c>
      <c r="U71" s="39">
        <v>0.927</v>
      </c>
    </row>
    <row r="72" ht="24.25" customHeight="1">
      <c r="A72" t="s" s="35">
        <v>151</v>
      </c>
      <c r="B72" s="36"/>
      <c r="C72" t="s" s="37">
        <v>79</v>
      </c>
      <c r="D72" t="s" s="37">
        <v>80</v>
      </c>
      <c r="E72" t="s" s="37">
        <v>81</v>
      </c>
      <c r="F72" t="s" s="37">
        <v>149</v>
      </c>
      <c r="G72" s="38"/>
      <c r="H72" s="38"/>
      <c r="I72" s="38"/>
      <c r="J72" s="39" cm="1">
        <f t="array" ref="J72">L72*M72</f>
        <v>42268560000</v>
      </c>
      <c r="K72" s="39" cm="1">
        <f t="array" ref="K72">J72/100000000</f>
        <v>422.6856</v>
      </c>
      <c r="L72" s="39">
        <v>150</v>
      </c>
      <c r="M72" s="39" cm="1">
        <f t="array" ref="M72">O72/N72</f>
        <v>281790400</v>
      </c>
      <c r="N72" s="39">
        <v>0.4</v>
      </c>
      <c r="O72" s="50">
        <v>112716160</v>
      </c>
      <c r="P72" s="39" cm="1">
        <f t="array" ref="P72">O72*L72</f>
        <v>16907424000</v>
      </c>
      <c r="Q72" s="38"/>
      <c r="R72" t="s" s="37">
        <v>41</v>
      </c>
      <c r="S72" t="s" s="37">
        <v>97</v>
      </c>
      <c r="T72" s="39">
        <v>50.0026</v>
      </c>
      <c r="U72" s="39">
        <v>3.26806</v>
      </c>
    </row>
    <row r="73" ht="24.25" customHeight="1">
      <c r="A73" t="s" s="35">
        <v>152</v>
      </c>
      <c r="B73" s="36"/>
      <c r="C73" t="s" s="37">
        <v>79</v>
      </c>
      <c r="D73" t="s" s="37">
        <v>80</v>
      </c>
      <c r="E73" t="s" s="37">
        <v>81</v>
      </c>
      <c r="F73" t="s" s="37">
        <v>149</v>
      </c>
      <c r="G73" s="38"/>
      <c r="H73" s="38"/>
      <c r="I73" s="38"/>
      <c r="J73" s="39" cm="1">
        <f t="array" ref="J73">L73*M73</f>
        <v>38953124250</v>
      </c>
      <c r="K73" s="39" cm="1">
        <f t="array" ref="K73">J73/100000000</f>
        <v>389.5312425</v>
      </c>
      <c r="L73" s="39">
        <v>150</v>
      </c>
      <c r="M73" s="39" cm="1">
        <f t="array" ref="M73">O73/N73</f>
        <v>259687495</v>
      </c>
      <c r="N73" s="39">
        <v>0.4</v>
      </c>
      <c r="O73" s="50">
        <v>103874998</v>
      </c>
      <c r="P73" s="39" cm="1">
        <f t="array" ref="P73">O73*L73</f>
        <v>15581249700</v>
      </c>
      <c r="Q73" s="38"/>
      <c r="R73" t="s" s="37">
        <v>41</v>
      </c>
      <c r="S73" t="s" s="37">
        <v>97</v>
      </c>
      <c r="T73" s="39">
        <v>179.691</v>
      </c>
      <c r="U73" s="39">
        <v>3.43846</v>
      </c>
    </row>
    <row r="74" ht="24.25" customHeight="1">
      <c r="A74" t="s" s="35">
        <v>153</v>
      </c>
      <c r="B74" s="36"/>
      <c r="C74" t="s" s="37">
        <v>79</v>
      </c>
      <c r="D74" t="s" s="37">
        <v>80</v>
      </c>
      <c r="E74" t="s" s="37">
        <v>81</v>
      </c>
      <c r="F74" t="s" s="37">
        <v>149</v>
      </c>
      <c r="G74" s="38"/>
      <c r="H74" s="38"/>
      <c r="I74" s="38"/>
      <c r="J74" s="39" cm="1">
        <f t="array" ref="J74">L74*M74</f>
        <v>38882017500</v>
      </c>
      <c r="K74" s="39" cm="1">
        <f t="array" ref="K74">J74/100000000</f>
        <v>388.820175</v>
      </c>
      <c r="L74" s="39">
        <v>150</v>
      </c>
      <c r="M74" s="39" cm="1">
        <f t="array" ref="M74">O74/N74</f>
        <v>259213450</v>
      </c>
      <c r="N74" s="39">
        <v>0.2</v>
      </c>
      <c r="O74" s="50">
        <v>51842690</v>
      </c>
      <c r="P74" s="39" cm="1">
        <f t="array" ref="P74">O74*L74</f>
        <v>7776403500</v>
      </c>
      <c r="Q74" s="38"/>
      <c r="R74" t="s" s="37">
        <v>41</v>
      </c>
      <c r="S74" t="s" s="37">
        <v>97</v>
      </c>
      <c r="T74" s="50">
        <v>92.3814</v>
      </c>
      <c r="U74" s="39">
        <v>1.92622</v>
      </c>
    </row>
    <row r="75" ht="24.25" customHeight="1">
      <c r="A75" t="s" s="35">
        <v>154</v>
      </c>
      <c r="B75" s="36"/>
      <c r="C75" t="s" s="37">
        <v>79</v>
      </c>
      <c r="D75" t="s" s="37">
        <v>80</v>
      </c>
      <c r="E75" t="s" s="37">
        <v>81</v>
      </c>
      <c r="F75" t="s" s="37">
        <v>149</v>
      </c>
      <c r="G75" s="38"/>
      <c r="H75" s="38"/>
      <c r="I75" s="38"/>
      <c r="J75" s="39" cm="1">
        <f t="array" ref="J75">L75*M75</f>
        <v>43093966500</v>
      </c>
      <c r="K75" s="39" cm="1">
        <f t="array" ref="K75">J75/100000000</f>
        <v>430.939665</v>
      </c>
      <c r="L75" s="39">
        <v>150</v>
      </c>
      <c r="M75" s="39" cm="1">
        <f t="array" ref="M75">O75/N75</f>
        <v>287293110</v>
      </c>
      <c r="N75" s="39">
        <v>0.2</v>
      </c>
      <c r="O75" s="50">
        <v>57458622</v>
      </c>
      <c r="P75" s="39" cm="1">
        <f t="array" ref="P75">O75*L75</f>
        <v>8618793300</v>
      </c>
      <c r="Q75" s="38"/>
      <c r="R75" t="s" s="37">
        <v>41</v>
      </c>
      <c r="S75" t="s" s="37">
        <v>97</v>
      </c>
      <c r="T75" s="50">
        <v>96.13679999999999</v>
      </c>
      <c r="U75" s="39">
        <v>2.09391</v>
      </c>
    </row>
    <row r="76" ht="24.25" customHeight="1">
      <c r="A76" t="s" s="35">
        <v>155</v>
      </c>
      <c r="B76" s="36"/>
      <c r="C76" t="s" s="37">
        <v>79</v>
      </c>
      <c r="D76" t="s" s="37">
        <v>80</v>
      </c>
      <c r="E76" t="s" s="37">
        <v>81</v>
      </c>
      <c r="F76" t="s" s="37">
        <v>149</v>
      </c>
      <c r="G76" s="38"/>
      <c r="H76" s="38"/>
      <c r="I76" s="38"/>
      <c r="J76" s="39" cm="1">
        <f t="array" ref="J76">L76*M76</f>
        <v>42578500500</v>
      </c>
      <c r="K76" s="39" cm="1">
        <f t="array" ref="K76">J76/100000000</f>
        <v>425.785005</v>
      </c>
      <c r="L76" s="39">
        <v>150</v>
      </c>
      <c r="M76" s="39" cm="1">
        <f t="array" ref="M76">O76/N76</f>
        <v>283856670</v>
      </c>
      <c r="N76" s="39">
        <v>0.2</v>
      </c>
      <c r="O76" s="50">
        <v>56771334</v>
      </c>
      <c r="P76" s="39" cm="1">
        <f t="array" ref="P76">O76*L76</f>
        <v>8515700100</v>
      </c>
      <c r="Q76" s="38"/>
      <c r="R76" t="s" s="37">
        <v>41</v>
      </c>
      <c r="S76" t="s" s="37">
        <v>97</v>
      </c>
      <c r="T76" s="50">
        <v>124.936</v>
      </c>
      <c r="U76" s="39">
        <v>2.15073</v>
      </c>
    </row>
    <row r="77" ht="24.25" customHeight="1">
      <c r="A77" t="s" s="35">
        <v>156</v>
      </c>
      <c r="B77" s="36"/>
      <c r="C77" t="s" s="37">
        <v>79</v>
      </c>
      <c r="D77" t="s" s="37">
        <v>80</v>
      </c>
      <c r="E77" t="s" s="37">
        <v>81</v>
      </c>
      <c r="F77" t="s" s="37">
        <v>149</v>
      </c>
      <c r="G77" s="38"/>
      <c r="H77" s="38"/>
      <c r="I77" s="38"/>
      <c r="J77" s="39">
        <v>43803433800</v>
      </c>
      <c r="K77" s="39" cm="1">
        <f t="array" ref="K77">J77/100000000</f>
        <v>438.034338</v>
      </c>
      <c r="L77" s="39">
        <v>150</v>
      </c>
      <c r="M77" s="39">
        <v>292022892</v>
      </c>
      <c r="N77" s="39">
        <v>0.2</v>
      </c>
      <c r="O77" s="39">
        <v>58398974</v>
      </c>
      <c r="P77" s="39">
        <v>8759846100</v>
      </c>
      <c r="Q77" s="38"/>
      <c r="R77" t="s" s="37">
        <v>41</v>
      </c>
      <c r="S77" t="s" s="37">
        <v>97</v>
      </c>
      <c r="T77" s="39">
        <v>188.989</v>
      </c>
      <c r="U77" s="39">
        <v>2.429</v>
      </c>
    </row>
    <row r="78" ht="24.25" customHeight="1">
      <c r="A78" t="s" s="35">
        <v>157</v>
      </c>
      <c r="B78" s="36"/>
      <c r="C78" t="s" s="37">
        <v>79</v>
      </c>
      <c r="D78" t="s" s="37">
        <v>80</v>
      </c>
      <c r="E78" t="s" s="37">
        <v>81</v>
      </c>
      <c r="F78" t="s" s="37">
        <v>149</v>
      </c>
      <c r="G78" s="38"/>
      <c r="H78" s="38"/>
      <c r="I78" s="38"/>
      <c r="J78" s="39">
        <v>25325962500</v>
      </c>
      <c r="K78" s="39" cm="1">
        <f t="array" ref="K78">J78/100000000</f>
        <v>253.259625</v>
      </c>
      <c r="L78" s="39" cm="1">
        <f t="array" ref="L78">J78/M78</f>
        <v>150</v>
      </c>
      <c r="M78" s="39">
        <v>168839750</v>
      </c>
      <c r="N78" s="39">
        <v>0.2</v>
      </c>
      <c r="O78" s="39">
        <v>33768354</v>
      </c>
      <c r="P78" s="39">
        <v>5065253100</v>
      </c>
      <c r="Q78" s="38"/>
      <c r="R78" t="s" s="37">
        <v>41</v>
      </c>
      <c r="S78" t="s" s="37">
        <v>97</v>
      </c>
      <c r="T78" s="39">
        <v>196.28</v>
      </c>
      <c r="U78" s="39">
        <v>1.446</v>
      </c>
    </row>
    <row r="79" ht="24.25" customHeight="1">
      <c r="A79" t="s" s="35">
        <v>158</v>
      </c>
      <c r="B79" s="36"/>
      <c r="C79" t="s" s="37">
        <v>79</v>
      </c>
      <c r="D79" t="s" s="37">
        <v>80</v>
      </c>
      <c r="E79" t="s" s="37">
        <v>81</v>
      </c>
      <c r="F79" t="s" s="37">
        <v>149</v>
      </c>
      <c r="G79" s="38"/>
      <c r="H79" s="38"/>
      <c r="I79" s="38"/>
      <c r="J79" s="39">
        <v>33105692100</v>
      </c>
      <c r="K79" s="39" cm="1">
        <f t="array" ref="K79">J79/100000000</f>
        <v>331.056921</v>
      </c>
      <c r="L79" s="39">
        <v>150</v>
      </c>
      <c r="M79" s="39">
        <v>220704614</v>
      </c>
      <c r="N79" s="39">
        <v>0.2</v>
      </c>
      <c r="O79" s="39">
        <v>44134786</v>
      </c>
      <c r="P79" s="39">
        <v>6620217900</v>
      </c>
      <c r="Q79" s="38"/>
      <c r="R79" t="s" s="37">
        <v>41</v>
      </c>
      <c r="S79" t="s" s="37">
        <v>97</v>
      </c>
      <c r="T79" s="39">
        <v>188.828</v>
      </c>
      <c r="U79" s="39">
        <v>1.884</v>
      </c>
    </row>
    <row r="80" ht="24.25" customHeight="1">
      <c r="A80" t="s" s="35">
        <v>159</v>
      </c>
      <c r="B80" s="36"/>
      <c r="C80" t="s" s="37">
        <v>160</v>
      </c>
      <c r="D80" t="s" s="37">
        <v>161</v>
      </c>
      <c r="E80" t="s" s="37">
        <v>81</v>
      </c>
      <c r="F80" t="s" s="37">
        <v>162</v>
      </c>
      <c r="G80" s="38"/>
      <c r="H80" s="38"/>
      <c r="I80" s="38"/>
      <c r="J80" s="39">
        <v>42158208900</v>
      </c>
      <c r="K80" s="39" cm="1">
        <f t="array" ref="K80">J80/100000000</f>
        <v>421.582089</v>
      </c>
      <c r="L80" s="39">
        <v>150</v>
      </c>
      <c r="M80" s="39">
        <v>281054726</v>
      </c>
      <c r="N80" s="39">
        <v>0.2</v>
      </c>
      <c r="O80" s="39">
        <v>56213368</v>
      </c>
      <c r="P80" s="39">
        <v>8432005200</v>
      </c>
      <c r="Q80" s="38"/>
      <c r="R80" t="s" s="37">
        <v>41</v>
      </c>
      <c r="S80" t="s" s="37">
        <v>97</v>
      </c>
      <c r="T80" s="50">
        <v>216.72</v>
      </c>
      <c r="U80" s="39">
        <v>2.25</v>
      </c>
    </row>
    <row r="81" ht="24.25" customHeight="1">
      <c r="A81" t="s" s="35">
        <v>163</v>
      </c>
      <c r="B81" s="36"/>
      <c r="C81" t="s" s="37">
        <v>160</v>
      </c>
      <c r="D81" t="s" s="37">
        <v>161</v>
      </c>
      <c r="E81" t="s" s="37">
        <v>81</v>
      </c>
      <c r="F81" t="s" s="37">
        <v>162</v>
      </c>
      <c r="G81" s="38"/>
      <c r="H81" s="38"/>
      <c r="I81" s="38"/>
      <c r="J81" s="39">
        <v>42089296200</v>
      </c>
      <c r="K81" s="39" cm="1">
        <f t="array" ref="K81">J81/100000000</f>
        <v>420.892962</v>
      </c>
      <c r="L81" s="39">
        <v>150</v>
      </c>
      <c r="M81" s="39">
        <v>280595308</v>
      </c>
      <c r="N81" s="39">
        <v>0.2</v>
      </c>
      <c r="O81" s="39">
        <v>56121838</v>
      </c>
      <c r="P81" s="39">
        <v>8418275700</v>
      </c>
      <c r="Q81" s="38"/>
      <c r="R81" t="s" s="37">
        <v>41</v>
      </c>
      <c r="S81" t="s" s="37">
        <v>97</v>
      </c>
      <c r="T81" s="50">
        <v>346.999</v>
      </c>
      <c r="U81" s="39">
        <v>2.223</v>
      </c>
    </row>
    <row r="82" ht="24.25" customHeight="1">
      <c r="A82" t="s" s="35">
        <v>164</v>
      </c>
      <c r="B82" s="36"/>
      <c r="C82" t="s" s="37">
        <v>160</v>
      </c>
      <c r="D82" t="s" s="37">
        <v>161</v>
      </c>
      <c r="E82" t="s" s="37">
        <v>81</v>
      </c>
      <c r="F82" t="s" s="37">
        <v>162</v>
      </c>
      <c r="G82" s="38"/>
      <c r="H82" s="38"/>
      <c r="I82" s="38"/>
      <c r="J82" s="39">
        <v>43661188500</v>
      </c>
      <c r="K82" s="39" cm="1">
        <f t="array" ref="K82">J82/100000000</f>
        <v>436.611885</v>
      </c>
      <c r="L82" s="39">
        <v>150</v>
      </c>
      <c r="M82" s="39">
        <v>291074590</v>
      </c>
      <c r="N82" s="39">
        <v>0.2</v>
      </c>
      <c r="O82" s="39">
        <v>58219544</v>
      </c>
      <c r="P82" s="39">
        <v>8732931600</v>
      </c>
      <c r="Q82" s="38"/>
      <c r="R82" t="s" s="37">
        <v>41</v>
      </c>
      <c r="S82" t="s" s="37">
        <v>97</v>
      </c>
      <c r="T82" s="50">
        <v>234.097</v>
      </c>
      <c r="U82" s="39">
        <v>2.125</v>
      </c>
    </row>
    <row r="83" ht="24.25" customHeight="1">
      <c r="A83" t="s" s="35">
        <v>165</v>
      </c>
      <c r="B83" s="36"/>
      <c r="C83" t="s" s="37">
        <v>160</v>
      </c>
      <c r="D83" t="s" s="37">
        <v>161</v>
      </c>
      <c r="E83" t="s" s="37">
        <v>81</v>
      </c>
      <c r="F83" t="s" s="37">
        <v>162</v>
      </c>
      <c r="G83" s="38"/>
      <c r="H83" s="38"/>
      <c r="I83" s="38"/>
      <c r="J83" s="39">
        <v>40518011100</v>
      </c>
      <c r="K83" s="39" cm="1">
        <f t="array" ref="K83">J83/100000000</f>
        <v>405.180111</v>
      </c>
      <c r="L83" s="39">
        <v>150</v>
      </c>
      <c r="M83" s="39">
        <v>270120074</v>
      </c>
      <c r="N83" s="39">
        <v>0.2</v>
      </c>
      <c r="O83" s="39">
        <v>54018442</v>
      </c>
      <c r="P83" s="39">
        <v>8102766300</v>
      </c>
      <c r="Q83" s="38"/>
      <c r="R83" t="s" s="37">
        <v>41</v>
      </c>
      <c r="S83" t="s" s="37">
        <v>97</v>
      </c>
      <c r="T83" s="50">
        <v>221.281</v>
      </c>
      <c r="U83" s="39">
        <v>2.157</v>
      </c>
    </row>
    <row r="84" ht="24.25" customHeight="1">
      <c r="A84" t="s" s="35">
        <v>166</v>
      </c>
      <c r="B84" s="36"/>
      <c r="C84" t="s" s="37">
        <v>160</v>
      </c>
      <c r="D84" t="s" s="37">
        <v>161</v>
      </c>
      <c r="E84" t="s" s="37">
        <v>81</v>
      </c>
      <c r="F84" t="s" s="37">
        <v>162</v>
      </c>
      <c r="G84" s="38"/>
      <c r="H84" s="38"/>
      <c r="I84" s="38"/>
      <c r="J84" s="39">
        <v>42445991700</v>
      </c>
      <c r="K84" s="39" cm="1">
        <f t="array" ref="K84">J84/100000000</f>
        <v>424.459917</v>
      </c>
      <c r="L84" s="39">
        <v>150</v>
      </c>
      <c r="M84" s="39">
        <v>282973278</v>
      </c>
      <c r="N84" s="39">
        <v>0.2</v>
      </c>
      <c r="O84" s="39">
        <v>84894150</v>
      </c>
      <c r="P84" s="39">
        <v>12734122500</v>
      </c>
      <c r="Q84" s="38"/>
      <c r="R84" t="s" s="37">
        <v>41</v>
      </c>
      <c r="S84" t="s" s="37">
        <v>97</v>
      </c>
      <c r="T84" s="39">
        <v>78.05110000000001</v>
      </c>
      <c r="U84" s="39">
        <v>2.232</v>
      </c>
    </row>
    <row r="85" ht="24.25" customHeight="1">
      <c r="A85" t="s" s="35">
        <v>167</v>
      </c>
      <c r="B85" s="36"/>
      <c r="C85" t="s" s="37">
        <v>160</v>
      </c>
      <c r="D85" t="s" s="37">
        <v>161</v>
      </c>
      <c r="E85" t="s" s="37">
        <v>81</v>
      </c>
      <c r="F85" t="s" s="37">
        <v>162</v>
      </c>
      <c r="G85" s="38"/>
      <c r="H85" s="38"/>
      <c r="I85" s="38"/>
      <c r="J85" s="39">
        <v>42445991700</v>
      </c>
      <c r="K85" s="39" cm="1">
        <f t="array" ref="K85">J85/100000000</f>
        <v>424.459917</v>
      </c>
      <c r="L85" s="39">
        <v>150</v>
      </c>
      <c r="M85" s="39">
        <v>282973278</v>
      </c>
      <c r="N85" s="39">
        <v>0.3</v>
      </c>
      <c r="O85" s="39">
        <v>84894150</v>
      </c>
      <c r="P85" s="39">
        <v>12734122500</v>
      </c>
      <c r="Q85" s="38"/>
      <c r="R85" t="s" s="37">
        <v>41</v>
      </c>
      <c r="S85" t="s" s="37">
        <v>97</v>
      </c>
      <c r="T85" s="39">
        <v>112.759</v>
      </c>
      <c r="U85" s="39">
        <v>2.27601</v>
      </c>
    </row>
    <row r="86" ht="24.25" customHeight="1">
      <c r="A86" t="s" s="35">
        <v>168</v>
      </c>
      <c r="B86" s="36"/>
      <c r="C86" t="s" s="37">
        <v>160</v>
      </c>
      <c r="D86" t="s" s="37">
        <v>161</v>
      </c>
      <c r="E86" t="s" s="37">
        <v>81</v>
      </c>
      <c r="F86" t="s" s="37">
        <v>162</v>
      </c>
      <c r="G86" s="38"/>
      <c r="H86" s="38"/>
      <c r="I86" s="38"/>
      <c r="J86" s="39">
        <v>40763465700</v>
      </c>
      <c r="K86" s="39" cm="1">
        <f t="array" ref="K86">J86/100000000</f>
        <v>407.634657</v>
      </c>
      <c r="L86" s="39">
        <v>150</v>
      </c>
      <c r="M86" s="39">
        <v>271756438</v>
      </c>
      <c r="N86" s="39">
        <v>0.3</v>
      </c>
      <c r="O86" s="39">
        <v>81525730</v>
      </c>
      <c r="P86" s="39">
        <v>12228859500</v>
      </c>
      <c r="Q86" s="38"/>
      <c r="R86" t="s" s="37">
        <v>41</v>
      </c>
      <c r="S86" t="s" s="37">
        <v>97</v>
      </c>
      <c r="T86" s="39">
        <v>236.391</v>
      </c>
      <c r="U86" s="39">
        <v>2.2862</v>
      </c>
    </row>
    <row r="87" ht="24.25" customHeight="1">
      <c r="A87" t="s" s="35">
        <v>169</v>
      </c>
      <c r="B87" s="36"/>
      <c r="C87" t="s" s="37">
        <v>160</v>
      </c>
      <c r="D87" t="s" s="37">
        <v>161</v>
      </c>
      <c r="E87" t="s" s="37">
        <v>81</v>
      </c>
      <c r="F87" t="s" s="37">
        <v>162</v>
      </c>
      <c r="G87" s="38"/>
      <c r="H87" s="38"/>
      <c r="I87" s="38"/>
      <c r="J87" s="39">
        <v>43394076600</v>
      </c>
      <c r="K87" s="39" cm="1">
        <f t="array" ref="K87">J87/100000000</f>
        <v>433.940766</v>
      </c>
      <c r="L87" s="39">
        <v>150</v>
      </c>
      <c r="M87" s="39">
        <v>289293844</v>
      </c>
      <c r="N87" s="39">
        <v>0.3</v>
      </c>
      <c r="O87" s="39">
        <v>86775604</v>
      </c>
      <c r="P87" s="39">
        <v>13016340600</v>
      </c>
      <c r="Q87" s="38"/>
      <c r="R87" t="s" s="37">
        <v>41</v>
      </c>
      <c r="S87" t="s" s="37">
        <v>97</v>
      </c>
      <c r="T87" s="39">
        <v>121.896</v>
      </c>
      <c r="U87" s="39">
        <v>2.3529</v>
      </c>
    </row>
    <row r="88" ht="24.25" customHeight="1">
      <c r="A88" t="s" s="35">
        <v>170</v>
      </c>
      <c r="B88" s="36"/>
      <c r="C88" t="s" s="37">
        <v>160</v>
      </c>
      <c r="D88" t="s" s="37">
        <v>161</v>
      </c>
      <c r="E88" t="s" s="37">
        <v>81</v>
      </c>
      <c r="F88" t="s" s="37">
        <v>162</v>
      </c>
      <c r="G88" s="38"/>
      <c r="H88" s="38"/>
      <c r="I88" s="38"/>
      <c r="J88" s="39">
        <v>41432837400</v>
      </c>
      <c r="K88" s="39" cm="1">
        <f t="array" ref="K88">J88/100000000</f>
        <v>414.328374</v>
      </c>
      <c r="L88" s="39">
        <v>150</v>
      </c>
      <c r="M88" s="51" cm="1">
        <f t="array" ref="M88">O88/N88</f>
        <v>276197826.666667</v>
      </c>
      <c r="N88" s="39">
        <v>0.3</v>
      </c>
      <c r="O88" s="39">
        <v>82859348</v>
      </c>
      <c r="P88" s="39" cm="1">
        <f t="array" ref="P88">O88*L88</f>
        <v>12428902200</v>
      </c>
      <c r="Q88" s="38"/>
      <c r="R88" t="s" s="37">
        <v>41</v>
      </c>
      <c r="S88" t="s" s="37">
        <v>97</v>
      </c>
      <c r="T88" s="39">
        <v>355.373</v>
      </c>
      <c r="U88" s="39">
        <v>2.80257</v>
      </c>
    </row>
    <row r="89" ht="24.25" customHeight="1">
      <c r="A89" t="s" s="35">
        <v>171</v>
      </c>
      <c r="B89" s="36"/>
      <c r="C89" t="s" s="37">
        <v>160</v>
      </c>
      <c r="D89" t="s" s="37">
        <v>161</v>
      </c>
      <c r="E89" t="s" s="37">
        <v>81</v>
      </c>
      <c r="F89" t="s" s="37">
        <v>162</v>
      </c>
      <c r="G89" s="38"/>
      <c r="H89" s="38"/>
      <c r="I89" s="38"/>
      <c r="J89" s="39">
        <v>40830494100</v>
      </c>
      <c r="K89" s="39" cm="1">
        <f t="array" ref="K89">J89/100000000</f>
        <v>408.304941</v>
      </c>
      <c r="L89" s="39">
        <v>150</v>
      </c>
      <c r="M89" s="39" cm="1">
        <f t="array" ref="M89">O89/N89</f>
        <v>418750210</v>
      </c>
      <c r="N89" s="39">
        <v>0.2</v>
      </c>
      <c r="O89" s="50">
        <v>83750042</v>
      </c>
      <c r="P89" s="39" cm="1">
        <f t="array" ref="P89">O89*L89</f>
        <v>12562506300</v>
      </c>
      <c r="Q89" s="38"/>
      <c r="R89" t="s" s="37">
        <v>41</v>
      </c>
      <c r="S89" t="s" s="37">
        <v>97</v>
      </c>
      <c r="T89" s="39">
        <v>501.597</v>
      </c>
      <c r="U89" s="39">
        <v>2.28351</v>
      </c>
    </row>
  </sheetData>
  <mergeCells count="1">
    <mergeCell ref="A1:U1"/>
  </mergeCells>
  <conditionalFormatting sqref="O2">
    <cfRule type="cellIs" dxfId="0" priority="1" operator="lessThan" stopIfTrue="1">
      <formula>40000000</formula>
    </cfRule>
  </conditionalFormatting>
  <conditionalFormatting sqref="U2">
    <cfRule type="cellIs" dxfId="1" priority="1" operator="greaterThan" stopIfTrue="1">
      <formula>0.2</formula>
    </cfRule>
  </conditionalFormatting>
  <conditionalFormatting sqref="O3:O26 O28 O30:O68 O70:O77 O79:O89">
    <cfRule type="cellIs" dxfId="2" priority="1" operator="lessThan" stopIfTrue="1">
      <formula>40000000</formula>
    </cfRule>
  </conditionalFormatting>
  <hyperlinks>
    <hyperlink ref="B22" r:id="rId1" location="" tooltip="" display="SRR24682900"/>
    <hyperlink ref="B23" r:id="rId2" location="" tooltip="" display="SRR24682906"/>
  </hyperlink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