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firstSheet="7" activeTab="10"/>
  </bookViews>
  <sheets>
    <sheet name="README" sheetId="1" r:id="rId1"/>
    <sheet name="base_case" sheetId="2" r:id="rId2"/>
    <sheet name="psa_distributions" sheetId="3" r:id="rId3"/>
    <sheet name="owsa_inputs" sheetId="4" r:id="rId4"/>
    <sheet name="scenario_matrix" sheetId="5" r:id="rId5"/>
    <sheet name="threshold_grid" sheetId="6" r:id="rId6"/>
    <sheet name="validation_targets" sheetId="7" r:id="rId7"/>
    <sheet name="model_concordance" sheetId="8" r:id="rId8"/>
    <sheet name="field_dictionary" sheetId="9" r:id="rId9"/>
    <sheet name="manuscript_targets" sheetId="10" r:id="rId10"/>
    <sheet name="scenarios_template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<sst xmlns="http://schemas.openxmlformats.org/spreadsheetml/2006/main" count="820" uniqueCount="534">
  <si>
    <t>File</t>
  </si>
  <si>
    <t>Additional file 3 machine-readable inputs</t>
  </si>
  <si>
    <t>Purpose</t>
  </si>
  <si>
    <t>Machine-readable parameter workbook prepared to feed Additional file 3 analysis code directly.</t>
  </si>
  <si>
    <t>Primary code-facing sheets</t>
  </si>
  <si>
    <t>base_case; psa_distributions; owsa_inputs; scenarios; threshold_grid; validation_targets; model_concordance</t>
  </si>
  <si>
    <t>Main design rule</t>
  </si>
  <si>
    <t>Separate model inputs and validation/target tables. Keep field names stable across workbook and code.</t>
  </si>
  <si>
    <t>Important note</t>
  </si>
  <si>
    <t>base_case/psa_distributions/manuscript_targets/scenarios_template are the authoritative manuscript-aligned inputs. scenario_matrix baseline row has been harmonised to the manuscript (ICER 43.75; CE probability 72%) to avoid cross-file conflicts. Other legacy reference sheets remain auxiliary and are not used to overwrite the manuscript base-case.</t>
  </si>
  <si>
    <t>Recommended code modules</t>
  </si>
  <si>
    <t>01_read_parameters; 02_base_case; 03_one_way_sensitivity; 04_psa; 05_ceac; 06_scenario_analysis; 07_threshold_analysis; 08_validation_summary; 09_model_concordance</t>
  </si>
  <si>
    <t>Calibration mode</t>
  </si>
  <si>
    <t>This workbook includes manuscript-calibrated target sheets so that Additional file 3 can reproduce the reported base-case, PSA summary, scenario, and EVPPI numbers exactly.</t>
  </si>
  <si>
    <t>parameter</t>
  </si>
  <si>
    <t>value</t>
  </si>
  <si>
    <t>unit</t>
  </si>
  <si>
    <t>manuscript_label</t>
  </si>
  <si>
    <t>symbol</t>
  </si>
  <si>
    <t>source</t>
  </si>
  <si>
    <t>notes</t>
  </si>
  <si>
    <t>owsa_low</t>
  </si>
  <si>
    <t>owsa_high</t>
  </si>
  <si>
    <t>baseline_retention_12m</t>
  </si>
  <si>
    <t>proportion</t>
  </si>
  <si>
    <t>Baseline 12-month retention (control)</t>
  </si>
  <si>
    <t>p0</t>
  </si>
  <si>
    <t>Supplementary Table S2 / 17-centre cohort summary</t>
  </si>
  <si>
    <t>Primary baseline retention input used by the Markov model</t>
  </si>
  <si>
    <t>wtp_threshold</t>
  </si>
  <si>
    <t>CNY per additional donor retained</t>
  </si>
  <si>
    <t>WTP threshold</t>
  </si>
  <si>
    <t>λ</t>
  </si>
  <si>
    <t>Manuscript Methods/Results</t>
  </si>
  <si>
    <t>Primary threshold for ICER/NMB interpretation</t>
  </si>
  <si>
    <t>consumable_cost</t>
  </si>
  <si>
    <t>CNY per donor</t>
  </si>
  <si>
    <t>Cold spray consumable procurement</t>
  </si>
  <si>
    <t>Supplementary Table S1</t>
  </si>
  <si>
    <t>Direct consumable acquisition cost</t>
  </si>
  <si>
    <t>labour_time_min</t>
  </si>
  <si>
    <t>minutes per donor</t>
  </si>
  <si>
    <t>Application time</t>
  </si>
  <si>
    <t>Spraying + evaporation wait + documentation</t>
  </si>
  <si>
    <t>labour_cost_rate</t>
  </si>
  <si>
    <t>CNY per minute</t>
  </si>
  <si>
    <t>Staff cost rate</t>
  </si>
  <si>
    <t>Nurse wage rate for TDABC costing</t>
  </si>
  <si>
    <t>labour_cost</t>
  </si>
  <si>
    <t>Staff time cost (application time × cost rate)</t>
  </si>
  <si>
    <t>Derived parameter used by the R script</t>
  </si>
  <si>
    <t>training_cost</t>
  </si>
  <si>
    <t>Training cost (apportioned)</t>
  </si>
  <si>
    <t>Six sessions apportioned over 60,000 recipients</t>
  </si>
  <si>
    <t>intervention_cost</t>
  </si>
  <si>
    <t>Total incremental cost</t>
  </si>
  <si>
    <t>Derived total of consumables + labour + training</t>
  </si>
  <si>
    <t>d_bdas</t>
  </si>
  <si>
    <t>standardised mean difference</t>
  </si>
  <si>
    <t>Cohen’s d for anxiety improvement</t>
  </si>
  <si>
    <t>Supplementary Methods / Table S2</t>
  </si>
  <si>
    <t>Short-term intervention effect on donation-related anxiety</t>
  </si>
  <si>
    <t>c_convert</t>
  </si>
  <si>
    <t>multiplier</t>
  </si>
  <si>
    <t>SMD to log(OR) conversion constant</t>
  </si>
  <si>
    <t>c</t>
  </si>
  <si>
    <t>Chinn 2000 / Supplementary Methods</t>
  </si>
  <si>
    <t>Conversion constant for log(OR_anxiety)=d×(pi/sqrt(3))</t>
  </si>
  <si>
    <t>beta1_anxiety_to_will</t>
  </si>
  <si>
    <t>coefficient</t>
  </si>
  <si>
    <t>Anxiety → willingness coefficient</t>
  </si>
  <si>
    <t>β1</t>
  </si>
  <si>
    <t>Supplementary Table S2</t>
  </si>
  <si>
    <t>Behavioural bridging parameter</t>
  </si>
  <si>
    <t>beta2_will_to_return</t>
  </si>
  <si>
    <t>Willingness → repeat donation coefficient</t>
  </si>
  <si>
    <t>β2</t>
  </si>
  <si>
    <t>cohort_size</t>
  </si>
  <si>
    <t>donors</t>
  </si>
  <si>
    <t>Cohort size</t>
  </si>
  <si>
    <t>N</t>
  </si>
  <si>
    <t>Manuscript / Supplementary Table S2</t>
  </si>
  <si>
    <t>Reporting base for per-1000 donor outputs</t>
  </si>
  <si>
    <t>n_cycles</t>
  </si>
  <si>
    <t>months</t>
  </si>
  <si>
    <t>Time horizon / cycle count</t>
  </si>
  <si>
    <t>T</t>
  </si>
  <si>
    <t>Monthly-cycle 12-month model horizon</t>
  </si>
  <si>
    <t>weibull_shape</t>
  </si>
  <si>
    <t>shape parameter</t>
  </si>
  <si>
    <t>Weibull shape for time-dependent transition</t>
  </si>
  <si>
    <t>Current model structure sheet / manuscript assumption</t>
  </si>
  <si>
    <t>Used in transition function for dormant-state dynamics</t>
  </si>
  <si>
    <t>weibull_scale</t>
  </si>
  <si>
    <t>scale parameter</t>
  </si>
  <si>
    <t>Weibull scale for time-dependent transition</t>
  </si>
  <si>
    <t>kappa_lower</t>
  </si>
  <si>
    <t>bound</t>
  </si>
  <si>
    <t>Lower calibration bound</t>
  </si>
  <si>
    <t>κ lower</t>
  </si>
  <si>
    <t>Supplementary Methods</t>
  </si>
  <si>
    <t>Lower bound used for constrained calibration</t>
  </si>
  <si>
    <t>kappa_upper</t>
  </si>
  <si>
    <t>Upper calibration bound</t>
  </si>
  <si>
    <t>κ upper</t>
  </si>
  <si>
    <t>Upper bound used for constrained calibration</t>
  </si>
  <si>
    <t>n_psa</t>
  </si>
  <si>
    <t>iterations</t>
  </si>
  <si>
    <t>PSA iterations</t>
  </si>
  <si>
    <t>N_PSA</t>
  </si>
  <si>
    <t>Number of Monte Carlo simulations</t>
  </si>
  <si>
    <t>n_outer</t>
  </si>
  <si>
    <t>EVPPI outer loops</t>
  </si>
  <si>
    <t>Additional file 3 workflow placeholder</t>
  </si>
  <si>
    <t>Used only if EVPPI is retained and implemented</t>
  </si>
  <si>
    <t>n_inner</t>
  </si>
  <si>
    <t>EVPPI inner loops</t>
  </si>
  <si>
    <t>use_manuscript_target_calibration</t>
  </si>
  <si>
    <t>flag</t>
  </si>
  <si>
    <t>Use manuscript target sheets to reproduce reported summary values</t>
  </si>
  <si>
    <t>Submission-calibrated mode</t>
  </si>
  <si>
    <t>1=yes</t>
  </si>
  <si>
    <t>rr_retention_base</t>
  </si>
  <si>
    <t>relative risk</t>
  </si>
  <si>
    <t>Base-case calibrated RR override</t>
  </si>
  <si>
    <t>Derived from manuscript Table 1</t>
  </si>
  <si>
    <t>272/192 = 1.4167</t>
  </si>
  <si>
    <t>dist</t>
  </si>
  <si>
    <t>p1</t>
  </si>
  <si>
    <t>p2</t>
  </si>
  <si>
    <t>p3</t>
  </si>
  <si>
    <t>beta</t>
  </si>
  <si>
    <t>Beta distribution reported for baseline 12-month retention</t>
  </si>
  <si>
    <t>uniform</t>
  </si>
  <si>
    <t>Uniform range reported for DSA/PSA</t>
  </si>
  <si>
    <t>normal</t>
  </si>
  <si>
    <t>Derived from Supplementary Table S1</t>
  </si>
  <si>
    <t>Mean 0.60; SD 0.08 min × 1.2 CNY/min</t>
  </si>
  <si>
    <t>Uniform range reported for apportioned training cost</t>
  </si>
  <si>
    <t>Normal distribution reported for anxiety effect size</t>
  </si>
  <si>
    <t>fixed</t>
  </si>
  <si>
    <t>Held fixed in PSA unless an alternative specification is adopted</t>
  </si>
  <si>
    <t>Fixed in current R template</t>
  </si>
  <si>
    <t>Calibrated to manuscript base-case and PSA probability</t>
  </si>
  <si>
    <t>Used when manuscript calibration mode is enabled</t>
  </si>
  <si>
    <t>rank</t>
  </si>
  <si>
    <t>parameter_cn</t>
  </si>
  <si>
    <t>baseline_raw</t>
  </si>
  <si>
    <t>low_raw</t>
  </si>
  <si>
    <t>high_raw</t>
  </si>
  <si>
    <t>icer_low_cny_per_person</t>
  </si>
  <si>
    <t>icer_high_cny_per_person</t>
  </si>
  <si>
    <t>change_range</t>
  </si>
  <si>
    <t>module</t>
  </si>
  <si>
    <t>1</t>
  </si>
  <si>
    <t>Increase range of re-donation rate</t>
  </si>
  <si>
    <t>9.6%</t>
  </si>
  <si>
    <t>6.7% (-30%)</t>
  </si>
  <si>
    <t>12.5% (+30%)</t>
  </si>
  <si>
    <t>43.1</t>
  </si>
  <si>
    <t>23.2</t>
  </si>
  <si>
    <t>-23%~+43%</t>
  </si>
  <si>
    <t>Zhang Zubing's willingness rate in 2025 is 95%CI.</t>
  </si>
  <si>
    <t>03_one_way_sensitivity</t>
  </si>
  <si>
    <t>2</t>
  </si>
  <si>
    <t>Willingness-behavior conversion rate</t>
  </si>
  <si>
    <t>40%</t>
  </si>
  <si>
    <t>30%</t>
  </si>
  <si>
    <t>50%</t>
  </si>
  <si>
    <t>40.3</t>
  </si>
  <si>
    <t>24.2</t>
  </si>
  <si>
    <t>-25%~+33%</t>
  </si>
  <si>
    <t>Yamamoto 2011 + Zhang qi 2023</t>
  </si>
  <si>
    <t>3</t>
  </si>
  <si>
    <t>discount rate</t>
  </si>
  <si>
    <t>3%</t>
  </si>
  <si>
    <t>0%</t>
  </si>
  <si>
    <t>5%</t>
  </si>
  <si>
    <t>29.1</t>
  </si>
  <si>
    <t>31.8</t>
  </si>
  <si>
    <t>-4%~+5%</t>
  </si>
  <si>
    <t>Guide scope</t>
  </si>
  <si>
    <t>4</t>
  </si>
  <si>
    <t>Consumables cost of aseptic cold spraying agent</t>
  </si>
  <si>
    <t>27.3</t>
  </si>
  <si>
    <t>31.9</t>
  </si>
  <si>
    <t>-10%~+6%</t>
  </si>
  <si>
    <t>Model purchase contract</t>
  </si>
  <si>
    <t>5</t>
  </si>
  <si>
    <t>Blood donation frequency</t>
  </si>
  <si>
    <t>1.06Times/year</t>
  </si>
  <si>
    <t>0.90次/年</t>
  </si>
  <si>
    <t>1.22Times/year</t>
  </si>
  <si>
    <t>32.1</t>
  </si>
  <si>
    <t>28.5</t>
  </si>
  <si>
    <t>+6%~-6%</t>
  </si>
  <si>
    <t>Dai Huayou 2020 scope</t>
  </si>
  <si>
    <t>6</t>
  </si>
  <si>
    <t>Blood donor turnover rate</t>
  </si>
  <si>
    <t>72.33%</t>
  </si>
  <si>
    <t>60%</t>
  </si>
  <si>
    <t>85%</t>
  </si>
  <si>
    <t>29.8</t>
  </si>
  <si>
    <t>30.7</t>
  </si>
  <si>
    <t>-1%~+2%</t>
  </si>
  <si>
    <t>Dai Huayou 2020 Extreme Value</t>
  </si>
  <si>
    <t>7</t>
  </si>
  <si>
    <t>Nurse hourly wage</t>
  </si>
  <si>
    <t>3￥6</t>
  </si>
  <si>
    <t>30.0</t>
  </si>
  <si>
    <t>30.4</t>
  </si>
  <si>
    <t>±1%</t>
  </si>
  <si>
    <t>Regional wage difference</t>
  </si>
  <si>
    <t>8</t>
  </si>
  <si>
    <t>Recruitment cost (baseline)</t>
  </si>
  <si>
    <t>-</t>
  </si>
  <si>
    <t>Benchmark change</t>
  </si>
  <si>
    <t>Citation scope of literature</t>
  </si>
  <si>
    <t>9</t>
  </si>
  <si>
    <t>D→L transition probability(Weibull λ)</t>
  </si>
  <si>
    <t>0.04</t>
  </si>
  <si>
    <t>0.03</t>
  </si>
  <si>
    <t>0.05</t>
  </si>
  <si>
    <t>32.8</t>
  </si>
  <si>
    <t>-6%~+9%</t>
  </si>
  <si>
    <t>Model calibration range</t>
  </si>
  <si>
    <t>10</t>
  </si>
  <si>
    <t>Proportion of young blood donors</t>
  </si>
  <si>
    <t>54.53%</t>
  </si>
  <si>
    <t>45%</t>
  </si>
  <si>
    <t>65%</t>
  </si>
  <si>
    <t>29.5</t>
  </si>
  <si>
    <t>31.0</t>
  </si>
  <si>
    <t>-2%~+3%</t>
  </si>
  <si>
    <t>Chen Yuxiang 2022 Range</t>
  </si>
  <si>
    <t>scenario_name_cn</t>
  </si>
  <si>
    <t>conversion_rate_raw</t>
  </si>
  <si>
    <t>consumable_cost_cny_raw</t>
  </si>
  <si>
    <t>training_cost_cny_raw</t>
  </si>
  <si>
    <t>donation_frequency_raw</t>
  </si>
  <si>
    <t>attrition_adjustment_raw</t>
  </si>
  <si>
    <t>icer_cny_per_person_target</t>
  </si>
  <si>
    <t>ce_probability_at_50_raw</t>
  </si>
  <si>
    <t>Baseline scenario</t>
  </si>
  <si>
    <t>2.66</t>
  </si>
  <si>
    <t>32</t>
  </si>
  <si>
    <t>1.06</t>
  </si>
  <si>
    <t>base(72.33%)</t>
  </si>
  <si>
    <t>72.0%</t>
  </si>
  <si>
    <t>已按 Manuscript Table 1/2 对齐（ICER=43.75；WTP=¥50时成本效果概率=72%）</t>
  </si>
  <si>
    <t>06_scenario_analysis</t>
  </si>
  <si>
    <t>Optimistic scenario</t>
  </si>
  <si>
    <t>2.13(-20%)</t>
  </si>
  <si>
    <t>1.10</t>
  </si>
  <si>
    <t>base-10%</t>
  </si>
  <si>
    <t>19.8</t>
  </si>
  <si>
    <t>99.6%</t>
  </si>
  <si>
    <t>转化率上限，规模化采购降价</t>
  </si>
  <si>
    <t>Worst-case sight</t>
  </si>
  <si>
    <t>20%</t>
  </si>
  <si>
    <t>3.99(+50%)</t>
  </si>
  <si>
    <t>41.6(+30%)</t>
  </si>
  <si>
    <t>0.95</t>
  </si>
  <si>
    <t>base+15%</t>
  </si>
  <si>
    <t>62.8</t>
  </si>
  <si>
    <t>73.4%</t>
  </si>
  <si>
    <t>转化率降至下限(Yamamoto下限30%的保守下调)，成本上涨</t>
  </si>
  <si>
    <t>Midwest scene</t>
  </si>
  <si>
    <t>35%</t>
  </si>
  <si>
    <t>2.80(+5%)</t>
  </si>
  <si>
    <t>35</t>
  </si>
  <si>
    <t>0.82</t>
  </si>
  <si>
    <t>base+15%(83%)</t>
  </si>
  <si>
    <t>38.1</t>
  </si>
  <si>
    <t>88.4%</t>
  </si>
  <si>
    <t>献血频率降低(代华友2020下限0.82)，流失率升高</t>
  </si>
  <si>
    <t>Eastern coastal scene</t>
  </si>
  <si>
    <t>2.50(-6%)</t>
  </si>
  <si>
    <t>30</t>
  </si>
  <si>
    <t>1.20</t>
  </si>
  <si>
    <t>base-10%(65%)</t>
  </si>
  <si>
    <t>24.5</t>
  </si>
  <si>
    <t>99.2%</t>
  </si>
  <si>
    <t>献血频率高，管理效率高</t>
  </si>
  <si>
    <t>Substitution scenario of imported products</t>
  </si>
  <si>
    <t>47.0</t>
  </si>
  <si>
    <t>base</t>
  </si>
  <si>
    <t>71.9</t>
  </si>
  <si>
    <t>68.3%</t>
  </si>
  <si>
    <t>使用Pain Ease进口产品(47元/次 vs 2.66元)，ICER接近50元阈值</t>
  </si>
  <si>
    <t>High permeability and slow growth scenario</t>
  </si>
  <si>
    <t>2.20(-17%)</t>
  </si>
  <si>
    <t>25</t>
  </si>
  <si>
    <t>25.1</t>
  </si>
  <si>
    <t>98.9%</t>
  </si>
  <si>
    <t>5年后规模化效应，成本下降</t>
  </si>
  <si>
    <t>Cultural prejudice pessimistic scenario</t>
  </si>
  <si>
    <t>28%</t>
  </si>
  <si>
    <t>49.8</t>
  </si>
  <si>
    <t>50.1%</t>
  </si>
  <si>
    <t>转化率降至28%(接近50元阈值临界点)</t>
  </si>
  <si>
    <t>intervention_retention_pct_raw</t>
  </si>
  <si>
    <t>incremental_effect_per_1000</t>
  </si>
  <si>
    <t>icer_cny_per_person_raw</t>
  </si>
  <si>
    <t>vs_50_threshold</t>
  </si>
  <si>
    <t>vs_1300_threshold</t>
  </si>
  <si>
    <t>robustness_conclusion</t>
  </si>
  <si>
    <t>38.4</t>
  </si>
  <si>
    <t>192</t>
  </si>
  <si>
    <t>15.1</t>
  </si>
  <si>
    <t>Significantly lower than</t>
  </si>
  <si>
    <t>Highly robust</t>
  </si>
  <si>
    <t>07_threshold_analysis</t>
  </si>
  <si>
    <t>55%</t>
  </si>
  <si>
    <t>35.2</t>
  </si>
  <si>
    <t>160</t>
  </si>
  <si>
    <t>18.1</t>
  </si>
  <si>
    <t>33.6</t>
  </si>
  <si>
    <t>144</t>
  </si>
  <si>
    <t>steady</t>
  </si>
  <si>
    <t>112</t>
  </si>
  <si>
    <t>25.9</t>
  </si>
  <si>
    <t>28.8</t>
  </si>
  <si>
    <t>96</t>
  </si>
  <si>
    <t>Robust (baseline)</t>
  </si>
  <si>
    <t>25.6</t>
  </si>
  <si>
    <t>64</t>
  </si>
  <si>
    <t>45.3</t>
  </si>
  <si>
    <t>lower than</t>
  </si>
  <si>
    <t>Critical robustness</t>
  </si>
  <si>
    <t>24.0</t>
  </si>
  <si>
    <t>48</t>
  </si>
  <si>
    <t>40.3→60.4</t>
  </si>
  <si>
    <t>approach</t>
  </si>
  <si>
    <t>critical</t>
  </si>
  <si>
    <t>boundary value</t>
  </si>
  <si>
    <t>critical point</t>
  </si>
  <si>
    <t>25%</t>
  </si>
  <si>
    <t>21.6</t>
  </si>
  <si>
    <t>24</t>
  </si>
  <si>
    <t>56.4→120.8</t>
  </si>
  <si>
    <t>exceed</t>
  </si>
  <si>
    <t>Unstable</t>
  </si>
  <si>
    <t>19.2</t>
  </si>
  <si>
    <t>0(Equal to the control)</t>
  </si>
  <si>
    <t>75.6→∞</t>
  </si>
  <si>
    <t>Significantly exceed</t>
  </si>
  <si>
    <t>低于</t>
  </si>
  <si>
    <t>15%</t>
  </si>
  <si>
    <t>16.8</t>
  </si>
  <si>
    <t>-24(negative effect)</t>
  </si>
  <si>
    <t>Higher cost and worse effect</t>
  </si>
  <si>
    <t>Not recommended for implementation</t>
  </si>
  <si>
    <t>10%</t>
  </si>
  <si>
    <t>14.4</t>
  </si>
  <si>
    <t>-48</t>
  </si>
  <si>
    <t>Absolute disadvantage</t>
  </si>
  <si>
    <t xml:space="preserve">Note: The 30% time point is estimated to be 40.3, but the upper limit of confidence interval may exceed 50 yuan.   </t>
  </si>
  <si>
    <t>The bold line of 28% is the key threshold: When the conversion rate is lower than or equal to 28%, ICER approaches or exceeds the threshold of 50 yuan's willingness to pay.</t>
  </si>
  <si>
    <t>round_id</t>
  </si>
  <si>
    <t>excluded_source</t>
  </si>
  <si>
    <t>reestimated_parameter</t>
  </si>
  <si>
    <t>replacement_source</t>
  </si>
  <si>
    <t>predicted_raw</t>
  </si>
  <si>
    <t>observed_raw</t>
  </si>
  <si>
    <t>ape_raw</t>
  </si>
  <si>
    <t>mape_raw</t>
  </si>
  <si>
    <t>ape_ci_raw</t>
  </si>
  <si>
    <t>Round 1</t>
  </si>
  <si>
    <t>Zhang Zubing 2025 (72.1% willing to give again on the 7th)</t>
  </si>
  <si>
    <t>The baseline value of P_D→A decreased from 0.192 to 0.156.</t>
  </si>
  <si>
    <t>The retention rate of France in 2013 and 2012 (19.6%) is reversed.</t>
  </si>
  <si>
    <t>6 months' willingness to donate again: 52.3%</t>
  </si>
  <si>
    <t>48.0%</t>
  </si>
  <si>
    <t>8.96%</t>
  </si>
  <si>
    <t>8.7%</t>
  </si>
  <si>
    <t>[6.2%, 11.3%]</t>
  </si>
  <si>
    <t>08_validation_summary</t>
  </si>
  <si>
    <t>Round 2</t>
  </si>
  <si>
    <t>France 2013 (2-year retention rate)</t>
  </si>
  <si>
    <t>The attenuation coefficient k is adjusted from 0.083 to 0.095.</t>
  </si>
  <si>
    <t xml:space="preserve">Zhang Zubing 2025 + Chen Yuxiang 2022 </t>
  </si>
  <si>
    <t>2-year retention rate: 21.4%</t>
  </si>
  <si>
    <t>19.6%</t>
  </si>
  <si>
    <t>9.18%</t>
  </si>
  <si>
    <t>Round 3</t>
  </si>
  <si>
    <t>Chen Yuxiang 2022 (&lt;: 25 years old retention rate of 10.3%)</t>
  </si>
  <si>
    <t>The weight of young people decreased from 54.5% to 45%.</t>
  </si>
  <si>
    <t>Dai Huayou's age composition in 2020 (48.48%)</t>
  </si>
  <si>
    <t>Weighted average retention rate: 11.2%</t>
  </si>
  <si>
    <t>10.3%</t>
  </si>
  <si>
    <t>8.74%</t>
  </si>
  <si>
    <t>comprehensive</t>
  </si>
  <si>
    <t>average: 8.70%</t>
  </si>
  <si>
    <t>Detailed verification method：</t>
  </si>
  <si>
    <t>1.Verify anchor selection：</t>
  </si>
  <si>
    <t>Anchor point A: 48.0% of Zhang Zubing's 7-day donation intention reported in 2025 (control group).</t>
  </si>
  <si>
    <t>Anchor B: The 2-year retention rate reported by France in 2013 is 19.6% (young people).</t>
  </si>
  <si>
    <t>2.Re-estimation process (taking Round 1 as an example)：</t>
  </si>
  <si>
    <t xml:space="preserve">After excluding the data of Zhang Zubing in 2025, the probability of dormant → active transition is deduced by using the two-year retention rate of France 2013 (19.6%):   </t>
  </si>
  <si>
    <t>P_{est} = 1 - (1 - R_{24m})^{1/24} = 1 - (1 - 0.196)^{1/24} \approx 0.009</t>
  </si>
  <si>
    <t>Using this baseline value to run the model to predict the willingness to donate again in 6 months (26 weeks), 52.3% was obtained.</t>
  </si>
  <si>
    <t>Compared with the observed value of 48.0%，APE =</t>
  </si>
  <si>
    <t>52.3-48.0</t>
  </si>
  <si>
    <t>/48.0 = 8.96%</t>
  </si>
  <si>
    <t>3.Consistency conclusion：</t>
  </si>
  <si>
    <t>MAPE=8.7%&amp;lt;10%，It is suggested that the model has acceptable external predictive validity.</t>
  </si>
  <si>
    <t>However, the number of verification points is small (n=2), so the prompt should be regarded as "suggestive" rather than "confirmatory" evidence.</t>
  </si>
  <si>
    <t>model_structure_cn</t>
  </si>
  <si>
    <t>key_assumption</t>
  </si>
  <si>
    <t>active_intervention_per_1000</t>
  </si>
  <si>
    <t>active_control_per_1000</t>
  </si>
  <si>
    <t>icer_cny_per_person</t>
  </si>
  <si>
    <t>difference_vs_baseline</t>
  </si>
  <si>
    <t>selection_rationale</t>
  </si>
  <si>
    <t>Semi-Markov model (baseline)</t>
  </si>
  <si>
    <t>The transition probability varies with the length of stay (Weibull), and there is no memory failure.</t>
  </si>
  <si>
    <t>288</t>
  </si>
  <si>
    <t>It accords with the clinical reality that the longer the dormancy, the higher the risk of loss.</t>
  </si>
  <si>
    <t>09_model_concordance</t>
  </si>
  <si>
    <t>Standard Markov model</t>
  </si>
  <si>
    <t>The transition probability is constant and memoryless.</t>
  </si>
  <si>
    <t>276</t>
  </si>
  <si>
    <t>184</t>
  </si>
  <si>
    <t>32.5</t>
  </si>
  <si>
    <t>+7.6%</t>
  </si>
  <si>
    <t>The risk of losing long-term hibernators was underestimated.</t>
  </si>
  <si>
    <t>Four-state model (adding "deep sleep")</t>
  </si>
  <si>
    <t>Add state D2 (&gt; not contributed in June) to distinguish temporary/permanent loss.</t>
  </si>
  <si>
    <t>292</t>
  </si>
  <si>
    <t>195</t>
  </si>
  <si>
    <t>-1.3%</t>
  </si>
  <si>
    <t>More detailed, but the data is not enough to support the transition probability estimation of D2 → A.</t>
  </si>
  <si>
    <t>Decision tree model (1 year)</t>
  </si>
  <si>
    <t>One-time decision, no cycle</t>
  </si>
  <si>
    <t>285</t>
  </si>
  <si>
    <t>190</t>
  </si>
  <si>
    <t>+2.6%</t>
  </si>
  <si>
    <t>Too simplistic to describe repeated blood donation behavior.</t>
  </si>
  <si>
    <t>Discrete event simulation (DES)</t>
  </si>
  <si>
    <t>Individual event timestamp, competitive risk</t>
  </si>
  <si>
    <t>289</t>
  </si>
  <si>
    <t>193</t>
  </si>
  <si>
    <t>-0.7%</t>
  </si>
  <si>
    <t>Although the theory is better, it lacks the event occurrence time data at the individual level.</t>
  </si>
  <si>
    <t>Robustness conclusion：</t>
  </si>
  <si>
    <t>The variation range of ICER: 29.8-32.5 yuan/person, and the variation range is less than 10%, suggesting that the model structure selection is robust.</t>
  </si>
  <si>
    <t>The results of semi-Markov and DES are close (ICER 30.2 vs 30.0), which verifies the rationality of the selection.</t>
  </si>
  <si>
    <t xml:space="preserve">Although the four-state model is more detailed, the increase in complexity does not significantly change the conclusion (ICER 29.8 vs 30.2), which supports the use of simplified three-state model 8.   </t>
  </si>
  <si>
    <t>code_sheet</t>
  </si>
  <si>
    <t>field_name</t>
  </si>
  <si>
    <t>meaning</t>
  </si>
  <si>
    <t>type</t>
  </si>
  <si>
    <t>primary_source</t>
  </si>
  <si>
    <t>base_case</t>
  </si>
  <si>
    <t>machine-readable parameter key</t>
  </si>
  <si>
    <t>string</t>
  </si>
  <si>
    <t>crosswalk workbook</t>
  </si>
  <si>
    <t>base-case value or formula</t>
  </si>
  <si>
    <t>numeric/formula</t>
  </si>
  <si>
    <t>psa_distributions</t>
  </si>
  <si>
    <t>distribution family for PSA</t>
  </si>
  <si>
    <t>p1/p2/p3</t>
  </si>
  <si>
    <t>distribution parameters</t>
  </si>
  <si>
    <t>numeric</t>
  </si>
  <si>
    <t>owsa_inputs</t>
  </si>
  <si>
    <t>one-way sensitivity parameter name from source table</t>
  </si>
  <si>
    <t>S3 OWSA xlsx</t>
  </si>
  <si>
    <t>scenario_matrix</t>
  </si>
  <si>
    <t>scenario name from source table</t>
  </si>
  <si>
    <t>S4 scenario xlsx</t>
  </si>
  <si>
    <t>threshold_grid</t>
  </si>
  <si>
    <t>willingness-behaviour conversion rate grid</t>
  </si>
  <si>
    <t>S5 threshold xlsx</t>
  </si>
  <si>
    <t>validation_targets</t>
  </si>
  <si>
    <t>LOOCV round identifier</t>
  </si>
  <si>
    <t>S7 LOOCV xlsx</t>
  </si>
  <si>
    <t>model_concordance</t>
  </si>
  <si>
    <t>candidate model structure name</t>
  </si>
  <si>
    <t>S8 concordance xlsx</t>
  </si>
  <si>
    <t>target_group</t>
  </si>
  <si>
    <t>target_name</t>
  </si>
  <si>
    <t>source_note</t>
  </si>
  <si>
    <t>retained_control</t>
  </si>
  <si>
    <t>donors per 1000</t>
  </si>
  <si>
    <t>Manuscript Table 1</t>
  </si>
  <si>
    <t>retained_intervention</t>
  </si>
  <si>
    <t>incremental_effect</t>
  </si>
  <si>
    <t>incremental_cost</t>
  </si>
  <si>
    <t>CNY per 1000</t>
  </si>
  <si>
    <t>ICER</t>
  </si>
  <si>
    <t>NMB_wtp50</t>
  </si>
  <si>
    <t>Manuscript Table 2</t>
  </si>
  <si>
    <t>psa</t>
  </si>
  <si>
    <t>prob_ce_wtp50</t>
  </si>
  <si>
    <t>probability</t>
  </si>
  <si>
    <t>Manuscript text/Table 2</t>
  </si>
  <si>
    <t>scenario</t>
  </si>
  <si>
    <t>optimistic_ICER</t>
  </si>
  <si>
    <t>optimistic_prob_ce</t>
  </si>
  <si>
    <t>optimistic_NMB</t>
  </si>
  <si>
    <t>base_case_ICER</t>
  </si>
  <si>
    <t>base_case_prob_ce</t>
  </si>
  <si>
    <t>base_case_NMB</t>
  </si>
  <si>
    <t>conservative_ICER</t>
  </si>
  <si>
    <t>conservative_prob_ce</t>
  </si>
  <si>
    <t>conservative_NMB</t>
  </si>
  <si>
    <t>high_effect_ICER</t>
  </si>
  <si>
    <t>high_effect_prob_ce</t>
  </si>
  <si>
    <t>high_effect_NMB</t>
  </si>
  <si>
    <t>evppi</t>
  </si>
  <si>
    <t>beta1</t>
  </si>
  <si>
    <t>CNY</t>
  </si>
  <si>
    <t>Manuscript Table 3</t>
  </si>
  <si>
    <t>rr_12m</t>
  </si>
  <si>
    <t>analgesic_efficacy_equivalence</t>
  </si>
  <si>
    <t>unit_consumable_cost</t>
  </si>
  <si>
    <t>total</t>
  </si>
  <si>
    <t>optimistic</t>
  </si>
  <si>
    <t>Lower consumable cost</t>
  </si>
  <si>
    <t>rr_override</t>
  </si>
  <si>
    <t>Calibrated to Table 2 ICER 25.00</t>
  </si>
  <si>
    <t>Implied by cost 3.10 and target ICER 25.00</t>
  </si>
  <si>
    <t>Base-case consumable cost</t>
  </si>
  <si>
    <t>Calibrated to Table 1/2</t>
  </si>
  <si>
    <t>Implied by 272 vs 192 retained donors</t>
  </si>
  <si>
    <t>conservative</t>
  </si>
  <si>
    <t>Higher consumable cost</t>
  </si>
  <si>
    <t>Calibrated to Table 2 ICER 56.25</t>
  </si>
  <si>
    <t>Implied by cost 3.90 and target ICER 56.25</t>
  </si>
  <si>
    <t>high_effect</t>
  </si>
  <si>
    <t>Base-case consumable cost kept unless otherwise specified</t>
  </si>
  <si>
    <t>Calibrated to Table 2 ICER 18.75</t>
  </si>
  <si>
    <t>Calibrated to manuscript target ICER within simplified public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</si>
</sst>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6" formatCode="&quot;￥&quot;#,##0;[Red]&quot;￥&quot;\-#,##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2"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1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2">
      <alignment vertical="center"/>
    </xf>
    <xf numFmtId="0" fontId="9" fillId="0" borderId="2">
      <alignment vertical="center"/>
    </xf>
    <xf numFmtId="0" fontId="10" fillId="0" borderId="3">
      <alignment vertical="center"/>
    </xf>
    <xf numFmtId="0" fontId="10" fillId="0" borderId="0">
      <alignment vertical="center"/>
    </xf>
    <xf numFmtId="0" fontId="11" fillId="4" borderId="4">
      <alignment vertical="center"/>
    </xf>
    <xf numFmtId="0" fontId="12" fillId="5" borderId="5">
      <alignment vertical="center"/>
    </xf>
    <xf numFmtId="0" fontId="13" fillId="5" borderId="4">
      <alignment vertical="center"/>
    </xf>
    <xf numFmtId="0" fontId="14" fillId="6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12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8" fontId="0" fillId="0" borderId="0" xfId="0" applyNumberFormat="1"/>
    <xf numFmtId="6" fontId="0" fillId="0" borderId="0" xfId="0" applyNumberFormat="1"/>
    <xf numFmtId="176" fontId="0" fillId="0" borderId="0" xfId="0" applyNumberFormat="1"/>
    <xf numFmtId="0" fontId="2" fillId="0" borderId="0" xfId="0" applyFont="1"/>
    <xf numFmtId="0" fontId="0" fillId="0" borderId="0" xfId="0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" outlineLevelRow="6" outlineLevelCol="1"/>
  <cols>
    <col min="1" max="1" width="28" customWidth="1"/>
    <col min="2" max="2" width="40" customWidth="1"/>
  </cols>
  <sheetData>
    <row r="1" ht="28" customHeight="1" spans="1:2">
      <c r="A1" s="3" t="s">
        <v>0</v>
      </c>
      <c r="B1" s="3" t="s">
        <v>1</v>
      </c>
    </row>
    <row r="2" ht="42" customHeight="1" spans="1:2">
      <c r="A2" s="11" t="s">
        <v>2</v>
      </c>
      <c r="B2" s="2" t="s">
        <v>3</v>
      </c>
    </row>
    <row r="3" ht="42" customHeight="1" spans="1:2">
      <c r="A3" s="11" t="s">
        <v>4</v>
      </c>
      <c r="B3" s="2" t="s">
        <v>5</v>
      </c>
    </row>
    <row r="4" ht="42" customHeight="1" spans="1:2">
      <c r="A4" s="11" t="s">
        <v>6</v>
      </c>
      <c r="B4" s="2" t="s">
        <v>7</v>
      </c>
    </row>
    <row r="5" ht="168" customHeight="1" spans="1:2">
      <c r="A5" s="11" t="s">
        <v>8</v>
      </c>
      <c r="B5" s="2" t="s">
        <v>9</v>
      </c>
    </row>
    <row r="6" ht="84" customHeight="1" spans="1:2">
      <c r="A6" s="11" t="s">
        <v>10</v>
      </c>
      <c r="B6" s="2" t="s">
        <v>11</v>
      </c>
    </row>
    <row r="7" spans="1:2">
      <c r="A7" t="s">
        <v>12</v>
      </c>
      <c r="B7" t="s">
        <v>13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13" workbookViewId="0">
      <selection activeCell="A1" sqref="A1"/>
    </sheetView>
  </sheetViews>
  <sheetFormatPr defaultColWidth="9" defaultRowHeight="14" outlineLevelCol="4"/>
  <cols>
    <col min="1" max="1" width="18" customWidth="1"/>
    <col min="2" max="2" width="30" customWidth="1"/>
    <col min="3" max="3" width="14" customWidth="1"/>
    <col min="4" max="4" width="28" customWidth="1"/>
    <col min="5" max="5" width="26" customWidth="1"/>
  </cols>
  <sheetData>
    <row r="1" spans="1:5">
      <c r="A1" s="1" t="s">
        <v>480</v>
      </c>
      <c r="B1" s="1" t="s">
        <v>481</v>
      </c>
      <c r="C1" s="1" t="s">
        <v>15</v>
      </c>
      <c r="D1" s="1" t="s">
        <v>16</v>
      </c>
      <c r="E1" s="1" t="s">
        <v>482</v>
      </c>
    </row>
    <row r="2" spans="1:5">
      <c r="A2" s="2" t="s">
        <v>454</v>
      </c>
      <c r="B2" s="2" t="s">
        <v>483</v>
      </c>
      <c r="C2" s="2">
        <v>192</v>
      </c>
      <c r="D2" s="2" t="s">
        <v>484</v>
      </c>
      <c r="E2" s="2" t="s">
        <v>485</v>
      </c>
    </row>
    <row r="3" spans="1:5">
      <c r="A3" s="2" t="s">
        <v>454</v>
      </c>
      <c r="B3" s="2" t="s">
        <v>486</v>
      </c>
      <c r="C3" s="2">
        <v>272</v>
      </c>
      <c r="D3" s="2" t="s">
        <v>484</v>
      </c>
      <c r="E3" s="2" t="s">
        <v>485</v>
      </c>
    </row>
    <row r="4" spans="1:5">
      <c r="A4" s="2" t="s">
        <v>454</v>
      </c>
      <c r="B4" s="2" t="s">
        <v>487</v>
      </c>
      <c r="C4" s="2">
        <v>80</v>
      </c>
      <c r="D4" s="2" t="s">
        <v>484</v>
      </c>
      <c r="E4" s="2" t="s">
        <v>485</v>
      </c>
    </row>
    <row r="5" spans="1:5">
      <c r="A5" s="2" t="s">
        <v>454</v>
      </c>
      <c r="B5" s="2" t="s">
        <v>488</v>
      </c>
      <c r="C5" s="2">
        <v>3500</v>
      </c>
      <c r="D5" s="2" t="s">
        <v>489</v>
      </c>
      <c r="E5" s="2" t="s">
        <v>485</v>
      </c>
    </row>
    <row r="6" ht="28" customHeight="1" spans="1:5">
      <c r="A6" s="2" t="s">
        <v>454</v>
      </c>
      <c r="B6" s="2" t="s">
        <v>490</v>
      </c>
      <c r="C6" s="2">
        <v>43.75</v>
      </c>
      <c r="D6" s="2" t="s">
        <v>30</v>
      </c>
      <c r="E6" s="2" t="s">
        <v>485</v>
      </c>
    </row>
    <row r="7" spans="1:5">
      <c r="A7" s="2" t="s">
        <v>454</v>
      </c>
      <c r="B7" s="2" t="s">
        <v>491</v>
      </c>
      <c r="C7" s="2">
        <v>500</v>
      </c>
      <c r="D7" s="2" t="s">
        <v>489</v>
      </c>
      <c r="E7" s="2" t="s">
        <v>492</v>
      </c>
    </row>
    <row r="8" spans="1:5">
      <c r="A8" s="2" t="s">
        <v>493</v>
      </c>
      <c r="B8" s="2" t="s">
        <v>494</v>
      </c>
      <c r="C8" s="2">
        <v>0.72</v>
      </c>
      <c r="D8" s="2" t="s">
        <v>495</v>
      </c>
      <c r="E8" s="2" t="s">
        <v>496</v>
      </c>
    </row>
    <row r="9" ht="28" customHeight="1" spans="1:5">
      <c r="A9" s="2" t="s">
        <v>497</v>
      </c>
      <c r="B9" s="2" t="s">
        <v>498</v>
      </c>
      <c r="C9" s="2">
        <v>25</v>
      </c>
      <c r="D9" s="2" t="s">
        <v>30</v>
      </c>
      <c r="E9" s="2" t="s">
        <v>492</v>
      </c>
    </row>
    <row r="10" spans="1:5">
      <c r="A10" s="2" t="s">
        <v>497</v>
      </c>
      <c r="B10" s="2" t="s">
        <v>499</v>
      </c>
      <c r="C10" s="2">
        <v>0.91</v>
      </c>
      <c r="D10" s="2" t="s">
        <v>495</v>
      </c>
      <c r="E10" s="2" t="s">
        <v>492</v>
      </c>
    </row>
    <row r="11" spans="1:5">
      <c r="A11" s="2" t="s">
        <v>497</v>
      </c>
      <c r="B11" s="2" t="s">
        <v>500</v>
      </c>
      <c r="C11" s="2">
        <v>2000</v>
      </c>
      <c r="D11" s="2" t="s">
        <v>489</v>
      </c>
      <c r="E11" s="2" t="s">
        <v>492</v>
      </c>
    </row>
    <row r="12" ht="28" customHeight="1" spans="1:5">
      <c r="A12" s="2" t="s">
        <v>497</v>
      </c>
      <c r="B12" s="2" t="s">
        <v>501</v>
      </c>
      <c r="C12" s="2">
        <v>43.75</v>
      </c>
      <c r="D12" s="2" t="s">
        <v>30</v>
      </c>
      <c r="E12" s="2" t="s">
        <v>492</v>
      </c>
    </row>
    <row r="13" spans="1:5">
      <c r="A13" s="2" t="s">
        <v>497</v>
      </c>
      <c r="B13" s="2" t="s">
        <v>502</v>
      </c>
      <c r="C13" s="2">
        <v>0.72</v>
      </c>
      <c r="D13" s="2" t="s">
        <v>495</v>
      </c>
      <c r="E13" s="2" t="s">
        <v>492</v>
      </c>
    </row>
    <row r="14" spans="1:5">
      <c r="A14" s="2" t="s">
        <v>497</v>
      </c>
      <c r="B14" s="2" t="s">
        <v>503</v>
      </c>
      <c r="C14" s="2">
        <v>500</v>
      </c>
      <c r="D14" s="2" t="s">
        <v>489</v>
      </c>
      <c r="E14" s="2" t="s">
        <v>492</v>
      </c>
    </row>
    <row r="15" ht="28" customHeight="1" spans="1:5">
      <c r="A15" s="2" t="s">
        <v>497</v>
      </c>
      <c r="B15" s="2" t="s">
        <v>504</v>
      </c>
      <c r="C15" s="2">
        <v>56.25</v>
      </c>
      <c r="D15" s="2" t="s">
        <v>30</v>
      </c>
      <c r="E15" s="2" t="s">
        <v>492</v>
      </c>
    </row>
    <row r="16" spans="1:5">
      <c r="A16" s="2" t="s">
        <v>497</v>
      </c>
      <c r="B16" s="2" t="s">
        <v>505</v>
      </c>
      <c r="C16" s="2">
        <v>0.48</v>
      </c>
      <c r="D16" s="2" t="s">
        <v>495</v>
      </c>
      <c r="E16" s="2" t="s">
        <v>492</v>
      </c>
    </row>
    <row r="17" spans="1:5">
      <c r="A17" s="2" t="s">
        <v>497</v>
      </c>
      <c r="B17" s="2" t="s">
        <v>506</v>
      </c>
      <c r="C17" s="2">
        <v>-500</v>
      </c>
      <c r="D17" s="2" t="s">
        <v>489</v>
      </c>
      <c r="E17" s="2" t="s">
        <v>492</v>
      </c>
    </row>
    <row r="18" ht="28" customHeight="1" spans="1:5">
      <c r="A18" s="2" t="s">
        <v>497</v>
      </c>
      <c r="B18" s="2" t="s">
        <v>507</v>
      </c>
      <c r="C18" s="2">
        <v>18.75</v>
      </c>
      <c r="D18" s="2" t="s">
        <v>30</v>
      </c>
      <c r="E18" s="2" t="s">
        <v>492</v>
      </c>
    </row>
    <row r="19" spans="1:5">
      <c r="A19" s="2" t="s">
        <v>497</v>
      </c>
      <c r="B19" s="2" t="s">
        <v>508</v>
      </c>
      <c r="C19" s="2">
        <v>0.96</v>
      </c>
      <c r="D19" s="2" t="s">
        <v>495</v>
      </c>
      <c r="E19" s="2" t="s">
        <v>492</v>
      </c>
    </row>
    <row r="20" spans="1:5">
      <c r="A20" s="2" t="s">
        <v>497</v>
      </c>
      <c r="B20" s="2" t="s">
        <v>509</v>
      </c>
      <c r="C20" s="2">
        <v>2800</v>
      </c>
      <c r="D20" s="2" t="s">
        <v>489</v>
      </c>
      <c r="E20" s="2" t="s">
        <v>492</v>
      </c>
    </row>
    <row r="21" spans="1:5">
      <c r="A21" s="2" t="s">
        <v>510</v>
      </c>
      <c r="B21" s="2" t="s">
        <v>511</v>
      </c>
      <c r="C21" s="2">
        <v>3200</v>
      </c>
      <c r="D21" s="2" t="s">
        <v>512</v>
      </c>
      <c r="E21" s="2" t="s">
        <v>513</v>
      </c>
    </row>
    <row r="22" spans="1:5">
      <c r="A22" s="2" t="s">
        <v>510</v>
      </c>
      <c r="B22" s="2" t="s">
        <v>514</v>
      </c>
      <c r="C22" s="2">
        <v>1800</v>
      </c>
      <c r="D22" s="2" t="s">
        <v>512</v>
      </c>
      <c r="E22" s="2" t="s">
        <v>513</v>
      </c>
    </row>
    <row r="23" ht="28" customHeight="1" spans="1:5">
      <c r="A23" s="2" t="s">
        <v>510</v>
      </c>
      <c r="B23" s="2" t="s">
        <v>515</v>
      </c>
      <c r="C23" s="2">
        <v>1200</v>
      </c>
      <c r="D23" s="2" t="s">
        <v>512</v>
      </c>
      <c r="E23" s="2" t="s">
        <v>513</v>
      </c>
    </row>
    <row r="24" spans="1:5">
      <c r="A24" s="2" t="s">
        <v>510</v>
      </c>
      <c r="B24" s="2" t="s">
        <v>516</v>
      </c>
      <c r="C24" s="2">
        <v>800</v>
      </c>
      <c r="D24" s="2" t="s">
        <v>512</v>
      </c>
      <c r="E24" s="2" t="s">
        <v>513</v>
      </c>
    </row>
    <row r="25" spans="1:5">
      <c r="A25" s="2" t="s">
        <v>510</v>
      </c>
      <c r="B25" s="2" t="s">
        <v>517</v>
      </c>
      <c r="C25" s="2">
        <v>7000</v>
      </c>
      <c r="D25" s="2" t="s">
        <v>512</v>
      </c>
      <c r="E25" s="2" t="s">
        <v>513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D15" sqref="D15"/>
    </sheetView>
  </sheetViews>
  <sheetFormatPr defaultColWidth="9" defaultRowHeight="14" outlineLevelCol="4"/>
  <cols>
    <col min="1" max="1" width="16" customWidth="1"/>
    <col min="2" max="2" width="20" customWidth="1"/>
    <col min="3" max="3" width="14" customWidth="1"/>
    <col min="4" max="4" width="28" customWidth="1"/>
    <col min="5" max="5" width="40" customWidth="1"/>
  </cols>
  <sheetData>
    <row r="1" spans="1:5">
      <c r="A1" s="1" t="s">
        <v>497</v>
      </c>
      <c r="B1" s="1" t="s">
        <v>14</v>
      </c>
      <c r="C1" s="1" t="s">
        <v>15</v>
      </c>
      <c r="D1" s="1" t="s">
        <v>19</v>
      </c>
      <c r="E1" s="1" t="s">
        <v>20</v>
      </c>
    </row>
    <row r="2" spans="1:5">
      <c r="A2" s="2" t="s">
        <v>518</v>
      </c>
      <c r="B2" s="2" t="s">
        <v>35</v>
      </c>
      <c r="C2" s="2">
        <v>2.2</v>
      </c>
      <c r="D2" s="2" t="s">
        <v>492</v>
      </c>
      <c r="E2" s="2" t="s">
        <v>519</v>
      </c>
    </row>
    <row r="3" ht="28" customHeight="1" spans="1:5">
      <c r="A3" s="2" t="s">
        <v>518</v>
      </c>
      <c r="B3" s="2" t="s">
        <v>520</v>
      </c>
      <c r="C3" s="2">
        <v>1.6458333333</v>
      </c>
      <c r="D3" s="2" t="s">
        <v>521</v>
      </c>
      <c r="E3" s="2" t="s">
        <v>522</v>
      </c>
    </row>
    <row r="4" spans="1:5">
      <c r="A4" s="2" t="s">
        <v>454</v>
      </c>
      <c r="B4" s="2" t="s">
        <v>35</v>
      </c>
      <c r="C4" s="2">
        <v>2.6</v>
      </c>
      <c r="D4" s="2" t="s">
        <v>492</v>
      </c>
      <c r="E4" s="2" t="s">
        <v>523</v>
      </c>
    </row>
    <row r="5" spans="1:5">
      <c r="A5" s="2" t="s">
        <v>454</v>
      </c>
      <c r="B5" s="2" t="s">
        <v>520</v>
      </c>
      <c r="C5" s="2">
        <v>1.4166666667</v>
      </c>
      <c r="D5" s="2" t="s">
        <v>524</v>
      </c>
      <c r="E5" s="2" t="s">
        <v>525</v>
      </c>
    </row>
    <row r="6" spans="1:5">
      <c r="A6" s="2" t="s">
        <v>526</v>
      </c>
      <c r="B6" s="2" t="s">
        <v>35</v>
      </c>
      <c r="C6" s="2">
        <v>3</v>
      </c>
      <c r="D6" s="2" t="s">
        <v>492</v>
      </c>
      <c r="E6" s="2" t="s">
        <v>527</v>
      </c>
    </row>
    <row r="7" ht="28" customHeight="1" spans="1:5">
      <c r="A7" s="2" t="s">
        <v>526</v>
      </c>
      <c r="B7" s="2" t="s">
        <v>520</v>
      </c>
      <c r="C7" s="2">
        <v>1.3611111111</v>
      </c>
      <c r="D7" s="2" t="s">
        <v>528</v>
      </c>
      <c r="E7" s="2" t="s">
        <v>529</v>
      </c>
    </row>
    <row r="8" ht="28" customHeight="1" spans="1:5">
      <c r="A8" s="2" t="s">
        <v>530</v>
      </c>
      <c r="B8" s="2" t="s">
        <v>35</v>
      </c>
      <c r="C8" s="2">
        <v>2.6</v>
      </c>
      <c r="D8" s="2" t="s">
        <v>492</v>
      </c>
      <c r="E8" s="2" t="s">
        <v>531</v>
      </c>
    </row>
    <row r="9" ht="28" customHeight="1" spans="1:5">
      <c r="A9" s="2" t="s">
        <v>530</v>
      </c>
      <c r="B9" s="2" t="s">
        <v>520</v>
      </c>
      <c r="C9" s="2">
        <v>1.9722222222</v>
      </c>
      <c r="D9" s="2" t="s">
        <v>532</v>
      </c>
      <c r="E9" s="2" t="s">
        <v>533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pane ySplit="1" topLeftCell="A8" activePane="bottomLeft" state="frozen"/>
      <selection/>
      <selection pane="bottomLeft" activeCell="G3" sqref="G3"/>
    </sheetView>
  </sheetViews>
  <sheetFormatPr defaultColWidth="9" defaultRowHeight="14"/>
  <cols>
    <col min="1" max="1" width="24" customWidth="1"/>
    <col min="2" max="2" width="15" customWidth="1"/>
    <col min="3" max="3" width="35" customWidth="1"/>
    <col min="4" max="4" width="40" customWidth="1"/>
    <col min="5" max="5" width="12" customWidth="1"/>
    <col min="6" max="7" width="40" customWidth="1"/>
    <col min="8" max="9" width="12" customWidth="1"/>
  </cols>
  <sheetData>
    <row r="1" spans="1:9">
      <c r="A1" s="3" t="s">
        <v>14</v>
      </c>
      <c r="B1" s="3" t="s">
        <v>15</v>
      </c>
      <c r="C1" s="3" t="s">
        <v>16</v>
      </c>
      <c r="D1" s="3" t="s">
        <v>17</v>
      </c>
      <c r="E1" s="3" t="s">
        <v>18</v>
      </c>
      <c r="F1" s="3" t="s">
        <v>19</v>
      </c>
      <c r="G1" s="3" t="s">
        <v>20</v>
      </c>
      <c r="H1" s="3" t="s">
        <v>21</v>
      </c>
      <c r="I1" s="3" t="s">
        <v>22</v>
      </c>
    </row>
    <row r="2" spans="1:9">
      <c r="A2" t="s">
        <v>23</v>
      </c>
      <c r="B2" s="10">
        <v>0.192</v>
      </c>
      <c r="C2" t="s">
        <v>24</v>
      </c>
      <c r="D2" t="s">
        <v>25</v>
      </c>
      <c r="E2" t="s">
        <v>26</v>
      </c>
      <c r="F2" t="s">
        <v>27</v>
      </c>
      <c r="G2" t="s">
        <v>28</v>
      </c>
      <c r="H2" s="10">
        <v>0.115</v>
      </c>
      <c r="I2" s="10">
        <v>0.241</v>
      </c>
    </row>
    <row r="3" spans="1:9">
      <c r="A3" t="s">
        <v>29</v>
      </c>
      <c r="B3" s="5">
        <v>50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s="10">
        <v>0</v>
      </c>
      <c r="I3" s="5">
        <v>100</v>
      </c>
    </row>
    <row r="4" spans="1:9">
      <c r="A4" t="s">
        <v>35</v>
      </c>
      <c r="B4" s="5">
        <v>2.6</v>
      </c>
      <c r="C4" t="s">
        <v>36</v>
      </c>
      <c r="D4" t="s">
        <v>37</v>
      </c>
      <c r="F4" t="s">
        <v>38</v>
      </c>
      <c r="G4" t="s">
        <v>39</v>
      </c>
      <c r="H4" s="5">
        <v>2.2</v>
      </c>
      <c r="I4" s="5">
        <v>3</v>
      </c>
    </row>
    <row r="5" spans="1:9">
      <c r="A5" t="s">
        <v>40</v>
      </c>
      <c r="B5" s="10">
        <v>0.5</v>
      </c>
      <c r="C5" t="s">
        <v>41</v>
      </c>
      <c r="D5" t="s">
        <v>42</v>
      </c>
      <c r="F5" t="s">
        <v>38</v>
      </c>
      <c r="G5" t="s">
        <v>43</v>
      </c>
    </row>
    <row r="6" spans="1:9">
      <c r="A6" t="s">
        <v>44</v>
      </c>
      <c r="B6" s="5">
        <v>1.2</v>
      </c>
      <c r="C6" t="s">
        <v>45</v>
      </c>
      <c r="D6" t="s">
        <v>46</v>
      </c>
      <c r="F6" t="s">
        <v>38</v>
      </c>
      <c r="G6" t="s">
        <v>47</v>
      </c>
    </row>
    <row r="7" spans="1:9">
      <c r="A7" t="s">
        <v>48</v>
      </c>
      <c r="B7">
        <f>B5*B6</f>
        <v>0.6</v>
      </c>
      <c r="C7" t="s">
        <v>36</v>
      </c>
      <c r="D7" t="s">
        <v>49</v>
      </c>
      <c r="F7" t="s">
        <v>38</v>
      </c>
      <c r="G7" t="s">
        <v>50</v>
      </c>
    </row>
    <row r="8" spans="1:9">
      <c r="A8" t="s">
        <v>51</v>
      </c>
      <c r="B8" s="10">
        <v>0.3</v>
      </c>
      <c r="C8" t="s">
        <v>36</v>
      </c>
      <c r="D8" t="s">
        <v>52</v>
      </c>
      <c r="F8" t="s">
        <v>38</v>
      </c>
      <c r="G8" t="s">
        <v>53</v>
      </c>
      <c r="H8" s="10">
        <v>0.2</v>
      </c>
      <c r="I8" s="10">
        <v>0.4</v>
      </c>
    </row>
    <row r="9" spans="1:9">
      <c r="A9" t="s">
        <v>54</v>
      </c>
      <c r="B9">
        <f>B4+B7+B8</f>
        <v>3.5</v>
      </c>
      <c r="C9" t="s">
        <v>36</v>
      </c>
      <c r="D9" t="s">
        <v>55</v>
      </c>
      <c r="F9" t="s">
        <v>38</v>
      </c>
      <c r="G9" t="s">
        <v>56</v>
      </c>
    </row>
    <row r="10" spans="1:9">
      <c r="A10" t="s">
        <v>57</v>
      </c>
      <c r="B10" s="10">
        <v>0.71</v>
      </c>
      <c r="C10" t="s">
        <v>58</v>
      </c>
      <c r="D10" t="s">
        <v>59</v>
      </c>
      <c r="F10" t="s">
        <v>60</v>
      </c>
      <c r="G10" t="s">
        <v>61</v>
      </c>
    </row>
    <row r="11" spans="1:9">
      <c r="A11" t="s">
        <v>62</v>
      </c>
      <c r="B11">
        <f>PI()/SQRT(3)</f>
        <v>1.81379936423422</v>
      </c>
      <c r="C11" t="s">
        <v>63</v>
      </c>
      <c r="D11" t="s">
        <v>64</v>
      </c>
      <c r="E11" t="s">
        <v>65</v>
      </c>
      <c r="F11" t="s">
        <v>66</v>
      </c>
      <c r="G11" t="s">
        <v>67</v>
      </c>
    </row>
    <row r="12" spans="1:9">
      <c r="A12" t="s">
        <v>68</v>
      </c>
      <c r="B12" s="10">
        <v>-0.28</v>
      </c>
      <c r="C12" t="s">
        <v>69</v>
      </c>
      <c r="D12" t="s">
        <v>70</v>
      </c>
      <c r="E12" t="s">
        <v>71</v>
      </c>
      <c r="F12" t="s">
        <v>72</v>
      </c>
      <c r="G12" t="s">
        <v>73</v>
      </c>
      <c r="H12" s="10">
        <v>-0.42</v>
      </c>
      <c r="I12" s="10">
        <v>-0.2</v>
      </c>
    </row>
    <row r="13" spans="1:9">
      <c r="A13" t="s">
        <v>74</v>
      </c>
      <c r="B13" s="10">
        <v>0.52</v>
      </c>
      <c r="C13" t="s">
        <v>69</v>
      </c>
      <c r="D13" t="s">
        <v>75</v>
      </c>
      <c r="E13" t="s">
        <v>76</v>
      </c>
      <c r="F13" t="s">
        <v>72</v>
      </c>
      <c r="G13" t="s">
        <v>73</v>
      </c>
    </row>
    <row r="14" spans="1:9">
      <c r="A14" t="s">
        <v>77</v>
      </c>
      <c r="B14" s="5">
        <v>1000</v>
      </c>
      <c r="C14" t="s">
        <v>78</v>
      </c>
      <c r="D14" t="s">
        <v>79</v>
      </c>
      <c r="E14" t="s">
        <v>80</v>
      </c>
      <c r="F14" t="s">
        <v>81</v>
      </c>
      <c r="G14" t="s">
        <v>82</v>
      </c>
    </row>
    <row r="15" spans="1:9">
      <c r="A15" t="s">
        <v>83</v>
      </c>
      <c r="B15" s="5">
        <v>12</v>
      </c>
      <c r="C15" t="s">
        <v>84</v>
      </c>
      <c r="D15" t="s">
        <v>85</v>
      </c>
      <c r="E15" t="s">
        <v>86</v>
      </c>
      <c r="F15" t="s">
        <v>72</v>
      </c>
      <c r="G15" t="s">
        <v>87</v>
      </c>
    </row>
    <row r="16" spans="1:9">
      <c r="A16" t="s">
        <v>88</v>
      </c>
      <c r="B16" s="5">
        <v>1.8</v>
      </c>
      <c r="C16" t="s">
        <v>89</v>
      </c>
      <c r="D16" t="s">
        <v>90</v>
      </c>
      <c r="F16" t="s">
        <v>91</v>
      </c>
      <c r="G16" t="s">
        <v>92</v>
      </c>
    </row>
    <row r="17" spans="1:7">
      <c r="A17" t="s">
        <v>93</v>
      </c>
      <c r="B17" s="10">
        <v>0.15</v>
      </c>
      <c r="C17" t="s">
        <v>94</v>
      </c>
      <c r="D17" t="s">
        <v>95</v>
      </c>
      <c r="F17" t="s">
        <v>91</v>
      </c>
      <c r="G17" t="s">
        <v>92</v>
      </c>
    </row>
    <row r="18" spans="1:7">
      <c r="A18" t="s">
        <v>96</v>
      </c>
      <c r="B18" s="10">
        <v>0.85</v>
      </c>
      <c r="C18" t="s">
        <v>97</v>
      </c>
      <c r="D18" t="s">
        <v>98</v>
      </c>
      <c r="E18" t="s">
        <v>99</v>
      </c>
      <c r="F18" t="s">
        <v>100</v>
      </c>
      <c r="G18" t="s">
        <v>101</v>
      </c>
    </row>
    <row r="19" spans="1:7">
      <c r="A19" t="s">
        <v>102</v>
      </c>
      <c r="B19" s="10">
        <v>0.95</v>
      </c>
      <c r="C19" t="s">
        <v>97</v>
      </c>
      <c r="D19" t="s">
        <v>103</v>
      </c>
      <c r="E19" t="s">
        <v>104</v>
      </c>
      <c r="F19" t="s">
        <v>100</v>
      </c>
      <c r="G19" t="s">
        <v>105</v>
      </c>
    </row>
    <row r="20" spans="1:7">
      <c r="A20" t="s">
        <v>106</v>
      </c>
      <c r="B20" s="5">
        <v>5000</v>
      </c>
      <c r="C20" t="s">
        <v>107</v>
      </c>
      <c r="D20" t="s">
        <v>108</v>
      </c>
      <c r="E20" t="s">
        <v>109</v>
      </c>
      <c r="F20" t="s">
        <v>72</v>
      </c>
      <c r="G20" t="s">
        <v>110</v>
      </c>
    </row>
    <row r="21" spans="1:7">
      <c r="A21" t="s">
        <v>111</v>
      </c>
      <c r="B21" s="5">
        <v>200</v>
      </c>
      <c r="C21" t="s">
        <v>107</v>
      </c>
      <c r="D21" t="s">
        <v>112</v>
      </c>
      <c r="F21" t="s">
        <v>113</v>
      </c>
      <c r="G21" t="s">
        <v>114</v>
      </c>
    </row>
    <row r="22" spans="1:7">
      <c r="A22" t="s">
        <v>115</v>
      </c>
      <c r="B22" s="5">
        <v>200</v>
      </c>
      <c r="C22" t="s">
        <v>107</v>
      </c>
      <c r="D22" t="s">
        <v>116</v>
      </c>
      <c r="F22" t="s">
        <v>113</v>
      </c>
      <c r="G22" t="s">
        <v>114</v>
      </c>
    </row>
    <row r="23" spans="1:7">
      <c r="A23" t="s">
        <v>117</v>
      </c>
      <c r="B23">
        <v>1</v>
      </c>
      <c r="C23" t="s">
        <v>118</v>
      </c>
      <c r="D23" t="s">
        <v>119</v>
      </c>
      <c r="F23" t="s">
        <v>120</v>
      </c>
      <c r="G23" t="s">
        <v>121</v>
      </c>
    </row>
    <row r="24" spans="1:7">
      <c r="A24" t="s">
        <v>122</v>
      </c>
      <c r="B24">
        <v>1.4166666667</v>
      </c>
      <c r="C24" t="s">
        <v>123</v>
      </c>
      <c r="D24" t="s">
        <v>124</v>
      </c>
      <c r="F24" t="s">
        <v>125</v>
      </c>
      <c r="G24" t="s">
        <v>126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" outlineLevelCol="7"/>
  <cols>
    <col min="1" max="1" width="24" customWidth="1"/>
    <col min="2" max="2" width="12" customWidth="1"/>
    <col min="3" max="3" width="19" customWidth="1"/>
    <col min="4" max="5" width="12" customWidth="1"/>
    <col min="6" max="6" width="30" customWidth="1"/>
    <col min="7" max="8" width="40" customWidth="1"/>
  </cols>
  <sheetData>
    <row r="1" spans="1:8">
      <c r="A1" s="3" t="s">
        <v>14</v>
      </c>
      <c r="B1" s="3" t="s">
        <v>127</v>
      </c>
      <c r="C1" s="3" t="s">
        <v>128</v>
      </c>
      <c r="D1" s="3" t="s">
        <v>129</v>
      </c>
      <c r="E1" s="3" t="s">
        <v>130</v>
      </c>
      <c r="F1" s="3" t="s">
        <v>16</v>
      </c>
      <c r="G1" s="3" t="s">
        <v>19</v>
      </c>
      <c r="H1" s="3" t="s">
        <v>20</v>
      </c>
    </row>
    <row r="2" spans="1:8">
      <c r="A2" t="s">
        <v>23</v>
      </c>
      <c r="B2" t="s">
        <v>131</v>
      </c>
      <c r="C2" s="5">
        <v>28.7</v>
      </c>
      <c r="D2" s="5">
        <v>120.8</v>
      </c>
      <c r="F2" t="s">
        <v>24</v>
      </c>
      <c r="G2" t="s">
        <v>72</v>
      </c>
      <c r="H2" t="s">
        <v>132</v>
      </c>
    </row>
    <row r="3" spans="1:8">
      <c r="A3" t="s">
        <v>35</v>
      </c>
      <c r="B3" t="s">
        <v>133</v>
      </c>
      <c r="C3" s="5">
        <v>2.2</v>
      </c>
      <c r="D3" s="5">
        <v>3</v>
      </c>
      <c r="F3" t="s">
        <v>36</v>
      </c>
      <c r="G3" t="s">
        <v>38</v>
      </c>
      <c r="H3" t="s">
        <v>134</v>
      </c>
    </row>
    <row r="4" spans="1:8">
      <c r="A4" t="s">
        <v>48</v>
      </c>
      <c r="B4" t="s">
        <v>135</v>
      </c>
      <c r="C4" s="10">
        <v>0.6</v>
      </c>
      <c r="D4" s="10">
        <v>0.096</v>
      </c>
      <c r="F4" t="s">
        <v>36</v>
      </c>
      <c r="G4" t="s">
        <v>136</v>
      </c>
      <c r="H4" t="s">
        <v>137</v>
      </c>
    </row>
    <row r="5" spans="1:8">
      <c r="A5" t="s">
        <v>51</v>
      </c>
      <c r="B5" t="s">
        <v>133</v>
      </c>
      <c r="C5" s="10">
        <v>0.2</v>
      </c>
      <c r="D5" s="10">
        <v>0.4</v>
      </c>
      <c r="F5" t="s">
        <v>36</v>
      </c>
      <c r="G5" t="s">
        <v>38</v>
      </c>
      <c r="H5" t="s">
        <v>138</v>
      </c>
    </row>
    <row r="6" spans="1:8">
      <c r="A6" t="s">
        <v>57</v>
      </c>
      <c r="B6" t="s">
        <v>135</v>
      </c>
      <c r="C6" s="10">
        <v>0.71</v>
      </c>
      <c r="D6" s="10">
        <v>0.094</v>
      </c>
      <c r="F6" t="s">
        <v>58</v>
      </c>
      <c r="G6" t="s">
        <v>72</v>
      </c>
      <c r="H6" t="s">
        <v>139</v>
      </c>
    </row>
    <row r="7" spans="1:8">
      <c r="A7" t="s">
        <v>62</v>
      </c>
      <c r="B7" t="s">
        <v>140</v>
      </c>
      <c r="C7" s="5">
        <v>1.81379936423422</v>
      </c>
      <c r="F7" t="s">
        <v>63</v>
      </c>
      <c r="G7" t="s">
        <v>100</v>
      </c>
      <c r="H7" t="s">
        <v>141</v>
      </c>
    </row>
    <row r="8" spans="1:8">
      <c r="A8" t="s">
        <v>68</v>
      </c>
      <c r="B8" t="s">
        <v>135</v>
      </c>
      <c r="C8" s="10">
        <v>-0.28</v>
      </c>
      <c r="D8" s="10">
        <v>0.051</v>
      </c>
      <c r="F8" t="s">
        <v>69</v>
      </c>
      <c r="G8" t="s">
        <v>72</v>
      </c>
      <c r="H8" t="s">
        <v>73</v>
      </c>
    </row>
    <row r="9" spans="1:8">
      <c r="A9" t="s">
        <v>74</v>
      </c>
      <c r="B9" t="s">
        <v>135</v>
      </c>
      <c r="C9" s="10">
        <v>0.52</v>
      </c>
      <c r="D9" s="10">
        <v>0.087</v>
      </c>
      <c r="F9" t="s">
        <v>69</v>
      </c>
      <c r="G9" t="s">
        <v>72</v>
      </c>
      <c r="H9" t="s">
        <v>73</v>
      </c>
    </row>
    <row r="10" spans="1:8">
      <c r="A10" t="s">
        <v>88</v>
      </c>
      <c r="B10" t="s">
        <v>140</v>
      </c>
      <c r="C10" s="5">
        <v>1.8</v>
      </c>
      <c r="F10" t="s">
        <v>89</v>
      </c>
      <c r="G10" t="s">
        <v>91</v>
      </c>
      <c r="H10" t="s">
        <v>142</v>
      </c>
    </row>
    <row r="11" spans="1:8">
      <c r="A11" t="s">
        <v>93</v>
      </c>
      <c r="B11" t="s">
        <v>140</v>
      </c>
      <c r="C11" s="10">
        <v>0.15</v>
      </c>
      <c r="F11" t="s">
        <v>94</v>
      </c>
      <c r="G11" t="s">
        <v>91</v>
      </c>
      <c r="H11" t="s">
        <v>142</v>
      </c>
    </row>
    <row r="12" spans="1:8">
      <c r="A12" t="s">
        <v>122</v>
      </c>
      <c r="B12" t="s">
        <v>135</v>
      </c>
      <c r="C12">
        <v>1.4166666667</v>
      </c>
      <c r="D12">
        <v>0.08</v>
      </c>
      <c r="F12" t="s">
        <v>123</v>
      </c>
      <c r="G12" t="s">
        <v>143</v>
      </c>
      <c r="H12" t="s">
        <v>144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1" topLeftCell="A2" activePane="bottomLeft" state="frozen"/>
      <selection/>
      <selection pane="bottomLeft" activeCell="F11" sqref="F11"/>
    </sheetView>
  </sheetViews>
  <sheetFormatPr defaultColWidth="9" defaultRowHeight="14"/>
  <cols>
    <col min="1" max="1" width="12" customWidth="1"/>
    <col min="2" max="2" width="20" customWidth="1"/>
    <col min="3" max="3" width="14" customWidth="1"/>
    <col min="4" max="4" width="13" customWidth="1"/>
    <col min="5" max="5" width="14" customWidth="1"/>
    <col min="6" max="6" width="25" customWidth="1"/>
    <col min="7" max="7" width="26" customWidth="1"/>
    <col min="8" max="8" width="14" customWidth="1"/>
    <col min="9" max="10" width="24" customWidth="1"/>
  </cols>
  <sheetData>
    <row r="1" ht="28" customHeight="1" spans="1:10">
      <c r="A1" s="3" t="s">
        <v>145</v>
      </c>
      <c r="B1" s="3" t="s">
        <v>146</v>
      </c>
      <c r="C1" s="3" t="s">
        <v>147</v>
      </c>
      <c r="D1" s="3" t="s">
        <v>148</v>
      </c>
      <c r="E1" s="3" t="s">
        <v>149</v>
      </c>
      <c r="F1" s="3" t="s">
        <v>150</v>
      </c>
      <c r="G1" s="3" t="s">
        <v>151</v>
      </c>
      <c r="H1" s="3" t="s">
        <v>152</v>
      </c>
      <c r="I1" s="3" t="s">
        <v>19</v>
      </c>
      <c r="J1" s="3" t="s">
        <v>153</v>
      </c>
    </row>
    <row r="2" ht="28" customHeight="1" spans="1:10">
      <c r="A2" t="s">
        <v>154</v>
      </c>
      <c r="B2" s="7" t="s">
        <v>155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</row>
    <row r="3" spans="1:10">
      <c r="A3" t="s">
        <v>164</v>
      </c>
      <c r="B3" t="s">
        <v>165</v>
      </c>
      <c r="C3" t="s">
        <v>166</v>
      </c>
      <c r="D3" t="s">
        <v>167</v>
      </c>
      <c r="E3" t="s">
        <v>168</v>
      </c>
      <c r="F3" t="s">
        <v>169</v>
      </c>
      <c r="G3" t="s">
        <v>170</v>
      </c>
      <c r="H3" t="s">
        <v>171</v>
      </c>
      <c r="I3" t="s">
        <v>172</v>
      </c>
      <c r="J3" t="s">
        <v>163</v>
      </c>
    </row>
    <row r="4" spans="1:10">
      <c r="A4" t="s">
        <v>173</v>
      </c>
      <c r="B4" t="s">
        <v>174</v>
      </c>
      <c r="C4" t="s">
        <v>175</v>
      </c>
      <c r="D4" t="s">
        <v>176</v>
      </c>
      <c r="E4" t="s">
        <v>177</v>
      </c>
      <c r="F4" t="s">
        <v>178</v>
      </c>
      <c r="G4" t="s">
        <v>179</v>
      </c>
      <c r="H4" t="s">
        <v>180</v>
      </c>
      <c r="I4" t="s">
        <v>181</v>
      </c>
      <c r="J4" t="s">
        <v>163</v>
      </c>
    </row>
    <row r="5" spans="1:10">
      <c r="A5" t="s">
        <v>182</v>
      </c>
      <c r="B5" t="s">
        <v>183</v>
      </c>
      <c r="C5" s="8">
        <v>2.66</v>
      </c>
      <c r="D5" s="8">
        <v>2.4</v>
      </c>
      <c r="E5" s="8">
        <v>2.8</v>
      </c>
      <c r="F5" t="s">
        <v>184</v>
      </c>
      <c r="G5" t="s">
        <v>185</v>
      </c>
      <c r="H5" t="s">
        <v>186</v>
      </c>
      <c r="I5" t="s">
        <v>187</v>
      </c>
      <c r="J5" t="s">
        <v>163</v>
      </c>
    </row>
    <row r="6" spans="1:10">
      <c r="A6" t="s">
        <v>188</v>
      </c>
      <c r="B6" t="s">
        <v>189</v>
      </c>
      <c r="C6" t="s">
        <v>190</v>
      </c>
      <c r="D6" t="s">
        <v>191</v>
      </c>
      <c r="E6" t="s">
        <v>192</v>
      </c>
      <c r="F6" t="s">
        <v>193</v>
      </c>
      <c r="G6" t="s">
        <v>194</v>
      </c>
      <c r="H6" t="s">
        <v>195</v>
      </c>
      <c r="I6" t="s">
        <v>196</v>
      </c>
      <c r="J6" t="s">
        <v>163</v>
      </c>
    </row>
    <row r="7" spans="1:10">
      <c r="A7" t="s">
        <v>197</v>
      </c>
      <c r="B7" t="s">
        <v>198</v>
      </c>
      <c r="C7" t="s">
        <v>199</v>
      </c>
      <c r="D7" t="s">
        <v>200</v>
      </c>
      <c r="E7" t="s">
        <v>201</v>
      </c>
      <c r="F7" t="s">
        <v>202</v>
      </c>
      <c r="G7" t="s">
        <v>203</v>
      </c>
      <c r="H7" t="s">
        <v>204</v>
      </c>
      <c r="I7" t="s">
        <v>205</v>
      </c>
      <c r="J7" t="s">
        <v>163</v>
      </c>
    </row>
    <row r="8" spans="1:10">
      <c r="A8" t="s">
        <v>206</v>
      </c>
      <c r="B8" t="s">
        <v>207</v>
      </c>
      <c r="C8" s="9">
        <v>32</v>
      </c>
      <c r="D8" s="9">
        <v>28</v>
      </c>
      <c r="E8" t="s">
        <v>208</v>
      </c>
      <c r="F8" t="s">
        <v>209</v>
      </c>
      <c r="G8" t="s">
        <v>210</v>
      </c>
      <c r="H8" t="s">
        <v>211</v>
      </c>
      <c r="I8" t="s">
        <v>212</v>
      </c>
      <c r="J8" t="s">
        <v>163</v>
      </c>
    </row>
    <row r="9" spans="1:10">
      <c r="A9" t="s">
        <v>213</v>
      </c>
      <c r="B9" t="s">
        <v>214</v>
      </c>
      <c r="C9" s="9">
        <v>1300</v>
      </c>
      <c r="D9" s="9">
        <v>1000</v>
      </c>
      <c r="E9" s="9">
        <v>1500</v>
      </c>
      <c r="F9" t="s">
        <v>215</v>
      </c>
      <c r="G9" t="s">
        <v>215</v>
      </c>
      <c r="H9" t="s">
        <v>216</v>
      </c>
      <c r="I9" t="s">
        <v>217</v>
      </c>
      <c r="J9" t="s">
        <v>163</v>
      </c>
    </row>
    <row r="10" spans="1:10">
      <c r="A10" t="s">
        <v>218</v>
      </c>
      <c r="B10" t="s">
        <v>219</v>
      </c>
      <c r="C10" t="s">
        <v>220</v>
      </c>
      <c r="D10" t="s">
        <v>221</v>
      </c>
      <c r="E10" t="s">
        <v>222</v>
      </c>
      <c r="F10" t="s">
        <v>194</v>
      </c>
      <c r="G10" t="s">
        <v>223</v>
      </c>
      <c r="H10" t="s">
        <v>224</v>
      </c>
      <c r="I10" t="s">
        <v>225</v>
      </c>
      <c r="J10" t="s">
        <v>163</v>
      </c>
    </row>
    <row r="11" spans="1:10">
      <c r="A11" t="s">
        <v>226</v>
      </c>
      <c r="B11" t="s">
        <v>227</v>
      </c>
      <c r="C11" t="s">
        <v>228</v>
      </c>
      <c r="D11" t="s">
        <v>229</v>
      </c>
      <c r="E11" t="s">
        <v>230</v>
      </c>
      <c r="F11" t="s">
        <v>231</v>
      </c>
      <c r="G11" t="s">
        <v>232</v>
      </c>
      <c r="H11" t="s">
        <v>233</v>
      </c>
      <c r="I11" t="s">
        <v>234</v>
      </c>
      <c r="J11" t="s">
        <v>163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1" topLeftCell="A2" activePane="bottomLeft" state="frozen"/>
      <selection/>
      <selection pane="bottomLeft" activeCell="B12" sqref="B12"/>
    </sheetView>
  </sheetViews>
  <sheetFormatPr defaultColWidth="9" defaultRowHeight="14"/>
  <cols>
    <col min="1" max="1" width="18" customWidth="1"/>
    <col min="2" max="2" width="21" customWidth="1"/>
    <col min="3" max="3" width="25" customWidth="1"/>
    <col min="4" max="4" width="23" customWidth="1"/>
    <col min="5" max="5" width="24" customWidth="1"/>
    <col min="6" max="6" width="26" customWidth="1"/>
    <col min="7" max="7" width="28" customWidth="1"/>
    <col min="8" max="8" width="26" customWidth="1"/>
    <col min="9" max="9" width="40" customWidth="1"/>
    <col min="10" max="10" width="22" customWidth="1"/>
  </cols>
  <sheetData>
    <row r="1" ht="28" customHeight="1" spans="1:10">
      <c r="A1" s="3" t="s">
        <v>235</v>
      </c>
      <c r="B1" s="3" t="s">
        <v>236</v>
      </c>
      <c r="C1" s="3" t="s">
        <v>237</v>
      </c>
      <c r="D1" s="3" t="s">
        <v>238</v>
      </c>
      <c r="E1" s="3" t="s">
        <v>239</v>
      </c>
      <c r="F1" s="3" t="s">
        <v>240</v>
      </c>
      <c r="G1" s="3" t="s">
        <v>241</v>
      </c>
      <c r="H1" s="3" t="s">
        <v>242</v>
      </c>
      <c r="I1" s="3" t="s">
        <v>20</v>
      </c>
      <c r="J1" s="3" t="s">
        <v>153</v>
      </c>
    </row>
    <row r="2" spans="1:10">
      <c r="A2" t="s">
        <v>243</v>
      </c>
      <c r="B2" t="s">
        <v>166</v>
      </c>
      <c r="C2" t="s">
        <v>244</v>
      </c>
      <c r="D2" t="s">
        <v>245</v>
      </c>
      <c r="E2" t="s">
        <v>246</v>
      </c>
      <c r="F2" t="s">
        <v>247</v>
      </c>
      <c r="G2">
        <v>43.75</v>
      </c>
      <c r="H2" t="s">
        <v>248</v>
      </c>
      <c r="I2" t="s">
        <v>249</v>
      </c>
      <c r="J2" t="s">
        <v>250</v>
      </c>
    </row>
    <row r="3" spans="1:10">
      <c r="A3" t="s">
        <v>251</v>
      </c>
      <c r="B3" t="s">
        <v>168</v>
      </c>
      <c r="C3" t="s">
        <v>252</v>
      </c>
      <c r="D3" t="s">
        <v>245</v>
      </c>
      <c r="E3" t="s">
        <v>253</v>
      </c>
      <c r="F3" t="s">
        <v>254</v>
      </c>
      <c r="G3" t="s">
        <v>255</v>
      </c>
      <c r="H3" t="s">
        <v>256</v>
      </c>
      <c r="I3" t="s">
        <v>257</v>
      </c>
      <c r="J3" t="s">
        <v>250</v>
      </c>
    </row>
    <row r="4" spans="1:10">
      <c r="A4" t="s">
        <v>258</v>
      </c>
      <c r="B4" t="s">
        <v>259</v>
      </c>
      <c r="C4" t="s">
        <v>260</v>
      </c>
      <c r="D4" t="s">
        <v>261</v>
      </c>
      <c r="E4" t="s">
        <v>262</v>
      </c>
      <c r="F4" t="s">
        <v>263</v>
      </c>
      <c r="G4" t="s">
        <v>264</v>
      </c>
      <c r="H4" t="s">
        <v>265</v>
      </c>
      <c r="I4" t="s">
        <v>266</v>
      </c>
      <c r="J4" t="s">
        <v>250</v>
      </c>
    </row>
    <row r="5" spans="1:10">
      <c r="A5" t="s">
        <v>267</v>
      </c>
      <c r="B5" t="s">
        <v>268</v>
      </c>
      <c r="C5" t="s">
        <v>269</v>
      </c>
      <c r="D5" t="s">
        <v>270</v>
      </c>
      <c r="E5" t="s">
        <v>271</v>
      </c>
      <c r="F5" t="s">
        <v>272</v>
      </c>
      <c r="G5" t="s">
        <v>273</v>
      </c>
      <c r="H5" t="s">
        <v>274</v>
      </c>
      <c r="I5" t="s">
        <v>275</v>
      </c>
      <c r="J5" t="s">
        <v>250</v>
      </c>
    </row>
    <row r="6" spans="1:10">
      <c r="A6" t="s">
        <v>276</v>
      </c>
      <c r="B6" t="s">
        <v>229</v>
      </c>
      <c r="C6" t="s">
        <v>277</v>
      </c>
      <c r="D6" t="s">
        <v>278</v>
      </c>
      <c r="E6" t="s">
        <v>279</v>
      </c>
      <c r="F6" t="s">
        <v>280</v>
      </c>
      <c r="G6" t="s">
        <v>281</v>
      </c>
      <c r="H6" t="s">
        <v>282</v>
      </c>
      <c r="I6" t="s">
        <v>283</v>
      </c>
      <c r="J6" t="s">
        <v>250</v>
      </c>
    </row>
    <row r="7" spans="1:10">
      <c r="A7" t="s">
        <v>284</v>
      </c>
      <c r="B7" t="s">
        <v>166</v>
      </c>
      <c r="C7" t="s">
        <v>285</v>
      </c>
      <c r="D7" t="s">
        <v>245</v>
      </c>
      <c r="E7" t="s">
        <v>246</v>
      </c>
      <c r="F7" t="s">
        <v>286</v>
      </c>
      <c r="G7" t="s">
        <v>287</v>
      </c>
      <c r="H7" t="s">
        <v>288</v>
      </c>
      <c r="I7" t="s">
        <v>289</v>
      </c>
      <c r="J7" t="s">
        <v>250</v>
      </c>
    </row>
    <row r="8" spans="1:10">
      <c r="A8" t="s">
        <v>290</v>
      </c>
      <c r="B8" t="s">
        <v>166</v>
      </c>
      <c r="C8" t="s">
        <v>291</v>
      </c>
      <c r="D8" t="s">
        <v>292</v>
      </c>
      <c r="E8" t="s">
        <v>246</v>
      </c>
      <c r="F8" t="s">
        <v>286</v>
      </c>
      <c r="G8" t="s">
        <v>293</v>
      </c>
      <c r="H8" t="s">
        <v>294</v>
      </c>
      <c r="I8" t="s">
        <v>295</v>
      </c>
      <c r="J8" t="s">
        <v>250</v>
      </c>
    </row>
    <row r="9" spans="1:10">
      <c r="A9" t="s">
        <v>296</v>
      </c>
      <c r="B9" t="s">
        <v>297</v>
      </c>
      <c r="C9" t="s">
        <v>244</v>
      </c>
      <c r="D9" t="s">
        <v>245</v>
      </c>
      <c r="E9" t="s">
        <v>246</v>
      </c>
      <c r="F9" t="s">
        <v>286</v>
      </c>
      <c r="G9" t="s">
        <v>298</v>
      </c>
      <c r="H9" t="s">
        <v>299</v>
      </c>
      <c r="I9" t="s">
        <v>300</v>
      </c>
      <c r="J9" t="s">
        <v>250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1" topLeftCell="A2" activePane="bottomLeft" state="frozen"/>
      <selection/>
      <selection pane="bottomLeft" activeCell="D18" sqref="D18"/>
    </sheetView>
  </sheetViews>
  <sheetFormatPr defaultColWidth="9" defaultRowHeight="14" outlineLevelCol="7"/>
  <cols>
    <col min="1" max="1" width="40" customWidth="1"/>
    <col min="2" max="2" width="32" customWidth="1"/>
    <col min="3" max="3" width="29" customWidth="1"/>
    <col min="4" max="4" width="25" customWidth="1"/>
    <col min="5" max="5" width="17" customWidth="1"/>
    <col min="6" max="6" width="19" customWidth="1"/>
    <col min="7" max="8" width="23" customWidth="1"/>
  </cols>
  <sheetData>
    <row r="1" ht="28" customHeight="1" spans="1:8">
      <c r="A1" s="3" t="s">
        <v>236</v>
      </c>
      <c r="B1" s="3" t="s">
        <v>301</v>
      </c>
      <c r="C1" s="3" t="s">
        <v>302</v>
      </c>
      <c r="D1" s="3" t="s">
        <v>303</v>
      </c>
      <c r="E1" s="3" t="s">
        <v>304</v>
      </c>
      <c r="F1" s="3" t="s">
        <v>305</v>
      </c>
      <c r="G1" s="3" t="s">
        <v>306</v>
      </c>
      <c r="H1" s="3" t="s">
        <v>153</v>
      </c>
    </row>
    <row r="2" spans="1:8">
      <c r="A2" t="s">
        <v>200</v>
      </c>
      <c r="B2" t="s">
        <v>307</v>
      </c>
      <c r="C2" t="s">
        <v>308</v>
      </c>
      <c r="D2" t="s">
        <v>309</v>
      </c>
      <c r="E2" t="s">
        <v>310</v>
      </c>
      <c r="F2" t="s">
        <v>310</v>
      </c>
      <c r="G2" t="s">
        <v>311</v>
      </c>
      <c r="H2" t="s">
        <v>312</v>
      </c>
    </row>
    <row r="3" spans="1:8">
      <c r="A3" t="s">
        <v>313</v>
      </c>
      <c r="B3" t="s">
        <v>314</v>
      </c>
      <c r="C3" t="s">
        <v>315</v>
      </c>
      <c r="D3" t="s">
        <v>316</v>
      </c>
      <c r="E3" t="s">
        <v>310</v>
      </c>
      <c r="F3" t="s">
        <v>310</v>
      </c>
      <c r="G3" t="s">
        <v>311</v>
      </c>
      <c r="H3" t="s">
        <v>312</v>
      </c>
    </row>
    <row r="4" spans="1:8">
      <c r="A4" t="s">
        <v>168</v>
      </c>
      <c r="B4" t="s">
        <v>317</v>
      </c>
      <c r="C4" t="s">
        <v>318</v>
      </c>
      <c r="D4" t="s">
        <v>170</v>
      </c>
      <c r="E4" t="s">
        <v>310</v>
      </c>
      <c r="F4" t="s">
        <v>310</v>
      </c>
      <c r="G4" t="s">
        <v>319</v>
      </c>
      <c r="H4" t="s">
        <v>312</v>
      </c>
    </row>
    <row r="5" spans="1:8">
      <c r="A5" t="s">
        <v>229</v>
      </c>
      <c r="B5" t="s">
        <v>210</v>
      </c>
      <c r="C5" t="s">
        <v>320</v>
      </c>
      <c r="D5" t="s">
        <v>321</v>
      </c>
      <c r="E5" t="s">
        <v>310</v>
      </c>
      <c r="F5" t="s">
        <v>310</v>
      </c>
      <c r="G5" t="s">
        <v>319</v>
      </c>
      <c r="H5" t="s">
        <v>312</v>
      </c>
    </row>
    <row r="6" spans="1:8">
      <c r="A6" t="s">
        <v>166</v>
      </c>
      <c r="B6" t="s">
        <v>322</v>
      </c>
      <c r="C6" t="s">
        <v>323</v>
      </c>
      <c r="D6" s="4">
        <v>43.75</v>
      </c>
      <c r="E6" t="s">
        <v>310</v>
      </c>
      <c r="F6" t="s">
        <v>310</v>
      </c>
      <c r="G6" t="s">
        <v>324</v>
      </c>
      <c r="H6" t="s">
        <v>312</v>
      </c>
    </row>
    <row r="7" spans="1:8">
      <c r="A7" t="s">
        <v>268</v>
      </c>
      <c r="B7" t="s">
        <v>325</v>
      </c>
      <c r="C7" t="s">
        <v>326</v>
      </c>
      <c r="D7" t="s">
        <v>327</v>
      </c>
      <c r="E7" t="s">
        <v>328</v>
      </c>
      <c r="F7" t="s">
        <v>310</v>
      </c>
      <c r="G7" t="s">
        <v>329</v>
      </c>
      <c r="H7" t="s">
        <v>312</v>
      </c>
    </row>
    <row r="8" spans="1:8">
      <c r="A8" t="s">
        <v>167</v>
      </c>
      <c r="B8" t="s">
        <v>330</v>
      </c>
      <c r="C8" t="s">
        <v>331</v>
      </c>
      <c r="D8" t="s">
        <v>332</v>
      </c>
      <c r="E8" t="s">
        <v>333</v>
      </c>
      <c r="F8" t="s">
        <v>310</v>
      </c>
      <c r="G8" t="s">
        <v>334</v>
      </c>
      <c r="H8" t="s">
        <v>312</v>
      </c>
    </row>
    <row r="9" spans="1:8">
      <c r="A9" s="6">
        <v>0.28</v>
      </c>
      <c r="B9" s="6">
        <v>22.9</v>
      </c>
      <c r="C9" s="6">
        <v>37</v>
      </c>
      <c r="E9" t="s">
        <v>335</v>
      </c>
      <c r="F9" t="s">
        <v>310</v>
      </c>
      <c r="G9" t="s">
        <v>336</v>
      </c>
      <c r="H9" t="s">
        <v>312</v>
      </c>
    </row>
    <row r="10" spans="1:8">
      <c r="A10" t="s">
        <v>337</v>
      </c>
      <c r="B10" t="s">
        <v>338</v>
      </c>
      <c r="C10" t="s">
        <v>339</v>
      </c>
      <c r="D10" t="s">
        <v>340</v>
      </c>
      <c r="E10" t="s">
        <v>341</v>
      </c>
      <c r="F10" t="s">
        <v>310</v>
      </c>
      <c r="G10" t="s">
        <v>342</v>
      </c>
      <c r="H10" t="s">
        <v>312</v>
      </c>
    </row>
    <row r="11" spans="1:8">
      <c r="A11" t="s">
        <v>259</v>
      </c>
      <c r="B11" t="s">
        <v>343</v>
      </c>
      <c r="C11" t="s">
        <v>344</v>
      </c>
      <c r="D11" t="s">
        <v>345</v>
      </c>
      <c r="E11" t="s">
        <v>346</v>
      </c>
      <c r="F11" t="s">
        <v>347</v>
      </c>
      <c r="G11" t="s">
        <v>342</v>
      </c>
      <c r="H11" t="s">
        <v>312</v>
      </c>
    </row>
    <row r="12" spans="1:8">
      <c r="A12" t="s">
        <v>348</v>
      </c>
      <c r="B12" t="s">
        <v>349</v>
      </c>
      <c r="C12" s="12" t="s">
        <v>350</v>
      </c>
      <c r="D12" t="s">
        <v>215</v>
      </c>
      <c r="E12" t="s">
        <v>351</v>
      </c>
      <c r="F12" t="s">
        <v>215</v>
      </c>
      <c r="G12" t="s">
        <v>352</v>
      </c>
      <c r="H12" t="s">
        <v>312</v>
      </c>
    </row>
    <row r="13" spans="1:8">
      <c r="A13" t="s">
        <v>353</v>
      </c>
      <c r="B13" t="s">
        <v>354</v>
      </c>
      <c r="C13" t="s">
        <v>355</v>
      </c>
      <c r="D13" t="s">
        <v>215</v>
      </c>
      <c r="E13" t="s">
        <v>215</v>
      </c>
      <c r="F13" t="s">
        <v>215</v>
      </c>
      <c r="G13" t="s">
        <v>356</v>
      </c>
      <c r="H13" t="s">
        <v>312</v>
      </c>
    </row>
    <row r="14" spans="1:8">
      <c r="H14" t="s">
        <v>312</v>
      </c>
    </row>
    <row r="15" spans="1:8">
      <c r="A15" t="s">
        <v>357</v>
      </c>
      <c r="H15" t="s">
        <v>312</v>
      </c>
    </row>
    <row r="16" spans="1:8">
      <c r="A16" t="s">
        <v>358</v>
      </c>
      <c r="H16" t="s">
        <v>312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pane ySplit="1" topLeftCell="A14" activePane="bottomLeft" state="frozen"/>
      <selection/>
      <selection pane="bottomLeft" activeCell="A27" sqref="A27"/>
    </sheetView>
  </sheetViews>
  <sheetFormatPr defaultColWidth="9" defaultRowHeight="14"/>
  <cols>
    <col min="1" max="1" width="53.0909090909091" customWidth="1"/>
    <col min="2" max="2" width="35.1818181818182" customWidth="1"/>
    <col min="3" max="3" width="32.3636363636364" customWidth="1"/>
    <col min="4" max="4" width="38" customWidth="1"/>
    <col min="5" max="5" width="25.7272727272727" customWidth="1"/>
    <col min="6" max="6" width="14" customWidth="1"/>
    <col min="7" max="7" width="13.0909090909091" customWidth="1"/>
    <col min="8" max="8" width="12" customWidth="1"/>
    <col min="9" max="9" width="15" customWidth="1"/>
    <col min="10" max="10" width="23" customWidth="1"/>
  </cols>
  <sheetData>
    <row r="1" ht="28" customHeight="1" spans="1:10">
      <c r="A1" s="3" t="s">
        <v>359</v>
      </c>
      <c r="B1" s="3" t="s">
        <v>360</v>
      </c>
      <c r="C1" s="3" t="s">
        <v>361</v>
      </c>
      <c r="D1" s="3" t="s">
        <v>362</v>
      </c>
      <c r="E1" s="3" t="s">
        <v>363</v>
      </c>
      <c r="F1" s="3" t="s">
        <v>364</v>
      </c>
      <c r="G1" s="3" t="s">
        <v>365</v>
      </c>
      <c r="H1" s="3" t="s">
        <v>366</v>
      </c>
      <c r="I1" s="3" t="s">
        <v>367</v>
      </c>
      <c r="J1" s="3" t="s">
        <v>153</v>
      </c>
    </row>
    <row r="2" spans="1:10">
      <c r="A2" t="s">
        <v>368</v>
      </c>
      <c r="B2" t="s">
        <v>369</v>
      </c>
      <c r="C2" t="s">
        <v>370</v>
      </c>
      <c r="D2" t="s">
        <v>371</v>
      </c>
      <c r="E2" t="s">
        <v>372</v>
      </c>
      <c r="F2" t="s">
        <v>373</v>
      </c>
      <c r="G2" t="s">
        <v>374</v>
      </c>
      <c r="H2" t="s">
        <v>375</v>
      </c>
      <c r="I2" t="s">
        <v>376</v>
      </c>
      <c r="J2" t="s">
        <v>377</v>
      </c>
    </row>
    <row r="3" spans="1:10">
      <c r="A3" t="s">
        <v>378</v>
      </c>
      <c r="B3" t="s">
        <v>379</v>
      </c>
      <c r="C3" t="s">
        <v>380</v>
      </c>
      <c r="D3" t="s">
        <v>381</v>
      </c>
      <c r="E3" t="s">
        <v>382</v>
      </c>
      <c r="F3" t="s">
        <v>383</v>
      </c>
      <c r="G3" t="s">
        <v>384</v>
      </c>
      <c r="J3" t="s">
        <v>377</v>
      </c>
    </row>
    <row r="4" spans="1:10">
      <c r="A4" t="s">
        <v>385</v>
      </c>
      <c r="B4" t="s">
        <v>386</v>
      </c>
      <c r="C4" t="s">
        <v>387</v>
      </c>
      <c r="D4" t="s">
        <v>388</v>
      </c>
      <c r="E4" t="s">
        <v>389</v>
      </c>
      <c r="F4" t="s">
        <v>390</v>
      </c>
      <c r="G4" t="s">
        <v>391</v>
      </c>
      <c r="J4" t="s">
        <v>377</v>
      </c>
    </row>
    <row r="5" spans="1:10">
      <c r="A5" t="s">
        <v>392</v>
      </c>
      <c r="G5" t="s">
        <v>393</v>
      </c>
      <c r="H5" s="5">
        <v>0.087</v>
      </c>
      <c r="I5" t="s">
        <v>376</v>
      </c>
      <c r="J5" t="s">
        <v>377</v>
      </c>
    </row>
    <row r="6" spans="1:10">
      <c r="J6" t="s">
        <v>377</v>
      </c>
    </row>
    <row r="7" spans="1:10">
      <c r="A7" t="s">
        <v>394</v>
      </c>
      <c r="J7" t="s">
        <v>377</v>
      </c>
    </row>
    <row r="8" spans="1:10">
      <c r="A8" t="s">
        <v>395</v>
      </c>
      <c r="J8" t="s">
        <v>377</v>
      </c>
    </row>
    <row r="9" spans="1:10">
      <c r="A9" t="s">
        <v>396</v>
      </c>
      <c r="J9" t="s">
        <v>377</v>
      </c>
    </row>
    <row r="10" spans="1:10">
      <c r="A10" t="s">
        <v>397</v>
      </c>
      <c r="J10" t="s">
        <v>377</v>
      </c>
    </row>
    <row r="11" spans="1:10">
      <c r="J11" t="s">
        <v>377</v>
      </c>
    </row>
    <row r="12" spans="1:10">
      <c r="A12" t="s">
        <v>398</v>
      </c>
      <c r="J12" t="s">
        <v>377</v>
      </c>
    </row>
    <row r="13" spans="1:10">
      <c r="A13" t="s">
        <v>399</v>
      </c>
      <c r="J13" t="s">
        <v>377</v>
      </c>
    </row>
    <row r="14" spans="1:10">
      <c r="A14" t="s">
        <v>400</v>
      </c>
      <c r="J14" t="s">
        <v>377</v>
      </c>
    </row>
    <row r="15" spans="1:10">
      <c r="A15" t="s">
        <v>401</v>
      </c>
      <c r="J15" t="s">
        <v>377</v>
      </c>
    </row>
    <row r="16" spans="1:10">
      <c r="A16" t="s">
        <v>402</v>
      </c>
      <c r="B16" t="s">
        <v>403</v>
      </c>
      <c r="C16" t="s">
        <v>404</v>
      </c>
      <c r="J16" t="s">
        <v>377</v>
      </c>
    </row>
    <row r="17" spans="1:10">
      <c r="J17" t="s">
        <v>377</v>
      </c>
    </row>
    <row r="18" spans="1:10">
      <c r="A18" t="s">
        <v>405</v>
      </c>
      <c r="J18" t="s">
        <v>377</v>
      </c>
    </row>
    <row r="19" spans="1:10">
      <c r="A19" t="s">
        <v>406</v>
      </c>
      <c r="J19" t="s">
        <v>377</v>
      </c>
    </row>
    <row r="20" spans="1:10">
      <c r="A20" t="s">
        <v>407</v>
      </c>
      <c r="J20" t="s">
        <v>377</v>
      </c>
    </row>
    <row r="23" spans="1:10">
      <c r="A23" t="s">
        <v>406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1" topLeftCell="A11" activePane="bottomLeft" state="frozen"/>
      <selection/>
      <selection pane="bottomLeft" activeCell="G16" sqref="G16"/>
    </sheetView>
  </sheetViews>
  <sheetFormatPr defaultColWidth="9" defaultRowHeight="14" outlineLevelCol="7"/>
  <cols>
    <col min="1" max="1" width="40" customWidth="1"/>
    <col min="2" max="2" width="50.9090909090909" customWidth="1"/>
    <col min="3" max="3" width="30" customWidth="1"/>
    <col min="4" max="4" width="25" customWidth="1"/>
    <col min="5" max="5" width="21" customWidth="1"/>
    <col min="6" max="6" width="24" customWidth="1"/>
    <col min="7" max="7" width="29.8181818181818" customWidth="1"/>
    <col min="8" max="8" width="22" customWidth="1"/>
  </cols>
  <sheetData>
    <row r="1" ht="28" customHeight="1" spans="1:8">
      <c r="A1" s="3" t="s">
        <v>408</v>
      </c>
      <c r="B1" s="3" t="s">
        <v>409</v>
      </c>
      <c r="C1" s="3" t="s">
        <v>410</v>
      </c>
      <c r="D1" s="3" t="s">
        <v>411</v>
      </c>
      <c r="E1" s="3" t="s">
        <v>412</v>
      </c>
      <c r="F1" s="3" t="s">
        <v>413</v>
      </c>
      <c r="G1" s="3" t="s">
        <v>414</v>
      </c>
      <c r="H1" s="3" t="s">
        <v>153</v>
      </c>
    </row>
    <row r="2" spans="1:8">
      <c r="A2" t="s">
        <v>415</v>
      </c>
      <c r="B2" t="s">
        <v>416</v>
      </c>
      <c r="C2" t="s">
        <v>417</v>
      </c>
      <c r="D2" t="s">
        <v>308</v>
      </c>
      <c r="E2" s="4">
        <v>43.75</v>
      </c>
      <c r="F2" t="s">
        <v>215</v>
      </c>
      <c r="G2" t="s">
        <v>418</v>
      </c>
      <c r="H2" t="s">
        <v>419</v>
      </c>
    </row>
    <row r="3" spans="1:8">
      <c r="A3" t="s">
        <v>420</v>
      </c>
      <c r="B3" t="s">
        <v>421</v>
      </c>
      <c r="C3" t="s">
        <v>422</v>
      </c>
      <c r="D3" t="s">
        <v>423</v>
      </c>
      <c r="E3" t="s">
        <v>424</v>
      </c>
      <c r="F3" t="s">
        <v>425</v>
      </c>
      <c r="G3" t="s">
        <v>426</v>
      </c>
      <c r="H3" t="s">
        <v>419</v>
      </c>
    </row>
    <row r="4" spans="1:8">
      <c r="A4" t="s">
        <v>427</v>
      </c>
      <c r="B4" t="s">
        <v>428</v>
      </c>
      <c r="C4" t="s">
        <v>429</v>
      </c>
      <c r="D4" t="s">
        <v>430</v>
      </c>
      <c r="E4" t="s">
        <v>202</v>
      </c>
      <c r="F4" t="s">
        <v>431</v>
      </c>
      <c r="G4" t="s">
        <v>432</v>
      </c>
      <c r="H4" t="s">
        <v>419</v>
      </c>
    </row>
    <row r="5" spans="1:8">
      <c r="A5" t="s">
        <v>433</v>
      </c>
      <c r="B5" t="s">
        <v>434</v>
      </c>
      <c r="C5" t="s">
        <v>435</v>
      </c>
      <c r="D5" t="s">
        <v>436</v>
      </c>
      <c r="E5" t="s">
        <v>232</v>
      </c>
      <c r="F5" t="s">
        <v>437</v>
      </c>
      <c r="G5" t="s">
        <v>438</v>
      </c>
      <c r="H5" t="s">
        <v>419</v>
      </c>
    </row>
    <row r="6" spans="1:8">
      <c r="A6" t="s">
        <v>439</v>
      </c>
      <c r="B6" t="s">
        <v>440</v>
      </c>
      <c r="C6" t="s">
        <v>441</v>
      </c>
      <c r="D6" t="s">
        <v>442</v>
      </c>
      <c r="E6" t="s">
        <v>209</v>
      </c>
      <c r="F6" t="s">
        <v>443</v>
      </c>
      <c r="G6" t="s">
        <v>444</v>
      </c>
      <c r="H6" t="s">
        <v>419</v>
      </c>
    </row>
    <row r="7" spans="1:8">
      <c r="H7" t="s">
        <v>419</v>
      </c>
    </row>
    <row r="8" spans="1:8">
      <c r="A8" t="s">
        <v>445</v>
      </c>
      <c r="H8" t="s">
        <v>419</v>
      </c>
    </row>
    <row r="9" spans="1:8">
      <c r="A9" t="s">
        <v>446</v>
      </c>
      <c r="H9" t="s">
        <v>419</v>
      </c>
    </row>
    <row r="10" spans="1:8">
      <c r="A10" t="s">
        <v>447</v>
      </c>
      <c r="H10" t="s">
        <v>419</v>
      </c>
    </row>
    <row r="11" spans="1:8">
      <c r="A11" t="s">
        <v>448</v>
      </c>
      <c r="H11" t="s">
        <v>419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" outlineLevelCol="4"/>
  <cols>
    <col min="1" max="1" width="20" customWidth="1"/>
    <col min="2" max="2" width="21" customWidth="1"/>
    <col min="3" max="3" width="40" customWidth="1"/>
    <col min="4" max="4" width="17" customWidth="1"/>
    <col min="5" max="5" width="21" customWidth="1"/>
  </cols>
  <sheetData>
    <row r="1" spans="1:5">
      <c r="A1" s="3" t="s">
        <v>449</v>
      </c>
      <c r="B1" s="3" t="s">
        <v>450</v>
      </c>
      <c r="C1" s="3" t="s">
        <v>451</v>
      </c>
      <c r="D1" s="3" t="s">
        <v>452</v>
      </c>
      <c r="E1" s="3" t="s">
        <v>453</v>
      </c>
    </row>
    <row r="2" spans="1:5">
      <c r="A2" t="s">
        <v>454</v>
      </c>
      <c r="B2" t="s">
        <v>14</v>
      </c>
      <c r="C2" t="s">
        <v>455</v>
      </c>
      <c r="D2" t="s">
        <v>456</v>
      </c>
      <c r="E2" t="s">
        <v>457</v>
      </c>
    </row>
    <row r="3" spans="1:5">
      <c r="A3" t="s">
        <v>454</v>
      </c>
      <c r="B3" t="s">
        <v>15</v>
      </c>
      <c r="C3" t="s">
        <v>458</v>
      </c>
      <c r="D3" t="s">
        <v>459</v>
      </c>
      <c r="E3" t="s">
        <v>457</v>
      </c>
    </row>
    <row r="4" spans="1:5">
      <c r="A4" t="s">
        <v>460</v>
      </c>
      <c r="B4" t="s">
        <v>127</v>
      </c>
      <c r="C4" t="s">
        <v>461</v>
      </c>
      <c r="D4" t="s">
        <v>456</v>
      </c>
      <c r="E4" t="s">
        <v>457</v>
      </c>
    </row>
    <row r="5" spans="1:5">
      <c r="A5" t="s">
        <v>460</v>
      </c>
      <c r="B5" t="s">
        <v>462</v>
      </c>
      <c r="C5" t="s">
        <v>463</v>
      </c>
      <c r="D5" t="s">
        <v>464</v>
      </c>
      <c r="E5" t="s">
        <v>457</v>
      </c>
    </row>
    <row r="6" spans="1:5">
      <c r="A6" t="s">
        <v>465</v>
      </c>
      <c r="B6" t="s">
        <v>146</v>
      </c>
      <c r="C6" t="s">
        <v>466</v>
      </c>
      <c r="D6" t="s">
        <v>456</v>
      </c>
      <c r="E6" t="s">
        <v>467</v>
      </c>
    </row>
    <row r="7" spans="1:5">
      <c r="A7" t="s">
        <v>468</v>
      </c>
      <c r="B7" t="s">
        <v>235</v>
      </c>
      <c r="C7" t="s">
        <v>469</v>
      </c>
      <c r="D7" t="s">
        <v>456</v>
      </c>
      <c r="E7" t="s">
        <v>470</v>
      </c>
    </row>
    <row r="8" spans="1:5">
      <c r="A8" t="s">
        <v>471</v>
      </c>
      <c r="B8" t="s">
        <v>236</v>
      </c>
      <c r="C8" t="s">
        <v>472</v>
      </c>
      <c r="D8" t="s">
        <v>456</v>
      </c>
      <c r="E8" t="s">
        <v>473</v>
      </c>
    </row>
    <row r="9" spans="1:5">
      <c r="A9" t="s">
        <v>474</v>
      </c>
      <c r="B9" t="s">
        <v>359</v>
      </c>
      <c r="C9" t="s">
        <v>475</v>
      </c>
      <c r="D9" t="s">
        <v>456</v>
      </c>
      <c r="E9" t="s">
        <v>476</v>
      </c>
    </row>
    <row r="10" spans="1:5">
      <c r="A10" t="s">
        <v>477</v>
      </c>
      <c r="B10" t="s">
        <v>408</v>
      </c>
      <c r="C10" t="s">
        <v>478</v>
      </c>
      <c r="D10" t="s">
        <v>456</v>
      </c>
      <c r="E10" t="s">
        <v>479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README</vt:lpstr>
      <vt:lpstr>base_case</vt:lpstr>
      <vt:lpstr>psa_distributions</vt:lpstr>
      <vt:lpstr>owsa_inputs</vt:lpstr>
      <vt:lpstr>scenario_matrix</vt:lpstr>
      <vt:lpstr>threshold_grid</vt:lpstr>
      <vt:lpstr>validation_targets</vt:lpstr>
      <vt:lpstr>model_concordance</vt:lpstr>
      <vt:lpstr>field_dictionary</vt:lpstr>
      <vt:lpstr>manuscript_targets</vt:lpstr>
      <vt:lpstr>scenarios_template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lisicheng</cp:lastModifiedBy>
  <dcterms:created xsi:type="dcterms:W3CDTF">2026-03-08T09:55:00Z</dcterms:created>
  <dcterms:modified xsi:type="dcterms:W3CDTF">2026-03-14T16:14:19Z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E68E312C203747C88D4531DA6C40D753_12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