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 A — Cross-Study Meta" sheetId="1" state="visible" r:id="rId3"/>
    <sheet name="Table B — Study 1 Architecture" sheetId="2" state="visible" r:id="rId4"/>
    <sheet name="Table C — Study 2 Calibration" sheetId="3" state="visible" r:id="rId5"/>
    <sheet name="Table D — Study 3 Indeterminate" sheetId="4" state="visible" r:id="rId6"/>
    <sheet name="Audit Trail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<sst xmlns="http://schemas.openxmlformats.org/spreadsheetml/2006/main" count="211" uniqueCount="162">
  <si>
    <t xml:space="preserve">Claude</t>
  </si>
  <si>
    <t xml:space="preserve">✓</t>
  </si>
  <si>
    <t xml:space="preserve">Grok</t>
  </si>
  <si>
    <t xml:space="preserve">✗</t>
  </si>
  <si>
    <t xml:space="preserve">ChatGPT</t>
  </si>
  <si>
    <t xml:space="preserve">Gemini</t>
  </si>
  <si>
    <t xml:space="preserve">DeepSeek</t>
  </si>
  <si>
    <t xml:space="preserve">Perplexity</t>
  </si>
  <si>
    <t xml:space="preserve">TABLE A  |  Cross-Domain Reliability Profiles — Three-Study Programme</t>
  </si>
  <si>
    <t xml:space="preserve">Study 1 (S1) = single-agent baseline  |  Study 2 (S2) = cross-run mean (R1–R3)  |  Study 3 (S3) = composite (V1+V3+V4-CI)/3  |  S4 excluded (cross-model; not per-model)  |  Ranked 1 (best) → 6 (worst) within each study</t>
  </si>
  <si>
    <t xml:space="preserve">Model</t>
  </si>
  <si>
    <t xml:space="preserve">Study 1
(%)</t>
  </si>
  <si>
    <t xml:space="preserve">Study 2
(%)</t>
  </si>
  <si>
    <t xml:space="preserve">Study 3
(%)</t>
  </si>
  <si>
    <t xml:space="preserve">Equal-Wt
Composite (%)</t>
  </si>
  <si>
    <t xml:space="preserve">Difficulty-Wt
Composite (%)</t>
  </si>
  <si>
    <t xml:space="preserve">Rank
Study 1</t>
  </si>
  <si>
    <t xml:space="preserve">Rank
Study 2</t>
  </si>
  <si>
    <t xml:space="preserve">Rank
Study 3</t>
  </si>
  <si>
    <t xml:space="preserve">Rank
Std Dev</t>
  </si>
  <si>
    <t xml:space="preserve">ρs
(Study 2)</t>
  </si>
  <si>
    <t xml:space="preserve">Auditor
Eligible?</t>
  </si>
  <si>
    <t xml:space="preserve">Grand Mean</t>
  </si>
  <si>
    <t xml:space="preserve">Statistical note: Friedman χ² = 9.33, df = 5, p = 0.009  |  Rank 1 (Claude) and Rank 6 (Perplexity) invariant across all 8 weighting scenarios  |  Spearman S2 vs S3: ρ = +0.829, p = 0.042  |  Difficulty weights: formal × 0.20, semi-det. × 0.35, indeterminate × 0.45</t>
  </si>
  <si>
    <t xml:space="preserve">TABLE B  |  Study 1 — Architectural Progression (Same-Model, All Scenarios)</t>
  </si>
  <si>
    <t xml:space="preserve">S1 = Single-agent baseline  |  S2 = Self-consistency 3-attempt (same model)  |  S3 = GAAS four-role architecture (same model)  |  S4 = Cross-model role diversity — programme-level result ONLY, not per-model</t>
  </si>
  <si>
    <t xml:space="preserve">S1: Single-Agent
Baseline (%)</t>
  </si>
  <si>
    <t xml:space="preserve">S2: Self-Consistency
3× Same Model (%)</t>
  </si>
  <si>
    <t xml:space="preserve">S3: GAAS
Same-Model (%)</t>
  </si>
  <si>
    <t xml:space="preserve">Gain S1→S3
(pp)</t>
  </si>
  <si>
    <t xml:space="preserve">Errors
Eliminated</t>
  </si>
  <si>
    <t xml:space="preserve">S1→S2
Δpp (n.s.)</t>
  </si>
  <si>
    <t xml:space="preserve">S2→S3
Δpp (sig.)</t>
  </si>
  <si>
    <t xml:space="preserve">S4 Role
(cross-model)</t>
  </si>
  <si>
    <t xml:space="preserve">Notes</t>
  </si>
  <si>
    <t xml:space="preserve">Generator</t>
  </si>
  <si>
    <t xml:space="preserve">Generator in S4; S3=100%</t>
  </si>
  <si>
    <t xml:space="preserve">Auditor</t>
  </si>
  <si>
    <t xml:space="preserve">Auditor in S4; collapses in Study 3 (43.5%)</t>
  </si>
  <si>
    <t xml:space="preserve">Synthesizer</t>
  </si>
  <si>
    <t xml:space="preserve">Synthesizer in S4; S3=100%</t>
  </si>
  <si>
    <t xml:space="preserve">—</t>
  </si>
  <si>
    <t xml:space="preserve">No S4 role assigned</t>
  </si>
  <si>
    <t xml:space="preserve">No S4 role assigned; calibration inversion in Study 3</t>
  </si>
  <si>
    <t xml:space="preserve">Adversary</t>
  </si>
  <si>
    <t xml:space="preserve">Adversary in S4; frozen-retrieval failure in Study 3</t>
  </si>
  <si>
    <t xml:space="preserve">Mean</t>
  </si>
  <si>
    <t xml:space="preserve">S4 Cross-Model
(programme total)</t>
  </si>
  <si>
    <t xml:space="preserve">100.0%</t>
  </si>
  <si>
    <t xml:space="preserve">+1.3 pp</t>
  </si>
  <si>
    <t xml:space="preserve">100%</t>
  </si>
  <si>
    <t xml:space="preserve">All 4 models</t>
  </si>
  <si>
    <t xml:space="preserve">ρ̂=0.00; n=90; 95% CI 95.9-100%</t>
  </si>
  <si>
    <t xml:space="preserve">METHODOLOGY NOTE: S4 (cross-model role diversity) achieved 100% — but this is a PROGRAMME-LEVEL result. The four roles were split across different models (Claude=Generator, DeepSeek=Auditor, Perplexity=Adversary, ChatGPT=Synthesizer). No individual model score can be attributed to S4. Therefore S4 is EXCLUDED from Table A (per-model cross-study comparison). The Study 1 column in Table A uses S1 baseline only to maintain methodological parity with Studies 2 and 3 (single-agent only).</t>
  </si>
  <si>
    <t xml:space="preserve">TABLE C  |  Study 2 — Semi-Determinate Domains: Run-Level Detail &amp; Auditor Calibration</t>
  </si>
  <si>
    <t xml:space="preserve">180 evaluations × 3 criteria = 540 individually scored observations  |  Spearman ρs = correlation between model's claimed vs actual performance across 30 observations  |  Auditor threshold: ρs ≥ 0.70  |  κ = 0.81 (independent dual scoring)</t>
  </si>
  <si>
    <t xml:space="preserve">Run 1
(%)</t>
  </si>
  <si>
    <t xml:space="preserve">Run 2
(%)</t>
  </si>
  <si>
    <t xml:space="preserve">Run 3
(%)</t>
  </si>
  <si>
    <t xml:space="preserve">Cross-Run
Mean (%)</t>
  </si>
  <si>
    <t xml:space="preserve">Spearman
ρs</t>
  </si>
  <si>
    <t xml:space="preserve">Audit Behaviour</t>
  </si>
  <si>
    <t xml:space="preserve">Error Types Observed</t>
  </si>
  <si>
    <t xml:space="preserve">✓ YES</t>
  </si>
  <si>
    <t xml:space="preserve">Calibrated (slight inflation)</t>
  </si>
  <si>
    <t xml:space="preserve">All three types — lowest frequency</t>
  </si>
  <si>
    <t xml:space="preserve">Systematic inflation</t>
  </si>
  <si>
    <t xml:space="preserve">Type I dominant (instrument recall)</t>
  </si>
  <si>
    <t xml:space="preserve">✗ NO</t>
  </si>
  <si>
    <t xml:space="preserve">Extreme systematic deflation</t>
  </si>
  <si>
    <t xml:space="preserve">Type II (causal hierarchy) — deflates correct answers</t>
  </si>
  <si>
    <t xml:space="preserve">Inconsistent (bi-directional)</t>
  </si>
  <si>
    <t xml:space="preserve">Types I and II mixed — inconsistent run-to-run</t>
  </si>
  <si>
    <t xml:space="preserve">Incoherent (run-to-run reversal)</t>
  </si>
  <si>
    <t xml:space="preserve">Types I, II, III — incoherent self-assessment</t>
  </si>
  <si>
    <t xml:space="preserve">Late-run deflation collapse</t>
  </si>
  <si>
    <t xml:space="preserve">Type III dominant (molecular-code specificity)</t>
  </si>
  <si>
    <t xml:space="preserve">CALIBRATION-FIRST PRINCIPLE: ρs ≥ 0.70 is the minimum prerequisite for Auditor-role assignment. Only Claude (0.903) and Gemini (0.703) qualify. Grok (0.626) systematically DEFLATES performance claims — deploying it as Auditor generates false-rejection cascades on correct answers. ChatGPT, DeepSeek, Perplexity disqualified.</t>
  </si>
  <si>
    <t xml:space="preserve">TABLE D  |  Study 3 — Indeterminate Domains: Protocol-Level Performance</t>
  </si>
  <si>
    <t xml:space="preserve">2,730 data points across 142 sessions  |  V1: 72 sessions (formula fidelity)  |  V2 withdrawn before evaluation (structural prompt deficiency)  |  V3: 34 sessions (live data + protocol compliance)  |  V4: 36 sessions (90% CI predictions)  |  Composite = (V1 + V3 + V4-CI) / 3  |  κ = 0.84  |  V4-PE = point-estimate MAE% (lower = better)</t>
  </si>
  <si>
    <t xml:space="preserve">V1: Formula
Fidelity (%)</t>
  </si>
  <si>
    <t xml:space="preserve">V3: Live Data
+ Protocol (%)</t>
  </si>
  <si>
    <t xml:space="preserve">V4-CI: 90% CI
Hit Rate (%)</t>
  </si>
  <si>
    <t xml:space="preserve">V4-PE: Point
Estimate MAE%
(↓ better)</t>
  </si>
  <si>
    <t xml:space="preserve">Composite
(V1+V3+V4-CI)/3</t>
  </si>
  <si>
    <t xml:space="preserve">Rank
(Composite)</t>
  </si>
  <si>
    <t xml:space="preserve">Grade</t>
  </si>
  <si>
    <t xml:space="preserve">Dominant Failure
Mode</t>
  </si>
  <si>
    <t xml:space="preserve">A+</t>
  </si>
  <si>
    <t xml:space="preserve">None identified — deployment-safe</t>
  </si>
  <si>
    <t xml:space="preserve">84.2% CI hit rate = best in programme; used as GAAS Auditor proxy</t>
  </si>
  <si>
    <t xml:space="preserve">A</t>
  </si>
  <si>
    <t xml:space="preserve">Slight CI underconfidence</t>
  </si>
  <si>
    <t xml:space="preserve">Strong V1/V3; 77.1% CI rate — well above DeepSeek/Gemini/Perplexity</t>
  </si>
  <si>
    <t xml:space="preserve">A−</t>
  </si>
  <si>
    <t xml:space="preserve">V1 accuracy gap (50.8%); CI calibration strong</t>
  </si>
  <si>
    <t xml:space="preserve">CI calibration (83.3%) nearly matches Claude; V1 weakness offsets</t>
  </si>
  <si>
    <t xml:space="preserve">B†</t>
  </si>
  <si>
    <t xml:space="preserve">CALIBRATION INVERSION: Rank 1 accuracy, Rank 5 CI (29.7% vs 90% target = −60 pp)</t>
  </si>
  <si>
    <t xml:space="preserve">5.3% MAE (rank 1 accuracy) vs 29.7% CI coverage — structural training objective flaw</t>
  </si>
  <si>
    <t xml:space="preserve">D</t>
  </si>
  <si>
    <t xml:space="preserve">Training-cutoff anchor: 12–13% systematic S&amp;P 500 error</t>
  </si>
  <si>
    <t xml:space="preserve">3 of 4 S&amp;P sessions unusable due to staleness; 43.5% composite lowest in Study 3</t>
  </si>
  <si>
    <t xml:space="preserve">C</t>
  </si>
  <si>
    <t xml:space="preserve">FROZEN RETRIEVAL: identical predictions across consecutive sessions</t>
  </si>
  <si>
    <t xml:space="preserve">20.0% V1 accuracy — lowest in study; frozen retrieval makes live data deployment unsafe</t>
  </si>
  <si>
    <t xml:space="preserve">CALIBRATION INVERSION (Gemini V4): Highest point-estimate accuracy (5.3% MAE, Rank 1) combined with second-worst CI calibration (29.7% hit rate vs 90% target = −60 pp below target). Gemini's average S&amp;P 500 90% CI spans ~98 points; a genuinely calibrated 90% CI requires ~500 points (5× wider). This is a structural training-objective flaw — optimising central tendency provides no signal about distributional breadth. V2 withdrawn before any evaluation (structural prompt deficiency; see companion Study 3 manuscript).</t>
  </si>
  <si>
    <t xml:space="preserve">AUDIT TRAIL — Data Sanity &amp; Methodology Decisions</t>
  </si>
  <si>
    <t xml:space="preserve">Item</t>
  </si>
  <si>
    <t xml:space="preserve">Decision</t>
  </si>
  <si>
    <t xml:space="preserve">Reason</t>
  </si>
  <si>
    <t xml:space="preserve">Source</t>
  </si>
  <si>
    <t xml:space="preserve">Status</t>
  </si>
  <si>
    <t xml:space="preserve">Session</t>
  </si>
  <si>
    <t xml:space="preserve">S4 excluded from Table A</t>
  </si>
  <si>
    <t xml:space="preserve">Table A uses S1 single-agent baseline ONLY for Study 1 column</t>
  </si>
  <si>
    <t xml:space="preserve">S4 is cross-model (4 different models in 4 roles); no individual model score is attributable</t>
  </si>
  <si>
    <t xml:space="preserve">JMLR Table 5 + user GAAS methodology</t>
  </si>
  <si>
    <t xml:space="preserve">✓ CONFIRMED</t>
  </si>
  <si>
    <t xml:space="preserve">Phase 4</t>
  </si>
  <si>
    <t xml:space="preserve">S1-only vs S1+S2+S3 composite for Study 1</t>
  </si>
  <si>
    <t xml:space="preserve">S1 baseline only used in Table A</t>
  </si>
  <si>
    <t xml:space="preserve">Studies 2 &amp; 3 measured single-agent only; cross-study comparison requires identical methodological basis</t>
  </si>
  <si>
    <t xml:space="preserve">Methodology parity principle</t>
  </si>
  <si>
    <t xml:space="preserve">Study 1 S3 GAAS shown in Table B</t>
  </si>
  <si>
    <t xml:space="preserve">Full S1/S2/S3 architectural progression in separate Table B</t>
  </si>
  <si>
    <t xml:space="preserve">Preserves architectural insight without contaminating cross-study comparison</t>
  </si>
  <si>
    <t xml:space="preserve">User instruction Phase 4</t>
  </si>
  <si>
    <t xml:space="preserve">Rank SD with ddof=1 and tied ranks averaged</t>
  </si>
  <si>
    <t xml:space="preserve">Claude/DeepSeek both 97.8% in Study 1 → tied rank 1.5</t>
  </si>
  <si>
    <t xml:space="preserve">ddof=0 (population SD) was wrong; sample SD (ddof=1) is correct for n=3 studies</t>
  </si>
  <si>
    <t xml:space="preserve">Statistical correction Phase 2</t>
  </si>
  <si>
    <t xml:space="preserve">✓ CORRECTED</t>
  </si>
  <si>
    <t xml:space="preserve">Phase 2</t>
  </si>
  <si>
    <t xml:space="preserve">Orthogonality claim retracted</t>
  </si>
  <si>
    <t xml:space="preserve">S1 vs S3 Spearman ρ = +0.493 (positive, p=0.32, n.s.) — NOT negative</t>
  </si>
  <si>
    <t xml:space="preserve">Previous session incorrectly reported negative correlation; verified by Python recomputation</t>
  </si>
  <si>
    <t xml:space="preserve">Python verification Phase 2</t>
  </si>
  <si>
    <t xml:space="preserve">✓ RETRACTED</t>
  </si>
  <si>
    <t xml:space="preserve">Gemini CI calibration = second-worst (not worst)</t>
  </si>
  <si>
    <t xml:space="preserve">Perplexity 29.0% is worst; Gemini 29.7% is second-worst</t>
  </si>
  <si>
    <t xml:space="preserve">Abstract previously said 'worst' — corrected to 'second-worst'</t>
  </si>
  <si>
    <t xml:space="preserve">NMI Table 3</t>
  </si>
  <si>
    <t xml:space="preserve">Phase 1</t>
  </si>
  <si>
    <t xml:space="preserve">Bangladesh (not Germany) for 168M error comparator</t>
  </si>
  <si>
    <t xml:space="preserve">Bangladesh ~172M population matches 168M eliminated errors at 99% accuracy</t>
  </si>
  <si>
    <t xml:space="preserve">Germany 84M was wrong comparator; correctly labels 84M bar at 97% accuracy</t>
  </si>
  <si>
    <t xml:space="preserve">Population data</t>
  </si>
  <si>
    <t xml:space="preserve">R1/R2/R3 column headers renamed</t>
  </si>
  <si>
    <t xml:space="preserve">Now: Rank Study 1 / Rank Study 2 / Rank Study 3</t>
  </si>
  <si>
    <t xml:space="preserve">R1/R2/R3 ambiguous and not self-explanatory to reader</t>
  </si>
  <si>
    <t xml:space="preserve">User feedback Phase 4</t>
  </si>
  <si>
    <t xml:space="preserve">V2 protocol gap explained</t>
  </si>
  <si>
    <t xml:space="preserve">Parenthetical added in Study 3 Results: V2 withdrawn before evaluation</t>
  </si>
  <si>
    <t xml:space="preserve">Numbering V1→V3→V4 would prompt reviewer question without explanation</t>
  </si>
  <si>
    <t xml:space="preserve">User GAAS review Phase 3</t>
  </si>
  <si>
    <t xml:space="preserve">✓ ADDED</t>
  </si>
  <si>
    <t xml:space="preserve">Phase 3</t>
  </si>
  <si>
    <t xml:space="preserve">'Universal law' heading corrected</t>
  </si>
  <si>
    <t xml:space="preserve">Changed to 'unified framework' to match title</t>
  </si>
  <si>
    <t xml:space="preserve">Title uses 'framework'; 'law' in heading was internal contradiction</t>
  </si>
  <si>
    <t xml:space="preserve">GAAS review Phase 3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</si>
</sst>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%"/>
    <numFmt numFmtId="166" formatCode="0.0"/>
    <numFmt numFmtId="167" formatCode="0.00"/>
    <numFmt numFmtId="168" formatCode="0.000"/>
    <numFmt numFmtId="169" formatCode="\+0.0;\-0.0"/>
    <numFmt numFmtId="170" formatCode="0%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276221"/>
      <name val="Arial"/>
      <family val="0"/>
      <charset val="1"/>
    </font>
    <font>
      <b val="true"/>
      <sz val="11"/>
      <color rgb="FF9C0006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0"/>
      <color rgb="FF276221"/>
      <name val="Arial"/>
      <family val="0"/>
      <charset val="1"/>
    </font>
    <font>
      <b val="true"/>
      <sz val="10"/>
      <color rgb="FF9C0006"/>
      <name val="Arial"/>
      <family val="0"/>
      <charset val="1"/>
    </font>
    <font>
      <b val="true"/>
      <sz val="12"/>
      <color rgb="FF1F7A1F"/>
      <name val="Arial"/>
      <family val="0"/>
      <charset val="1"/>
    </font>
    <font>
      <b val="true"/>
      <sz val="12"/>
      <color rgb="FF276221"/>
      <name val="Arial"/>
      <family val="0"/>
      <charset val="1"/>
    </font>
    <font>
      <b val="true"/>
      <sz val="12"/>
      <color rgb="FF2E6B2E"/>
      <name val="Arial"/>
      <family val="0"/>
      <charset val="1"/>
    </font>
    <font>
      <b val="true"/>
      <sz val="12"/>
      <color rgb="FFC55A11"/>
      <name val="Arial"/>
      <family val="0"/>
      <charset val="1"/>
    </font>
    <font>
      <b val="true"/>
      <sz val="12"/>
      <color rgb="FF9C0006"/>
      <name val="Arial"/>
      <family val="0"/>
      <charset val="1"/>
    </font>
    <font>
      <b val="true"/>
      <sz val="12"/>
      <color rgb="FF7B3F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name val="Arial"/>
      <family val="0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2F5496"/>
      </patternFill>
    </fill>
    <fill>
      <patternFill patternType="solid">
        <fgColor rgb="FFE8EFF8"/>
        <bgColor rgb="FFEBF3FB"/>
      </patternFill>
    </fill>
    <fill>
      <patternFill patternType="solid">
        <fgColor rgb="FF2F5496"/>
        <bgColor rgb="FF1F3864"/>
      </patternFill>
    </fill>
    <fill>
      <patternFill patternType="solid">
        <fgColor rgb="FFFFFFFF"/>
        <bgColor rgb="FFF2F2F2"/>
      </patternFill>
    </fill>
    <fill>
      <patternFill patternType="solid">
        <fgColor rgb="FFC6EFCE"/>
        <bgColor rgb="FFD6E4F7"/>
      </patternFill>
    </fill>
    <fill>
      <patternFill patternType="solid">
        <fgColor rgb="FFF2F2F2"/>
        <bgColor rgb="FFEBF3FB"/>
      </patternFill>
    </fill>
    <fill>
      <patternFill patternType="solid">
        <fgColor rgb="FFFFC7CE"/>
        <bgColor rgb="FFFCE4EC"/>
      </patternFill>
    </fill>
    <fill>
      <patternFill patternType="solid">
        <fgColor rgb="FFD6E4F7"/>
        <bgColor rgb="FFE8EFF8"/>
      </patternFill>
    </fill>
    <fill>
      <patternFill patternType="solid">
        <fgColor rgb="FFEBF3FB"/>
        <bgColor rgb="FFE8EFF8"/>
      </patternFill>
    </fill>
    <fill>
      <patternFill patternType="solid">
        <fgColor rgb="FFFFD700"/>
        <bgColor rgb="FFFFFF00"/>
      </patternFill>
    </fill>
    <fill>
      <patternFill patternType="solid">
        <fgColor rgb="FFFFF2CC"/>
        <bgColor rgb="FFF2F2F2"/>
      </patternFill>
    </fill>
    <fill>
      <patternFill patternType="solid">
        <fgColor rgb="FFFFEB9C"/>
        <bgColor rgb="FFFFF2CC"/>
      </patternFill>
    </fill>
    <fill>
      <patternFill patternType="solid">
        <fgColor rgb="FFFCE4EC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5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0" fillId="7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1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1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6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1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8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1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1F7A1F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FF8"/>
      <rgbColor rgb="FFC6EFCE"/>
      <rgbColor rgb="FFFFEB9C"/>
      <rgbColor rgb="FFF2F2F2"/>
      <rgbColor rgb="FFFCE4EC"/>
      <rgbColor rgb="FFCC99FF"/>
      <rgbColor rgb="FFFFC7CE"/>
      <rgbColor rgb="FF3366FF"/>
      <rgbColor rgb="FF33CCCC"/>
      <rgbColor rgb="FF99CC00"/>
      <rgbColor rgb="FFFFD700"/>
      <rgbColor rgb="FFFF9900"/>
      <rgbColor rgb="FFC55A11"/>
      <rgbColor rgb="FF595959"/>
      <rgbColor rgb="FF969696"/>
      <rgbColor rgb="FF1F3864"/>
      <rgbColor rgb="FF2E6B2E"/>
      <rgbColor rgb="FF003300"/>
      <rgbColor rgb="FF333300"/>
      <rgbColor rgb="FF7B3F00"/>
      <rgbColor rgb="FF993366"/>
      <rgbColor rgb="FF2F5496"/>
      <rgbColor rgb="FF2762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2" topLeftCell="B13" activePane="bottomRight" state="frozen"/>
      <selection pane="topLeft" activeCell="A1" activeCellId="0" sqref="A1"/>
      <selection pane="topRight" activeCell="B1" activeCellId="0" sqref="B1"/>
      <selection pane="bottomLeft" activeCell="A13" activeCellId="0" sqref="A13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4" min="2" style="0" width="11"/>
    <col collapsed="false" customWidth="true" hidden="false" outlineLevel="0" max="5" min="5" style="0" width="16"/>
    <col collapsed="false" customWidth="true" hidden="false" outlineLevel="0" max="6" min="6" style="0" width="18"/>
    <col collapsed="false" customWidth="true" hidden="false" outlineLevel="0" max="9" min="7" style="0" width="10"/>
    <col collapsed="false" customWidth="true" hidden="false" outlineLevel="0" max="10" min="10" style="0" width="11"/>
    <col collapsed="false" customWidth="true" hidden="false" outlineLevel="0" max="11" min="11" style="0" width="10"/>
    <col collapsed="false" customWidth="true" hidden="false" outlineLevel="0" max="12" min="12" style="0" width="14"/>
  </cols>
  <sheetData>
    <row r="2" customFormat="false" ht="15" hidden="true" customHeight="false" outlineLevel="0" collapsed="false">
      <c r="A2" s="0" t="s">
        <v>0</v>
      </c>
      <c r="B2" s="0" t="n">
        <v>0.978</v>
      </c>
      <c r="C2" s="0" t="n">
        <v>0.917</v>
      </c>
      <c r="D2" s="0" t="n">
        <v>0.936</v>
      </c>
      <c r="E2" s="0" t="n">
        <v>1.5</v>
      </c>
      <c r="F2" s="0" t="n">
        <v>1</v>
      </c>
      <c r="G2" s="0" t="n">
        <v>1</v>
      </c>
      <c r="H2" s="0" t="n">
        <v>0.903</v>
      </c>
      <c r="I2" s="0" t="s">
        <v>1</v>
      </c>
    </row>
    <row r="3" customFormat="false" ht="15" hidden="true" customHeight="false" outlineLevel="0" collapsed="false">
      <c r="A3" s="0" t="s">
        <v>2</v>
      </c>
      <c r="B3" s="0" t="n">
        <v>0.956</v>
      </c>
      <c r="C3" s="0" t="n">
        <v>0.783</v>
      </c>
      <c r="D3" s="0" t="n">
        <v>0.896</v>
      </c>
      <c r="E3" s="0" t="n">
        <v>4</v>
      </c>
      <c r="F3" s="0" t="n">
        <v>3</v>
      </c>
      <c r="G3" s="0" t="n">
        <v>2</v>
      </c>
      <c r="H3" s="0" t="n">
        <v>0.626</v>
      </c>
      <c r="I3" s="0" t="s">
        <v>3</v>
      </c>
    </row>
    <row r="4" customFormat="false" ht="15" hidden="true" customHeight="false" outlineLevel="0" collapsed="false">
      <c r="A4" s="0" t="s">
        <v>4</v>
      </c>
      <c r="B4" s="0" t="n">
        <v>0.967</v>
      </c>
      <c r="C4" s="0" t="n">
        <v>0.767</v>
      </c>
      <c r="D4" s="0" t="n">
        <v>0.714</v>
      </c>
      <c r="E4" s="0" t="n">
        <v>3</v>
      </c>
      <c r="F4" s="0" t="n">
        <v>4</v>
      </c>
      <c r="G4" s="0" t="n">
        <v>3</v>
      </c>
      <c r="H4" s="0" t="n">
        <v>0.4</v>
      </c>
      <c r="I4" s="0" t="s">
        <v>3</v>
      </c>
    </row>
    <row r="5" customFormat="false" ht="15" hidden="true" customHeight="false" outlineLevel="0" collapsed="false">
      <c r="A5" s="0" t="s">
        <v>5</v>
      </c>
      <c r="B5" s="0" t="n">
        <v>0.911</v>
      </c>
      <c r="C5" s="0" t="n">
        <v>0.833</v>
      </c>
      <c r="D5" s="0" t="n">
        <v>0.674</v>
      </c>
      <c r="E5" s="0" t="n">
        <v>5</v>
      </c>
      <c r="F5" s="0" t="n">
        <v>2</v>
      </c>
      <c r="G5" s="0" t="n">
        <v>4</v>
      </c>
      <c r="H5" s="0" t="n">
        <v>0.703</v>
      </c>
      <c r="I5" s="0" t="s">
        <v>1</v>
      </c>
    </row>
    <row r="6" customFormat="false" ht="15" hidden="true" customHeight="false" outlineLevel="0" collapsed="false">
      <c r="A6" s="0" t="s">
        <v>6</v>
      </c>
      <c r="B6" s="0" t="n">
        <v>0.978</v>
      </c>
      <c r="C6" s="0" t="n">
        <v>0.75</v>
      </c>
      <c r="D6" s="0" t="n">
        <v>0.435</v>
      </c>
      <c r="E6" s="0" t="n">
        <v>1.5</v>
      </c>
      <c r="F6" s="0" t="n">
        <v>5</v>
      </c>
      <c r="G6" s="0" t="n">
        <v>5</v>
      </c>
      <c r="H6" s="0" t="n">
        <v>0.331</v>
      </c>
      <c r="I6" s="0" t="s">
        <v>3</v>
      </c>
    </row>
    <row r="7" customFormat="false" ht="15" hidden="true" customHeight="false" outlineLevel="0" collapsed="false">
      <c r="A7" s="0" t="s">
        <v>7</v>
      </c>
      <c r="B7" s="0" t="n">
        <v>0.789</v>
      </c>
      <c r="C7" s="0" t="n">
        <v>0.7</v>
      </c>
      <c r="D7" s="0" t="n">
        <v>0.352</v>
      </c>
      <c r="E7" s="0" t="n">
        <v>6</v>
      </c>
      <c r="F7" s="0" t="n">
        <v>6</v>
      </c>
      <c r="G7" s="0" t="n">
        <v>6</v>
      </c>
      <c r="H7" s="0" t="n">
        <v>0.346</v>
      </c>
      <c r="I7" s="0" t="s">
        <v>3</v>
      </c>
    </row>
    <row r="10" customFormat="false" ht="27.75" hidden="false" customHeight="true" outlineLevel="0" collapsed="false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customFormat="false" ht="30" hidden="false" customHeight="true" outlineLevel="0" collapsed="false">
      <c r="A11" s="2" t="s">
        <v>9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customFormat="false" ht="36" hidden="false" customHeight="true" outlineLevel="0" collapsed="false">
      <c r="A12" s="3" t="s">
        <v>10</v>
      </c>
      <c r="B12" s="3" t="s">
        <v>11</v>
      </c>
      <c r="C12" s="3" t="s">
        <v>12</v>
      </c>
      <c r="D12" s="3" t="s">
        <v>13</v>
      </c>
      <c r="E12" s="3" t="s">
        <v>14</v>
      </c>
      <c r="F12" s="3" t="s">
        <v>15</v>
      </c>
      <c r="G12" s="3" t="s">
        <v>16</v>
      </c>
      <c r="H12" s="3" t="s">
        <v>17</v>
      </c>
      <c r="I12" s="3" t="s">
        <v>18</v>
      </c>
      <c r="J12" s="3" t="s">
        <v>19</v>
      </c>
      <c r="K12" s="3" t="s">
        <v>20</v>
      </c>
      <c r="L12" s="3" t="s">
        <v>21</v>
      </c>
    </row>
    <row r="13" customFormat="false" ht="15" hidden="false" customHeight="false" outlineLevel="0" collapsed="false">
      <c r="A13" s="4" t="str">
        <f aca="false">A2</f>
        <v>Claude</v>
      </c>
      <c r="B13" s="5" t="n">
        <f aca="false">B2</f>
        <v>0.978</v>
      </c>
      <c r="C13" s="5" t="n">
        <f aca="false">C2</f>
        <v>0.917</v>
      </c>
      <c r="D13" s="5" t="n">
        <f aca="false">D2</f>
        <v>0.936</v>
      </c>
      <c r="E13" s="5" t="n">
        <f aca="false">(B13+C13+D13)/3</f>
        <v>0.943666666666667</v>
      </c>
      <c r="F13" s="5" t="n">
        <f aca="false">B13*0.2+C13*0.35+D13*0.45</f>
        <v>0.93775</v>
      </c>
      <c r="G13" s="6" t="n">
        <f aca="false">E2</f>
        <v>1.5</v>
      </c>
      <c r="H13" s="6" t="n">
        <f aca="false">F2</f>
        <v>1</v>
      </c>
      <c r="I13" s="6" t="n">
        <f aca="false">G2</f>
        <v>1</v>
      </c>
      <c r="J13" s="7" t="n">
        <f aca="false">IFERROR(STDEV(G13,H13,I13),0)</f>
        <v>0.288675134594813</v>
      </c>
      <c r="K13" s="8" t="n">
        <f aca="false">H2</f>
        <v>0.903</v>
      </c>
      <c r="L13" s="9" t="str">
        <f aca="false">I2</f>
        <v>✓</v>
      </c>
    </row>
    <row r="14" customFormat="false" ht="15" hidden="false" customHeight="false" outlineLevel="0" collapsed="false">
      <c r="A14" s="10" t="str">
        <f aca="false">A3</f>
        <v>Grok</v>
      </c>
      <c r="B14" s="11" t="n">
        <f aca="false">B3</f>
        <v>0.956</v>
      </c>
      <c r="C14" s="11" t="n">
        <f aca="false">C3</f>
        <v>0.783</v>
      </c>
      <c r="D14" s="11" t="n">
        <f aca="false">D3</f>
        <v>0.896</v>
      </c>
      <c r="E14" s="11" t="n">
        <f aca="false">(B14+C14+D14)/3</f>
        <v>0.878333333333333</v>
      </c>
      <c r="F14" s="11" t="n">
        <f aca="false">B14*0.2+C14*0.35+D14*0.45</f>
        <v>0.86845</v>
      </c>
      <c r="G14" s="12" t="n">
        <f aca="false">E3</f>
        <v>4</v>
      </c>
      <c r="H14" s="12" t="n">
        <f aca="false">F3</f>
        <v>3</v>
      </c>
      <c r="I14" s="12" t="n">
        <f aca="false">G3</f>
        <v>2</v>
      </c>
      <c r="J14" s="13" t="n">
        <f aca="false">IFERROR(STDEV(G14,H14,I14),0)</f>
        <v>1</v>
      </c>
      <c r="K14" s="14" t="n">
        <f aca="false">H3</f>
        <v>0.626</v>
      </c>
      <c r="L14" s="15" t="str">
        <f aca="false">I3</f>
        <v>✗</v>
      </c>
    </row>
    <row r="15" customFormat="false" ht="15" hidden="false" customHeight="false" outlineLevel="0" collapsed="false">
      <c r="A15" s="4" t="str">
        <f aca="false">A4</f>
        <v>ChatGPT</v>
      </c>
      <c r="B15" s="5" t="n">
        <f aca="false">B4</f>
        <v>0.967</v>
      </c>
      <c r="C15" s="5" t="n">
        <f aca="false">C4</f>
        <v>0.767</v>
      </c>
      <c r="D15" s="5" t="n">
        <f aca="false">D4</f>
        <v>0.714</v>
      </c>
      <c r="E15" s="5" t="n">
        <f aca="false">(B15+C15+D15)/3</f>
        <v>0.816</v>
      </c>
      <c r="F15" s="5" t="n">
        <f aca="false">B15*0.2+C15*0.35+D15*0.45</f>
        <v>0.78315</v>
      </c>
      <c r="G15" s="6" t="n">
        <f aca="false">E4</f>
        <v>3</v>
      </c>
      <c r="H15" s="6" t="n">
        <f aca="false">F4</f>
        <v>4</v>
      </c>
      <c r="I15" s="6" t="n">
        <f aca="false">G4</f>
        <v>3</v>
      </c>
      <c r="J15" s="7" t="n">
        <f aca="false">IFERROR(STDEV(G15,H15,I15),0)</f>
        <v>0.577350269189626</v>
      </c>
      <c r="K15" s="8" t="n">
        <f aca="false">H4</f>
        <v>0.4</v>
      </c>
      <c r="L15" s="15" t="str">
        <f aca="false">I4</f>
        <v>✗</v>
      </c>
    </row>
    <row r="16" customFormat="false" ht="15" hidden="false" customHeight="false" outlineLevel="0" collapsed="false">
      <c r="A16" s="10" t="str">
        <f aca="false">A5</f>
        <v>Gemini</v>
      </c>
      <c r="B16" s="11" t="n">
        <f aca="false">B5</f>
        <v>0.911</v>
      </c>
      <c r="C16" s="11" t="n">
        <f aca="false">C5</f>
        <v>0.833</v>
      </c>
      <c r="D16" s="11" t="n">
        <f aca="false">D5</f>
        <v>0.674</v>
      </c>
      <c r="E16" s="11" t="n">
        <f aca="false">(B16+C16+D16)/3</f>
        <v>0.806</v>
      </c>
      <c r="F16" s="11" t="n">
        <f aca="false">B16*0.2+C16*0.35+D16*0.45</f>
        <v>0.77705</v>
      </c>
      <c r="G16" s="12" t="n">
        <f aca="false">E5</f>
        <v>5</v>
      </c>
      <c r="H16" s="12" t="n">
        <f aca="false">F5</f>
        <v>2</v>
      </c>
      <c r="I16" s="12" t="n">
        <f aca="false">G5</f>
        <v>4</v>
      </c>
      <c r="J16" s="13" t="n">
        <f aca="false">IFERROR(STDEV(G16,H16,I16),0)</f>
        <v>1.52752523165195</v>
      </c>
      <c r="K16" s="14" t="n">
        <f aca="false">H5</f>
        <v>0.703</v>
      </c>
      <c r="L16" s="9" t="str">
        <f aca="false">I5</f>
        <v>✓</v>
      </c>
    </row>
    <row r="17" customFormat="false" ht="15" hidden="false" customHeight="false" outlineLevel="0" collapsed="false">
      <c r="A17" s="4" t="str">
        <f aca="false">A6</f>
        <v>DeepSeek</v>
      </c>
      <c r="B17" s="5" t="n">
        <f aca="false">B6</f>
        <v>0.978</v>
      </c>
      <c r="C17" s="5" t="n">
        <f aca="false">C6</f>
        <v>0.75</v>
      </c>
      <c r="D17" s="5" t="n">
        <f aca="false">D6</f>
        <v>0.435</v>
      </c>
      <c r="E17" s="5" t="n">
        <f aca="false">(B17+C17+D17)/3</f>
        <v>0.721</v>
      </c>
      <c r="F17" s="5" t="n">
        <f aca="false">B17*0.2+C17*0.35+D17*0.45</f>
        <v>0.65385</v>
      </c>
      <c r="G17" s="6" t="n">
        <f aca="false">E6</f>
        <v>1.5</v>
      </c>
      <c r="H17" s="6" t="n">
        <f aca="false">F6</f>
        <v>5</v>
      </c>
      <c r="I17" s="6" t="n">
        <f aca="false">G6</f>
        <v>5</v>
      </c>
      <c r="J17" s="7" t="n">
        <f aca="false">IFERROR(STDEV(G17,H17,I17),0)</f>
        <v>2.02072594216369</v>
      </c>
      <c r="K17" s="8" t="n">
        <f aca="false">H6</f>
        <v>0.331</v>
      </c>
      <c r="L17" s="15" t="str">
        <f aca="false">I6</f>
        <v>✗</v>
      </c>
    </row>
    <row r="18" customFormat="false" ht="15" hidden="false" customHeight="false" outlineLevel="0" collapsed="false">
      <c r="A18" s="10" t="str">
        <f aca="false">A7</f>
        <v>Perplexity</v>
      </c>
      <c r="B18" s="11" t="n">
        <f aca="false">B7</f>
        <v>0.789</v>
      </c>
      <c r="C18" s="11" t="n">
        <f aca="false">C7</f>
        <v>0.7</v>
      </c>
      <c r="D18" s="11" t="n">
        <f aca="false">D7</f>
        <v>0.352</v>
      </c>
      <c r="E18" s="11" t="n">
        <f aca="false">(B18+C18+D18)/3</f>
        <v>0.613666666666667</v>
      </c>
      <c r="F18" s="11" t="n">
        <f aca="false">B18*0.2+C18*0.35+D18*0.45</f>
        <v>0.5612</v>
      </c>
      <c r="G18" s="12" t="n">
        <f aca="false">E7</f>
        <v>6</v>
      </c>
      <c r="H18" s="12" t="n">
        <f aca="false">F7</f>
        <v>6</v>
      </c>
      <c r="I18" s="12" t="n">
        <f aca="false">G7</f>
        <v>6</v>
      </c>
      <c r="J18" s="13" t="n">
        <f aca="false">IFERROR(STDEV(G18,H18,I18),0)</f>
        <v>0</v>
      </c>
      <c r="K18" s="14" t="n">
        <f aca="false">H7</f>
        <v>0.346</v>
      </c>
      <c r="L18" s="15" t="str">
        <f aca="false">I7</f>
        <v>✗</v>
      </c>
    </row>
    <row r="19" customFormat="false" ht="15" hidden="false" customHeight="false" outlineLevel="0" collapsed="false">
      <c r="A19" s="16" t="s">
        <v>22</v>
      </c>
      <c r="B19" s="17" t="n">
        <f aca="false">AVERAGE(B13:B18)</f>
        <v>0.929833333333333</v>
      </c>
      <c r="C19" s="17" t="n">
        <f aca="false">AVERAGE(C13:C18)</f>
        <v>0.791666666666667</v>
      </c>
      <c r="D19" s="17" t="n">
        <f aca="false">AVERAGE(D13:D18)</f>
        <v>0.667833333333333</v>
      </c>
      <c r="E19" s="17" t="n">
        <f aca="false">AVERAGE(E13:E18)</f>
        <v>0.796444444444444</v>
      </c>
      <c r="F19" s="17" t="n">
        <f aca="false">AVERAGE(F13:F18)</f>
        <v>0.763575</v>
      </c>
      <c r="G19" s="18"/>
      <c r="H19" s="18"/>
      <c r="I19" s="18"/>
      <c r="J19" s="18"/>
      <c r="K19" s="18"/>
      <c r="L19" s="18"/>
    </row>
    <row r="21" customFormat="false" ht="39.75" hidden="false" customHeight="true" outlineLevel="0" collapsed="false">
      <c r="A21" s="19" t="s">
        <v>23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</sheetData>
  <mergeCells count="3">
    <mergeCell ref="A10:L10"/>
    <mergeCell ref="A11:L11"/>
    <mergeCell ref="A21:L21"/>
  </mergeCells>
  <conditionalFormatting sqref="B13:B18">
    <cfRule type="colorScale" priority="2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C13:C18">
    <cfRule type="colorScale" priority="3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D13:D18">
    <cfRule type="colorScale" priority="4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E13:E18">
    <cfRule type="colorScale" priority="5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conditionalFormatting sqref="F13:F18">
    <cfRule type="colorScale" priority="6">
      <colorScale>
        <cfvo type="min" val="0"/>
        <cfvo type="percentile" val="50"/>
        <cfvo type="max" val="0"/>
        <color rgb="FFFFC7CE"/>
        <color rgb="FFFFEB9C"/>
        <color rgb="FFC6EFCE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2" min="2" style="0" width="17"/>
    <col collapsed="false" customWidth="true" hidden="false" outlineLevel="0" max="3" min="3" style="0" width="20"/>
    <col collapsed="false" customWidth="true" hidden="false" outlineLevel="0" max="4" min="4" style="0" width="16"/>
    <col collapsed="false" customWidth="true" hidden="false" outlineLevel="0" max="5" min="5" style="0" width="12"/>
    <col collapsed="false" customWidth="true" hidden="false" outlineLevel="0" max="8" min="6" style="0" width="13"/>
    <col collapsed="false" customWidth="true" hidden="false" outlineLevel="0" max="9" min="9" style="0" width="15"/>
    <col collapsed="false" customWidth="true" hidden="false" outlineLevel="0" max="10" min="10" style="0" width="32"/>
    <col collapsed="false" customWidth="true" hidden="true" outlineLevel="0" max="13" min="11" style="0" width="13"/>
  </cols>
  <sheetData>
    <row r="1" customFormat="false" ht="27.75" hidden="false" customHeight="true" outlineLevel="0" collapsed="false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30" hidden="false" customHeight="true" outlineLevel="0" collapsed="false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7.5" hidden="false" customHeight="true" outlineLevel="0" collapsed="false">
      <c r="A3" s="3" t="s">
        <v>10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 t="s">
        <v>33</v>
      </c>
      <c r="J3" s="3" t="s">
        <v>34</v>
      </c>
    </row>
    <row r="4" customFormat="false" ht="15" hidden="false" customHeight="false" outlineLevel="0" collapsed="false">
      <c r="A4" s="4" t="s">
        <v>0</v>
      </c>
      <c r="B4" s="5" t="n">
        <f aca="false">K4</f>
        <v>0.978</v>
      </c>
      <c r="C4" s="5" t="n">
        <f aca="false">L4</f>
        <v>0.989</v>
      </c>
      <c r="D4" s="20" t="n">
        <f aca="false">M4</f>
        <v>1</v>
      </c>
      <c r="E4" s="21" t="n">
        <f aca="false">(M4-K4)*100</f>
        <v>2.2</v>
      </c>
      <c r="F4" s="22" t="n">
        <f aca="false">IFERROR((K4-M4)/(1-K4),1)</f>
        <v>-1</v>
      </c>
      <c r="G4" s="21" t="n">
        <f aca="false">(L4-K4)*100</f>
        <v>1.1</v>
      </c>
      <c r="H4" s="21" t="n">
        <f aca="false">(M4-L4)*100</f>
        <v>1.1</v>
      </c>
      <c r="I4" s="23" t="s">
        <v>35</v>
      </c>
      <c r="J4" s="24" t="s">
        <v>36</v>
      </c>
      <c r="K4" s="0" t="n">
        <v>0.978</v>
      </c>
      <c r="L4" s="0" t="n">
        <v>0.989</v>
      </c>
      <c r="M4" s="0" t="n">
        <v>1</v>
      </c>
    </row>
    <row r="5" customFormat="false" ht="22.35" hidden="false" customHeight="false" outlineLevel="0" collapsed="false">
      <c r="A5" s="10" t="s">
        <v>6</v>
      </c>
      <c r="B5" s="11" t="n">
        <f aca="false">K5</f>
        <v>0.978</v>
      </c>
      <c r="C5" s="11" t="n">
        <f aca="false">L5</f>
        <v>0.989</v>
      </c>
      <c r="D5" s="20" t="n">
        <f aca="false">M5</f>
        <v>1</v>
      </c>
      <c r="E5" s="25" t="n">
        <f aca="false">(M5-K5)*100</f>
        <v>2.2</v>
      </c>
      <c r="F5" s="26" t="n">
        <f aca="false">IFERROR((K5-M5)/(1-K5),1)</f>
        <v>-1</v>
      </c>
      <c r="G5" s="25" t="n">
        <f aca="false">(L5-K5)*100</f>
        <v>1.1</v>
      </c>
      <c r="H5" s="25" t="n">
        <f aca="false">(M5-L5)*100</f>
        <v>1.1</v>
      </c>
      <c r="I5" s="27" t="s">
        <v>37</v>
      </c>
      <c r="J5" s="28" t="s">
        <v>38</v>
      </c>
      <c r="K5" s="0" t="n">
        <v>0.978</v>
      </c>
      <c r="L5" s="0" t="n">
        <v>0.989</v>
      </c>
      <c r="M5" s="0" t="n">
        <v>1</v>
      </c>
    </row>
    <row r="6" customFormat="false" ht="15" hidden="false" customHeight="false" outlineLevel="0" collapsed="false">
      <c r="A6" s="4" t="s">
        <v>4</v>
      </c>
      <c r="B6" s="5" t="n">
        <f aca="false">K6</f>
        <v>0.967</v>
      </c>
      <c r="C6" s="5" t="n">
        <f aca="false">L6</f>
        <v>0.978</v>
      </c>
      <c r="D6" s="20" t="n">
        <f aca="false">M6</f>
        <v>1</v>
      </c>
      <c r="E6" s="21" t="n">
        <f aca="false">(M6-K6)*100</f>
        <v>3.3</v>
      </c>
      <c r="F6" s="22" t="n">
        <f aca="false">IFERROR((K6-M6)/(1-K6),1)</f>
        <v>-1</v>
      </c>
      <c r="G6" s="21" t="n">
        <f aca="false">(L6-K6)*100</f>
        <v>1.1</v>
      </c>
      <c r="H6" s="21" t="n">
        <f aca="false">(M6-L6)*100</f>
        <v>2.2</v>
      </c>
      <c r="I6" s="23" t="s">
        <v>39</v>
      </c>
      <c r="J6" s="24" t="s">
        <v>40</v>
      </c>
      <c r="K6" s="0" t="n">
        <v>0.967</v>
      </c>
      <c r="L6" s="0" t="n">
        <v>0.978</v>
      </c>
      <c r="M6" s="0" t="n">
        <v>1</v>
      </c>
    </row>
    <row r="7" customFormat="false" ht="15" hidden="false" customHeight="false" outlineLevel="0" collapsed="false">
      <c r="A7" s="10" t="s">
        <v>2</v>
      </c>
      <c r="B7" s="11" t="n">
        <f aca="false">K7</f>
        <v>0.956</v>
      </c>
      <c r="C7" s="11" t="n">
        <f aca="false">L7</f>
        <v>0.967</v>
      </c>
      <c r="D7" s="29" t="n">
        <f aca="false">M7</f>
        <v>0.989</v>
      </c>
      <c r="E7" s="25" t="n">
        <f aca="false">(M7-K7)*100</f>
        <v>3.3</v>
      </c>
      <c r="F7" s="26" t="n">
        <f aca="false">IFERROR((K7-M7)/(1-K7),1)</f>
        <v>-0.75</v>
      </c>
      <c r="G7" s="25" t="n">
        <f aca="false">(L7-K7)*100</f>
        <v>1.1</v>
      </c>
      <c r="H7" s="25" t="n">
        <f aca="false">(M7-L7)*100</f>
        <v>2.2</v>
      </c>
      <c r="I7" s="30" t="s">
        <v>41</v>
      </c>
      <c r="J7" s="28" t="s">
        <v>42</v>
      </c>
      <c r="K7" s="0" t="n">
        <v>0.956</v>
      </c>
      <c r="L7" s="0" t="n">
        <v>0.967</v>
      </c>
      <c r="M7" s="0" t="n">
        <v>0.989</v>
      </c>
    </row>
    <row r="8" customFormat="false" ht="22.35" hidden="false" customHeight="false" outlineLevel="0" collapsed="false">
      <c r="A8" s="4" t="s">
        <v>5</v>
      </c>
      <c r="B8" s="5" t="n">
        <f aca="false">K8</f>
        <v>0.911</v>
      </c>
      <c r="C8" s="5" t="n">
        <f aca="false">L8</f>
        <v>0.933</v>
      </c>
      <c r="D8" s="5" t="n">
        <f aca="false">M8</f>
        <v>0.978</v>
      </c>
      <c r="E8" s="21" t="n">
        <f aca="false">(M8-K8)*100</f>
        <v>6.7</v>
      </c>
      <c r="F8" s="22" t="n">
        <f aca="false">IFERROR((K8-M8)/(1-K8),1)</f>
        <v>-0.752808988764045</v>
      </c>
      <c r="G8" s="21" t="n">
        <f aca="false">(L8-K8)*100</f>
        <v>2.2</v>
      </c>
      <c r="H8" s="21" t="n">
        <f aca="false">(M8-L8)*100</f>
        <v>4.49999999999999</v>
      </c>
      <c r="I8" s="31" t="s">
        <v>41</v>
      </c>
      <c r="J8" s="24" t="s">
        <v>43</v>
      </c>
      <c r="K8" s="0" t="n">
        <v>0.911</v>
      </c>
      <c r="L8" s="0" t="n">
        <v>0.933</v>
      </c>
      <c r="M8" s="0" t="n">
        <v>0.978</v>
      </c>
    </row>
    <row r="9" customFormat="false" ht="22.35" hidden="false" customHeight="false" outlineLevel="0" collapsed="false">
      <c r="A9" s="10" t="s">
        <v>7</v>
      </c>
      <c r="B9" s="11" t="n">
        <f aca="false">K9</f>
        <v>0.789</v>
      </c>
      <c r="C9" s="11" t="n">
        <f aca="false">L9</f>
        <v>0.811</v>
      </c>
      <c r="D9" s="11" t="n">
        <f aca="false">M9</f>
        <v>0.956</v>
      </c>
      <c r="E9" s="25" t="n">
        <f aca="false">(M9-K9)*100</f>
        <v>16.7</v>
      </c>
      <c r="F9" s="26" t="n">
        <f aca="false">IFERROR((K9-M9)/(1-K9),1)</f>
        <v>-0.791469194312796</v>
      </c>
      <c r="G9" s="25" t="n">
        <f aca="false">(L9-K9)*100</f>
        <v>2.2</v>
      </c>
      <c r="H9" s="25" t="n">
        <f aca="false">(M9-L9)*100</f>
        <v>14.5</v>
      </c>
      <c r="I9" s="27" t="s">
        <v>44</v>
      </c>
      <c r="J9" s="28" t="s">
        <v>45</v>
      </c>
      <c r="K9" s="0" t="n">
        <v>0.789</v>
      </c>
      <c r="L9" s="0" t="n">
        <v>0.811</v>
      </c>
      <c r="M9" s="0" t="n">
        <v>0.956</v>
      </c>
    </row>
    <row r="10" customFormat="false" ht="15" hidden="false" customHeight="false" outlineLevel="0" collapsed="false">
      <c r="A10" s="32" t="s">
        <v>46</v>
      </c>
      <c r="B10" s="17" t="n">
        <f aca="false">AVERAGE(B4:B9)</f>
        <v>0.929833333333333</v>
      </c>
      <c r="C10" s="17" t="n">
        <f aca="false">AVERAGE(C4:C9)</f>
        <v>0.9445</v>
      </c>
      <c r="D10" s="17" t="n">
        <f aca="false">AVERAGE(D4:D9)</f>
        <v>0.987166666666667</v>
      </c>
    </row>
    <row r="11" customFormat="false" ht="27.75" hidden="false" customHeight="true" outlineLevel="0" collapsed="false">
      <c r="A11" s="33" t="s">
        <v>47</v>
      </c>
      <c r="B11" s="34" t="s">
        <v>41</v>
      </c>
      <c r="C11" s="34" t="s">
        <v>41</v>
      </c>
      <c r="D11" s="34" t="s">
        <v>48</v>
      </c>
      <c r="E11" s="34" t="s">
        <v>49</v>
      </c>
      <c r="F11" s="34" t="s">
        <v>50</v>
      </c>
      <c r="G11" s="34" t="s">
        <v>41</v>
      </c>
      <c r="H11" s="34" t="s">
        <v>41</v>
      </c>
      <c r="I11" s="34" t="s">
        <v>51</v>
      </c>
      <c r="J11" s="34" t="s">
        <v>52</v>
      </c>
    </row>
    <row r="13" customFormat="false" ht="54.75" hidden="false" customHeight="true" outlineLevel="0" collapsed="false">
      <c r="A13" s="35" t="s">
        <v>53</v>
      </c>
      <c r="B13" s="35"/>
      <c r="C13" s="35"/>
      <c r="D13" s="35"/>
      <c r="E13" s="35"/>
      <c r="F13" s="35"/>
      <c r="G13" s="35"/>
      <c r="H13" s="35"/>
      <c r="I13" s="35"/>
      <c r="J13" s="35"/>
    </row>
  </sheetData>
  <mergeCells count="3">
    <mergeCell ref="A1:J1"/>
    <mergeCell ref="A2:J2"/>
    <mergeCell ref="A13:J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4" min="2" style="0" width="9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13"/>
    <col collapsed="false" customWidth="true" hidden="false" outlineLevel="0" max="8" min="8" style="0" width="28"/>
    <col collapsed="false" customWidth="true" hidden="false" outlineLevel="0" max="9" min="9" style="0" width="32"/>
    <col collapsed="false" customWidth="true" hidden="true" outlineLevel="0" max="13" min="10" style="0" width="13"/>
  </cols>
  <sheetData>
    <row r="1" customFormat="false" ht="27.75" hidden="false" customHeight="true" outlineLevel="0" collapsed="false">
      <c r="A1" s="1" t="s">
        <v>54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55</v>
      </c>
      <c r="B2" s="2"/>
      <c r="C2" s="2"/>
      <c r="D2" s="2"/>
      <c r="E2" s="2"/>
      <c r="F2" s="2"/>
      <c r="G2" s="2"/>
      <c r="H2" s="2"/>
      <c r="I2" s="2"/>
    </row>
    <row r="3" customFormat="false" ht="37.5" hidden="false" customHeight="true" outlineLevel="0" collapsed="false">
      <c r="A3" s="3" t="s">
        <v>10</v>
      </c>
      <c r="B3" s="3" t="s">
        <v>56</v>
      </c>
      <c r="C3" s="3" t="s">
        <v>57</v>
      </c>
      <c r="D3" s="3" t="s">
        <v>58</v>
      </c>
      <c r="E3" s="3" t="s">
        <v>59</v>
      </c>
      <c r="F3" s="3" t="s">
        <v>60</v>
      </c>
      <c r="G3" s="3" t="s">
        <v>21</v>
      </c>
      <c r="H3" s="3" t="s">
        <v>61</v>
      </c>
      <c r="I3" s="3" t="s">
        <v>62</v>
      </c>
    </row>
    <row r="4" customFormat="false" ht="21.75" hidden="false" customHeight="true" outlineLevel="0" collapsed="false">
      <c r="A4" s="4" t="s">
        <v>0</v>
      </c>
      <c r="B4" s="5" t="n">
        <f aca="false">J4</f>
        <v>0.9</v>
      </c>
      <c r="C4" s="5" t="n">
        <f aca="false">K4</f>
        <v>0.9</v>
      </c>
      <c r="D4" s="5" t="n">
        <f aca="false">L4</f>
        <v>0.95</v>
      </c>
      <c r="E4" s="36" t="n">
        <f aca="false">(J4+K4+L4)/3</f>
        <v>0.916666666666667</v>
      </c>
      <c r="F4" s="37" t="n">
        <f aca="false">M4</f>
        <v>0.903</v>
      </c>
      <c r="G4" s="9" t="s">
        <v>63</v>
      </c>
      <c r="H4" s="24" t="s">
        <v>64</v>
      </c>
      <c r="I4" s="24" t="s">
        <v>65</v>
      </c>
      <c r="J4" s="0" t="n">
        <v>0.9</v>
      </c>
      <c r="K4" s="0" t="n">
        <v>0.9</v>
      </c>
      <c r="L4" s="0" t="n">
        <v>0.95</v>
      </c>
      <c r="M4" s="0" t="n">
        <v>0.903</v>
      </c>
    </row>
    <row r="5" customFormat="false" ht="21.75" hidden="false" customHeight="true" outlineLevel="0" collapsed="false">
      <c r="A5" s="10" t="s">
        <v>5</v>
      </c>
      <c r="B5" s="11" t="n">
        <f aca="false">J5</f>
        <v>0.75</v>
      </c>
      <c r="C5" s="11" t="n">
        <f aca="false">K5</f>
        <v>0.9</v>
      </c>
      <c r="D5" s="11" t="n">
        <f aca="false">L5</f>
        <v>0.85</v>
      </c>
      <c r="E5" s="38" t="n">
        <f aca="false">(J5+K5+L5)/3</f>
        <v>0.833333333333333</v>
      </c>
      <c r="F5" s="37" t="n">
        <f aca="false">M5</f>
        <v>0.703</v>
      </c>
      <c r="G5" s="9" t="s">
        <v>63</v>
      </c>
      <c r="H5" s="28" t="s">
        <v>66</v>
      </c>
      <c r="I5" s="28" t="s">
        <v>67</v>
      </c>
      <c r="J5" s="0" t="n">
        <v>0.75</v>
      </c>
      <c r="K5" s="0" t="n">
        <v>0.9</v>
      </c>
      <c r="L5" s="0" t="n">
        <v>0.85</v>
      </c>
      <c r="M5" s="0" t="n">
        <v>0.703</v>
      </c>
    </row>
    <row r="6" customFormat="false" ht="21.75" hidden="false" customHeight="true" outlineLevel="0" collapsed="false">
      <c r="A6" s="4" t="s">
        <v>2</v>
      </c>
      <c r="B6" s="5" t="n">
        <f aca="false">J6</f>
        <v>0.8</v>
      </c>
      <c r="C6" s="5" t="n">
        <f aca="false">K6</f>
        <v>0.8</v>
      </c>
      <c r="D6" s="5" t="n">
        <f aca="false">L6</f>
        <v>0.75</v>
      </c>
      <c r="E6" s="36" t="n">
        <f aca="false">(J6+K6+L6)/3</f>
        <v>0.783333333333333</v>
      </c>
      <c r="F6" s="39" t="n">
        <f aca="false">M6</f>
        <v>0.626</v>
      </c>
      <c r="G6" s="15" t="s">
        <v>68</v>
      </c>
      <c r="H6" s="40" t="s">
        <v>69</v>
      </c>
      <c r="I6" s="24" t="s">
        <v>70</v>
      </c>
      <c r="J6" s="0" t="n">
        <v>0.8</v>
      </c>
      <c r="K6" s="0" t="n">
        <v>0.8</v>
      </c>
      <c r="L6" s="0" t="n">
        <v>0.75</v>
      </c>
      <c r="M6" s="0" t="n">
        <v>0.626</v>
      </c>
    </row>
    <row r="7" customFormat="false" ht="21.75" hidden="false" customHeight="true" outlineLevel="0" collapsed="false">
      <c r="A7" s="10" t="s">
        <v>4</v>
      </c>
      <c r="B7" s="11" t="n">
        <f aca="false">J7</f>
        <v>0.8</v>
      </c>
      <c r="C7" s="11" t="n">
        <f aca="false">K7</f>
        <v>0.8</v>
      </c>
      <c r="D7" s="11" t="n">
        <f aca="false">L7</f>
        <v>0.7</v>
      </c>
      <c r="E7" s="38" t="n">
        <f aca="false">(J7+K7+L7)/3</f>
        <v>0.766666666666667</v>
      </c>
      <c r="F7" s="39" t="n">
        <f aca="false">M7</f>
        <v>0.4</v>
      </c>
      <c r="G7" s="15" t="s">
        <v>68</v>
      </c>
      <c r="H7" s="28" t="s">
        <v>71</v>
      </c>
      <c r="I7" s="28" t="s">
        <v>72</v>
      </c>
      <c r="J7" s="0" t="n">
        <v>0.8</v>
      </c>
      <c r="K7" s="0" t="n">
        <v>0.8</v>
      </c>
      <c r="L7" s="0" t="n">
        <v>0.7</v>
      </c>
      <c r="M7" s="0" t="n">
        <v>0.4</v>
      </c>
    </row>
    <row r="8" customFormat="false" ht="21.75" hidden="false" customHeight="true" outlineLevel="0" collapsed="false">
      <c r="A8" s="4" t="s">
        <v>6</v>
      </c>
      <c r="B8" s="5" t="n">
        <f aca="false">J8</f>
        <v>0.75</v>
      </c>
      <c r="C8" s="5" t="n">
        <f aca="false">K8</f>
        <v>0.75</v>
      </c>
      <c r="D8" s="5" t="n">
        <f aca="false">L8</f>
        <v>0.75</v>
      </c>
      <c r="E8" s="36" t="n">
        <f aca="false">(J8+K8+L8)/3</f>
        <v>0.75</v>
      </c>
      <c r="F8" s="39" t="n">
        <f aca="false">M8</f>
        <v>0.331</v>
      </c>
      <c r="G8" s="15" t="s">
        <v>68</v>
      </c>
      <c r="H8" s="24" t="s">
        <v>73</v>
      </c>
      <c r="I8" s="24" t="s">
        <v>74</v>
      </c>
      <c r="J8" s="0" t="n">
        <v>0.75</v>
      </c>
      <c r="K8" s="0" t="n">
        <v>0.75</v>
      </c>
      <c r="L8" s="0" t="n">
        <v>0.75</v>
      </c>
      <c r="M8" s="0" t="n">
        <v>0.331</v>
      </c>
    </row>
    <row r="9" customFormat="false" ht="21.75" hidden="false" customHeight="true" outlineLevel="0" collapsed="false">
      <c r="A9" s="10" t="s">
        <v>7</v>
      </c>
      <c r="B9" s="11" t="n">
        <f aca="false">J9</f>
        <v>0.7</v>
      </c>
      <c r="C9" s="11" t="n">
        <f aca="false">K9</f>
        <v>0.7</v>
      </c>
      <c r="D9" s="11" t="n">
        <f aca="false">L9</f>
        <v>0.7</v>
      </c>
      <c r="E9" s="38" t="n">
        <f aca="false">(J9+K9+L9)/3</f>
        <v>0.7</v>
      </c>
      <c r="F9" s="39" t="n">
        <f aca="false">M9</f>
        <v>0.346</v>
      </c>
      <c r="G9" s="15" t="s">
        <v>68</v>
      </c>
      <c r="H9" s="40" t="s">
        <v>75</v>
      </c>
      <c r="I9" s="28" t="s">
        <v>76</v>
      </c>
      <c r="J9" s="0" t="n">
        <v>0.7</v>
      </c>
      <c r="K9" s="0" t="n">
        <v>0.7</v>
      </c>
      <c r="L9" s="0" t="n">
        <v>0.7</v>
      </c>
      <c r="M9" s="0" t="n">
        <v>0.346</v>
      </c>
    </row>
    <row r="10" customFormat="false" ht="15" hidden="false" customHeight="false" outlineLevel="0" collapsed="false">
      <c r="A10" s="41" t="s">
        <v>22</v>
      </c>
      <c r="B10" s="17" t="n">
        <f aca="false">AVERAGE(B4:B9)</f>
        <v>0.783333333333333</v>
      </c>
      <c r="C10" s="17" t="n">
        <f aca="false">AVERAGE(C4:C9)</f>
        <v>0.808333333333333</v>
      </c>
      <c r="D10" s="17" t="n">
        <f aca="false">AVERAGE(D4:D9)</f>
        <v>0.783333333333333</v>
      </c>
      <c r="E10" s="17" t="n">
        <f aca="false">AVERAGE(E4:E9)</f>
        <v>0.791666666666667</v>
      </c>
    </row>
    <row r="12" customFormat="false" ht="45" hidden="false" customHeight="true" outlineLevel="0" collapsed="false">
      <c r="A12" s="35" t="s">
        <v>77</v>
      </c>
      <c r="B12" s="35"/>
      <c r="C12" s="35"/>
      <c r="D12" s="35"/>
      <c r="E12" s="35"/>
      <c r="F12" s="35"/>
      <c r="G12" s="35"/>
      <c r="H12" s="35"/>
      <c r="I12" s="35"/>
    </row>
  </sheetData>
  <mergeCells count="3">
    <mergeCell ref="A1:I1"/>
    <mergeCell ref="A2:I2"/>
    <mergeCell ref="A12:I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13"/>
    <col collapsed="false" customWidth="true" hidden="false" outlineLevel="0" max="3" min="3" style="0" width="14"/>
    <col collapsed="false" customWidth="true" hidden="false" outlineLevel="0" max="4" min="4" style="0" width="13"/>
    <col collapsed="false" customWidth="true" hidden="false" outlineLevel="0" max="5" min="5" style="0" width="14"/>
    <col collapsed="false" customWidth="true" hidden="false" outlineLevel="0" max="6" min="6" style="0" width="17"/>
    <col collapsed="false" customWidth="true" hidden="false" outlineLevel="0" max="8" min="7" style="0" width="9"/>
    <col collapsed="false" customWidth="true" hidden="false" outlineLevel="0" max="9" min="9" style="0" width="30"/>
    <col collapsed="false" customWidth="true" hidden="false" outlineLevel="0" max="10" min="10" style="0" width="35"/>
    <col collapsed="false" customWidth="true" hidden="true" outlineLevel="0" max="14" min="11" style="0" width="13"/>
  </cols>
  <sheetData>
    <row r="1" customFormat="false" ht="27.75" hidden="false" customHeight="true" outlineLevel="0" collapsed="false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30" hidden="false" customHeight="true" outlineLevel="0" collapsed="false">
      <c r="A2" s="2" t="s">
        <v>79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42" hidden="false" customHeight="true" outlineLevel="0" collapsed="false">
      <c r="A3" s="3" t="s">
        <v>10</v>
      </c>
      <c r="B3" s="3" t="s">
        <v>80</v>
      </c>
      <c r="C3" s="3" t="s">
        <v>81</v>
      </c>
      <c r="D3" s="3" t="s">
        <v>82</v>
      </c>
      <c r="E3" s="3" t="s">
        <v>83</v>
      </c>
      <c r="F3" s="3" t="s">
        <v>84</v>
      </c>
      <c r="G3" s="3" t="s">
        <v>85</v>
      </c>
      <c r="H3" s="3" t="s">
        <v>86</v>
      </c>
      <c r="I3" s="3" t="s">
        <v>87</v>
      </c>
      <c r="J3" s="3" t="s">
        <v>34</v>
      </c>
    </row>
    <row r="4" customFormat="false" ht="27.75" hidden="false" customHeight="true" outlineLevel="0" collapsed="false">
      <c r="A4" s="4" t="s">
        <v>0</v>
      </c>
      <c r="B4" s="5" t="n">
        <f aca="false">K4</f>
        <v>0.967</v>
      </c>
      <c r="C4" s="5" t="n">
        <f aca="false">L4</f>
        <v>1</v>
      </c>
      <c r="D4" s="42" t="n">
        <f aca="false">M4</f>
        <v>0.842</v>
      </c>
      <c r="E4" s="43" t="n">
        <f aca="false">N4</f>
        <v>6.1</v>
      </c>
      <c r="F4" s="44" t="n">
        <f aca="false">(K4+L4+M4)/3</f>
        <v>0.936333333333333</v>
      </c>
      <c r="G4" s="45" t="n">
        <v>1</v>
      </c>
      <c r="H4" s="46" t="s">
        <v>88</v>
      </c>
      <c r="I4" s="24" t="s">
        <v>89</v>
      </c>
      <c r="J4" s="24" t="s">
        <v>90</v>
      </c>
      <c r="K4" s="0" t="n">
        <v>0.967</v>
      </c>
      <c r="L4" s="0" t="n">
        <v>1</v>
      </c>
      <c r="M4" s="0" t="n">
        <v>0.842</v>
      </c>
      <c r="N4" s="0" t="n">
        <v>6.1</v>
      </c>
    </row>
    <row r="5" customFormat="false" ht="27.75" hidden="false" customHeight="true" outlineLevel="0" collapsed="false">
      <c r="A5" s="10" t="s">
        <v>2</v>
      </c>
      <c r="B5" s="11" t="n">
        <f aca="false">K5</f>
        <v>0.95</v>
      </c>
      <c r="C5" s="11" t="n">
        <f aca="false">L5</f>
        <v>0.967</v>
      </c>
      <c r="D5" s="47" t="n">
        <f aca="false">M5</f>
        <v>0.771</v>
      </c>
      <c r="E5" s="12" t="n">
        <f aca="false">N5</f>
        <v>7.5</v>
      </c>
      <c r="F5" s="38" t="n">
        <f aca="false">(K5+L5+M5)/3</f>
        <v>0.896</v>
      </c>
      <c r="G5" s="48" t="n">
        <v>2</v>
      </c>
      <c r="H5" s="49" t="s">
        <v>91</v>
      </c>
      <c r="I5" s="28" t="s">
        <v>92</v>
      </c>
      <c r="J5" s="28" t="s">
        <v>93</v>
      </c>
      <c r="K5" s="0" t="n">
        <v>0.95</v>
      </c>
      <c r="L5" s="0" t="n">
        <v>0.967</v>
      </c>
      <c r="M5" s="0" t="n">
        <v>0.771</v>
      </c>
      <c r="N5" s="0" t="n">
        <v>7.5</v>
      </c>
    </row>
    <row r="6" customFormat="false" ht="27.75" hidden="false" customHeight="true" outlineLevel="0" collapsed="false">
      <c r="A6" s="4" t="s">
        <v>4</v>
      </c>
      <c r="B6" s="5" t="n">
        <f aca="false">K6</f>
        <v>0.508</v>
      </c>
      <c r="C6" s="5" t="n">
        <f aca="false">L6</f>
        <v>0.8</v>
      </c>
      <c r="D6" s="42" t="n">
        <f aca="false">M6</f>
        <v>0.833</v>
      </c>
      <c r="E6" s="6" t="n">
        <f aca="false">N6</f>
        <v>7.7</v>
      </c>
      <c r="F6" s="36" t="n">
        <f aca="false">(K6+L6+M6)/3</f>
        <v>0.713666666666667</v>
      </c>
      <c r="G6" s="45" t="n">
        <v>3</v>
      </c>
      <c r="H6" s="50" t="s">
        <v>94</v>
      </c>
      <c r="I6" s="24" t="s">
        <v>95</v>
      </c>
      <c r="J6" s="24" t="s">
        <v>96</v>
      </c>
      <c r="K6" s="0" t="n">
        <v>0.508</v>
      </c>
      <c r="L6" s="0" t="n">
        <v>0.8</v>
      </c>
      <c r="M6" s="0" t="n">
        <v>0.833</v>
      </c>
      <c r="N6" s="0" t="n">
        <v>7.7</v>
      </c>
    </row>
    <row r="7" customFormat="false" ht="27.75" hidden="false" customHeight="true" outlineLevel="0" collapsed="false">
      <c r="A7" s="10" t="s">
        <v>5</v>
      </c>
      <c r="B7" s="11" t="n">
        <f aca="false">K7</f>
        <v>0.758</v>
      </c>
      <c r="C7" s="11" t="n">
        <f aca="false">L7</f>
        <v>0.967</v>
      </c>
      <c r="D7" s="51" t="n">
        <f aca="false">M7</f>
        <v>0.297</v>
      </c>
      <c r="E7" s="43" t="n">
        <f aca="false">N7</f>
        <v>5.3</v>
      </c>
      <c r="F7" s="38" t="n">
        <f aca="false">(K7+L7+M7)/3</f>
        <v>0.674</v>
      </c>
      <c r="G7" s="48" t="n">
        <v>4</v>
      </c>
      <c r="H7" s="52" t="s">
        <v>97</v>
      </c>
      <c r="I7" s="53" t="s">
        <v>98</v>
      </c>
      <c r="J7" s="28" t="s">
        <v>99</v>
      </c>
      <c r="K7" s="0" t="n">
        <v>0.758</v>
      </c>
      <c r="L7" s="0" t="n">
        <v>0.967</v>
      </c>
      <c r="M7" s="0" t="n">
        <v>0.297</v>
      </c>
      <c r="N7" s="0" t="n">
        <v>5.3</v>
      </c>
    </row>
    <row r="8" customFormat="false" ht="27.75" hidden="false" customHeight="true" outlineLevel="0" collapsed="false">
      <c r="A8" s="4" t="s">
        <v>6</v>
      </c>
      <c r="B8" s="5" t="n">
        <f aca="false">K8</f>
        <v>0.542</v>
      </c>
      <c r="C8" s="5" t="n">
        <f aca="false">L8</f>
        <v>0.45</v>
      </c>
      <c r="D8" s="54" t="n">
        <f aca="false">M8</f>
        <v>0.314</v>
      </c>
      <c r="E8" s="55" t="n">
        <f aca="false">N8</f>
        <v>14.2</v>
      </c>
      <c r="F8" s="56" t="n">
        <f aca="false">(K8+L8+M8)/3</f>
        <v>0.435333333333333</v>
      </c>
      <c r="G8" s="45" t="n">
        <v>5</v>
      </c>
      <c r="H8" s="57" t="s">
        <v>100</v>
      </c>
      <c r="I8" s="53" t="s">
        <v>101</v>
      </c>
      <c r="J8" s="24" t="s">
        <v>102</v>
      </c>
      <c r="K8" s="0" t="n">
        <v>0.542</v>
      </c>
      <c r="L8" s="0" t="n">
        <v>0.45</v>
      </c>
      <c r="M8" s="0" t="n">
        <v>0.314</v>
      </c>
      <c r="N8" s="0" t="n">
        <v>14.2</v>
      </c>
    </row>
    <row r="9" customFormat="false" ht="27.75" hidden="false" customHeight="true" outlineLevel="0" collapsed="false">
      <c r="A9" s="10" t="s">
        <v>7</v>
      </c>
      <c r="B9" s="11" t="n">
        <f aca="false">K9</f>
        <v>0.2</v>
      </c>
      <c r="C9" s="11" t="n">
        <f aca="false">L9</f>
        <v>0.567</v>
      </c>
      <c r="D9" s="47" t="n">
        <f aca="false">M9</f>
        <v>0.29</v>
      </c>
      <c r="E9" s="55" t="n">
        <f aca="false">N9</f>
        <v>13.3</v>
      </c>
      <c r="F9" s="56" t="n">
        <f aca="false">(K9+L9+M9)/3</f>
        <v>0.352333333333333</v>
      </c>
      <c r="G9" s="48" t="n">
        <v>6</v>
      </c>
      <c r="H9" s="58" t="s">
        <v>103</v>
      </c>
      <c r="I9" s="53" t="s">
        <v>104</v>
      </c>
      <c r="J9" s="28" t="s">
        <v>105</v>
      </c>
      <c r="K9" s="0" t="n">
        <v>0.2</v>
      </c>
      <c r="L9" s="0" t="n">
        <v>0.567</v>
      </c>
      <c r="M9" s="0" t="n">
        <v>0.29</v>
      </c>
      <c r="N9" s="0" t="n">
        <v>13.3</v>
      </c>
    </row>
    <row r="11" customFormat="false" ht="54.75" hidden="false" customHeight="true" outlineLevel="0" collapsed="false">
      <c r="A11" s="59" t="s">
        <v>106</v>
      </c>
      <c r="B11" s="59"/>
      <c r="C11" s="59"/>
      <c r="D11" s="59"/>
      <c r="E11" s="59"/>
      <c r="F11" s="59"/>
      <c r="G11" s="59"/>
      <c r="H11" s="59"/>
      <c r="I11" s="59"/>
      <c r="J11" s="59"/>
    </row>
  </sheetData>
  <mergeCells count="3">
    <mergeCell ref="A1:J1"/>
    <mergeCell ref="A2:J2"/>
    <mergeCell ref="A11:J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2"/>
    <col collapsed="false" customWidth="true" hidden="false" outlineLevel="0" max="3" min="3" style="0" width="38"/>
    <col collapsed="false" customWidth="true" hidden="false" outlineLevel="0" max="4" min="4" style="0" width="30"/>
    <col collapsed="false" customWidth="true" hidden="false" outlineLevel="0" max="5" min="5" style="0" width="14"/>
    <col collapsed="false" customWidth="true" hidden="false" outlineLevel="0" max="6" min="6" style="0" width="12"/>
  </cols>
  <sheetData>
    <row r="1" customFormat="false" ht="25.5" hidden="false" customHeight="true" outlineLevel="0" collapsed="false">
      <c r="A1" s="60" t="s">
        <v>107</v>
      </c>
      <c r="B1" s="60"/>
      <c r="C1" s="60"/>
      <c r="D1" s="60"/>
      <c r="E1" s="60"/>
      <c r="F1" s="60"/>
    </row>
    <row r="2" customFormat="false" ht="15" hidden="false" customHeight="false" outlineLevel="0" collapsed="false">
      <c r="A2" s="3" t="s">
        <v>108</v>
      </c>
      <c r="B2" s="3" t="s">
        <v>109</v>
      </c>
      <c r="C2" s="3" t="s">
        <v>110</v>
      </c>
      <c r="D2" s="3" t="s">
        <v>111</v>
      </c>
      <c r="E2" s="3" t="s">
        <v>112</v>
      </c>
      <c r="F2" s="3" t="s">
        <v>113</v>
      </c>
    </row>
    <row r="3" customFormat="false" ht="30" hidden="false" customHeight="true" outlineLevel="0" collapsed="false">
      <c r="A3" s="61" t="s">
        <v>114</v>
      </c>
      <c r="B3" s="61" t="s">
        <v>115</v>
      </c>
      <c r="C3" s="61" t="s">
        <v>116</v>
      </c>
      <c r="D3" s="61" t="s">
        <v>117</v>
      </c>
      <c r="E3" s="61" t="s">
        <v>118</v>
      </c>
      <c r="F3" s="61" t="s">
        <v>119</v>
      </c>
    </row>
    <row r="4" customFormat="false" ht="30" hidden="false" customHeight="true" outlineLevel="0" collapsed="false">
      <c r="A4" s="62" t="s">
        <v>120</v>
      </c>
      <c r="B4" s="62" t="s">
        <v>121</v>
      </c>
      <c r="C4" s="62" t="s">
        <v>122</v>
      </c>
      <c r="D4" s="62" t="s">
        <v>123</v>
      </c>
      <c r="E4" s="62" t="s">
        <v>118</v>
      </c>
      <c r="F4" s="62" t="s">
        <v>119</v>
      </c>
    </row>
    <row r="5" customFormat="false" ht="30" hidden="false" customHeight="true" outlineLevel="0" collapsed="false">
      <c r="A5" s="61" t="s">
        <v>124</v>
      </c>
      <c r="B5" s="61" t="s">
        <v>125</v>
      </c>
      <c r="C5" s="61" t="s">
        <v>126</v>
      </c>
      <c r="D5" s="61" t="s">
        <v>127</v>
      </c>
      <c r="E5" s="61" t="s">
        <v>118</v>
      </c>
      <c r="F5" s="61" t="s">
        <v>119</v>
      </c>
    </row>
    <row r="6" customFormat="false" ht="30" hidden="false" customHeight="true" outlineLevel="0" collapsed="false">
      <c r="A6" s="62" t="s">
        <v>128</v>
      </c>
      <c r="B6" s="62" t="s">
        <v>129</v>
      </c>
      <c r="C6" s="62" t="s">
        <v>130</v>
      </c>
      <c r="D6" s="62" t="s">
        <v>131</v>
      </c>
      <c r="E6" s="62" t="s">
        <v>132</v>
      </c>
      <c r="F6" s="62" t="s">
        <v>133</v>
      </c>
    </row>
    <row r="7" customFormat="false" ht="30" hidden="false" customHeight="true" outlineLevel="0" collapsed="false">
      <c r="A7" s="61" t="s">
        <v>134</v>
      </c>
      <c r="B7" s="61" t="s">
        <v>135</v>
      </c>
      <c r="C7" s="61" t="s">
        <v>136</v>
      </c>
      <c r="D7" s="61" t="s">
        <v>137</v>
      </c>
      <c r="E7" s="61" t="s">
        <v>138</v>
      </c>
      <c r="F7" s="61" t="s">
        <v>133</v>
      </c>
    </row>
    <row r="8" customFormat="false" ht="30" hidden="false" customHeight="true" outlineLevel="0" collapsed="false">
      <c r="A8" s="62" t="s">
        <v>139</v>
      </c>
      <c r="B8" s="62" t="s">
        <v>140</v>
      </c>
      <c r="C8" s="62" t="s">
        <v>141</v>
      </c>
      <c r="D8" s="62" t="s">
        <v>142</v>
      </c>
      <c r="E8" s="62" t="s">
        <v>132</v>
      </c>
      <c r="F8" s="62" t="s">
        <v>143</v>
      </c>
    </row>
    <row r="9" customFormat="false" ht="30" hidden="false" customHeight="true" outlineLevel="0" collapsed="false">
      <c r="A9" s="61" t="s">
        <v>144</v>
      </c>
      <c r="B9" s="61" t="s">
        <v>145</v>
      </c>
      <c r="C9" s="61" t="s">
        <v>146</v>
      </c>
      <c r="D9" s="61" t="s">
        <v>147</v>
      </c>
      <c r="E9" s="61" t="s">
        <v>132</v>
      </c>
      <c r="F9" s="61" t="s">
        <v>143</v>
      </c>
    </row>
    <row r="10" customFormat="false" ht="30" hidden="false" customHeight="true" outlineLevel="0" collapsed="false">
      <c r="A10" s="62" t="s">
        <v>148</v>
      </c>
      <c r="B10" s="62" t="s">
        <v>149</v>
      </c>
      <c r="C10" s="62" t="s">
        <v>150</v>
      </c>
      <c r="D10" s="62" t="s">
        <v>151</v>
      </c>
      <c r="E10" s="62" t="s">
        <v>132</v>
      </c>
      <c r="F10" s="62" t="s">
        <v>119</v>
      </c>
    </row>
    <row r="11" customFormat="false" ht="30" hidden="false" customHeight="true" outlineLevel="0" collapsed="false">
      <c r="A11" s="61" t="s">
        <v>152</v>
      </c>
      <c r="B11" s="61" t="s">
        <v>153</v>
      </c>
      <c r="C11" s="61" t="s">
        <v>154</v>
      </c>
      <c r="D11" s="61" t="s">
        <v>155</v>
      </c>
      <c r="E11" s="61" t="s">
        <v>156</v>
      </c>
      <c r="F11" s="61" t="s">
        <v>157</v>
      </c>
    </row>
    <row r="12" customFormat="false" ht="30" hidden="false" customHeight="true" outlineLevel="0" collapsed="false">
      <c r="A12" s="62" t="s">
        <v>158</v>
      </c>
      <c r="B12" s="62" t="s">
        <v>159</v>
      </c>
      <c r="C12" s="62" t="s">
        <v>160</v>
      </c>
      <c r="D12" s="62" t="s">
        <v>161</v>
      </c>
      <c r="E12" s="62" t="s">
        <v>132</v>
      </c>
      <c r="F12" s="62" t="s">
        <v>157</v>
      </c>
    </row>
  </sheetData>
  <mergeCells count="1">
    <mergeCell ref="A1:F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2026-03-08T10:03:04Z</dcterms:created>
  <dc:creator>openpyxl</dc:creator>
  <dc:description/>
  <dc:language>en-US</dc:language>
  <cp:lastModifiedBy/>
  <dcterms:modified xsi:type="dcterms:W3CDTF">2026-03-08T10:03:05Z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