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11-3.IC50_ATP6V1E1_pvalue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<sst xmlns="http://schemas.openxmlformats.org/spreadsheetml/2006/main" count="152" uniqueCount="138">
  <si>
    <t>pvalue</t>
  </si>
  <si>
    <t>p</t>
  </si>
  <si>
    <t>Vinblastine_1004</t>
  </si>
  <si>
    <t>0.00280973297059521</t>
  </si>
  <si>
    <t>Cytarabine_1006</t>
  </si>
  <si>
    <t>0.0184241930010661</t>
  </si>
  <si>
    <t>Docetaxel_1007</t>
  </si>
  <si>
    <t>0.0034460433009529</t>
  </si>
  <si>
    <t>Nilotinib_1013</t>
  </si>
  <si>
    <t>0.00289352988877714</t>
  </si>
  <si>
    <t>Axitinib_1021</t>
  </si>
  <si>
    <t>0.000606901719492803</t>
  </si>
  <si>
    <t>&lt; 0.001</t>
  </si>
  <si>
    <t>PD173074_1049</t>
  </si>
  <si>
    <t>0.0163079719644566</t>
  </si>
  <si>
    <t>MK-2206_1053</t>
  </si>
  <si>
    <t>0.0155232159072367</t>
  </si>
  <si>
    <t>Palbociclib_1054</t>
  </si>
  <si>
    <t>0.0496990942922658</t>
  </si>
  <si>
    <t>Pictilisib_1058</t>
  </si>
  <si>
    <t>0.00156390777245211</t>
  </si>
  <si>
    <t>AZD8055_1059</t>
  </si>
  <si>
    <t>0.00757441993239087</t>
  </si>
  <si>
    <t>PD0325901_1060</t>
  </si>
  <si>
    <t>0.00502574397656491</t>
  </si>
  <si>
    <t>Obatoclax Mesylate_1068</t>
  </si>
  <si>
    <t>0.0147194660858808</t>
  </si>
  <si>
    <t>Dasatinib_1079</t>
  </si>
  <si>
    <t>0.005549795851579</t>
  </si>
  <si>
    <t>Paclitaxel_1080</t>
  </si>
  <si>
    <t>4.76098139576538e-05</t>
  </si>
  <si>
    <t>Rapamycin_1084</t>
  </si>
  <si>
    <t>1.24822015293238e-05</t>
  </si>
  <si>
    <t>GSK1904529A_1093</t>
  </si>
  <si>
    <t>0.00581844671315992</t>
  </si>
  <si>
    <t>Tozasertib_1096</t>
  </si>
  <si>
    <t>0.00162002343301355</t>
  </si>
  <si>
    <t>PF-4708671_1129</t>
  </si>
  <si>
    <t>0.0403730450838939</t>
  </si>
  <si>
    <t>PRIMA-1MET_1131</t>
  </si>
  <si>
    <t>0.00374151903543654</t>
  </si>
  <si>
    <t>Erlotinib_1168</t>
  </si>
  <si>
    <t>0.00591056878215877</t>
  </si>
  <si>
    <t>MK-1775_1179</t>
  </si>
  <si>
    <t>0.0336341520687059</t>
  </si>
  <si>
    <t>Dinaciclib_1180</t>
  </si>
  <si>
    <t>0.0165965742312996</t>
  </si>
  <si>
    <t>Bortezomib_1191</t>
  </si>
  <si>
    <t>0.0307413112950418</t>
  </si>
  <si>
    <t>Daporinad_1248</t>
  </si>
  <si>
    <t>2.13401555478451e-06</t>
  </si>
  <si>
    <t>BMS-345541_1249</t>
  </si>
  <si>
    <t>0.0426843865085185</t>
  </si>
  <si>
    <t>Trametinib_1372</t>
  </si>
  <si>
    <t>0.0474997384360973</t>
  </si>
  <si>
    <t>AZD1332_1463</t>
  </si>
  <si>
    <t>0.039380361478573</t>
  </si>
  <si>
    <t>Pevonedistat_1529</t>
  </si>
  <si>
    <t>0.0218629486924824</t>
  </si>
  <si>
    <t>Uprosertib_1553</t>
  </si>
  <si>
    <t>0.0408772922205097</t>
  </si>
  <si>
    <t>Luminespib_1559</t>
  </si>
  <si>
    <t>0.0243458758245865</t>
  </si>
  <si>
    <t>Alpelisib_1560</t>
  </si>
  <si>
    <t>Taselisib_1561</t>
  </si>
  <si>
    <t>0.00225336928558997</t>
  </si>
  <si>
    <t>Entinostat_1593</t>
  </si>
  <si>
    <t>6.67189629884555e-06</t>
  </si>
  <si>
    <t>OSI-027_1594</t>
  </si>
  <si>
    <t>0.00986466178959019</t>
  </si>
  <si>
    <t>PFI3_1620</t>
  </si>
  <si>
    <t>0.0247551291002802</t>
  </si>
  <si>
    <t>ML323_1629</t>
  </si>
  <si>
    <t>0.033420063755618</t>
  </si>
  <si>
    <t>Entospletinib_1630</t>
  </si>
  <si>
    <t>0.0446950617829144</t>
  </si>
  <si>
    <t>AZD5153_1706</t>
  </si>
  <si>
    <t>0.0486623226249396</t>
  </si>
  <si>
    <t>CDK9_5038_1709</t>
  </si>
  <si>
    <t>0.0351658634008638</t>
  </si>
  <si>
    <t>Eg5_9814_1712</t>
  </si>
  <si>
    <t>0.00546276493383264</t>
  </si>
  <si>
    <t>ERK_2440_1713</t>
  </si>
  <si>
    <t>5.70571628039034e-05</t>
  </si>
  <si>
    <t>ERK_6604_1714</t>
  </si>
  <si>
    <t>0.0173680288052598</t>
  </si>
  <si>
    <t>JAK1_8709_1718</t>
  </si>
  <si>
    <t>0.0125240112562593</t>
  </si>
  <si>
    <t>PAK_5339_1730</t>
  </si>
  <si>
    <t>0.0161937715317616</t>
  </si>
  <si>
    <t>ULK1_4989_1733</t>
  </si>
  <si>
    <t>0.000966744028764759</t>
  </si>
  <si>
    <t>Selumetinib_1736</t>
  </si>
  <si>
    <t>1.33936396530326e-05</t>
  </si>
  <si>
    <t>AZD4547_1786</t>
  </si>
  <si>
    <t>0.00244375249032118</t>
  </si>
  <si>
    <t>Topotecan_1808</t>
  </si>
  <si>
    <t>0.0132689479421129</t>
  </si>
  <si>
    <t>Docetaxel_1819</t>
  </si>
  <si>
    <t>0.0170676708926623</t>
  </si>
  <si>
    <t>Gallibiscoquinazole_1830</t>
  </si>
  <si>
    <t>0.00128599310597742</t>
  </si>
  <si>
    <t>BDP-00009066_1866</t>
  </si>
  <si>
    <t>0.0314437269824113</t>
  </si>
  <si>
    <t>Buparlisib_1873</t>
  </si>
  <si>
    <t>0.0313425465339124</t>
  </si>
  <si>
    <t>ABT737_1910</t>
  </si>
  <si>
    <t>9.61784789194096e-05</t>
  </si>
  <si>
    <t>Afuresertib_1912</t>
  </si>
  <si>
    <t>0.0136069932281551</t>
  </si>
  <si>
    <t>AZD5363_1916</t>
  </si>
  <si>
    <t>0.00607495031774176</t>
  </si>
  <si>
    <t>Cediranib_1922</t>
  </si>
  <si>
    <t>0.0041939180963911</t>
  </si>
  <si>
    <t>Ipatasertib_1924</t>
  </si>
  <si>
    <t>3.19183508055591e-06</t>
  </si>
  <si>
    <t>GDC0810_1925</t>
  </si>
  <si>
    <t>5.52169197303392e-05</t>
  </si>
  <si>
    <t>GSK2578215A_1927</t>
  </si>
  <si>
    <t>0.0415150970082225</t>
  </si>
  <si>
    <t>I-BRD9_1928</t>
  </si>
  <si>
    <t>WEHI-539_1997</t>
  </si>
  <si>
    <t>0.017489463765056</t>
  </si>
  <si>
    <t>BPD-00008900_1998</t>
  </si>
  <si>
    <t>0.00712315536336462</t>
  </si>
  <si>
    <t>Pyridostatin_2044</t>
  </si>
  <si>
    <t>9.02344481282529e-05</t>
  </si>
  <si>
    <t>Ulixertinib_2047</t>
  </si>
  <si>
    <t>0.0390134855630105</t>
  </si>
  <si>
    <t>Vinorelbine_2048</t>
  </si>
  <si>
    <t>Uprosertib_2106</t>
  </si>
  <si>
    <t>0.00463918104549018</t>
  </si>
  <si>
    <t>VE821_2111</t>
  </si>
  <si>
    <t>0.00516777366598795</t>
  </si>
  <si>
    <t>AZD6482_2169</t>
  </si>
  <si>
    <t>0.00388184820449865</t>
  </si>
  <si>
    <t>AT13148_2170</t>
  </si>
  <si>
    <t>0.00484832317294327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</si>
</sst>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tabSelected="1" zoomScaleSheetLayoutView="60" workbookViewId="0">
      <selection activeCell="A1" sqref="A1"/>
    </sheetView>
  </sheetViews>
  <sheetFormatPr defaultColWidth="9" defaultRowHeight="13.5" outlineLevelCol="2"/>
  <sheetData>
    <row r="1" spans="2:3">
      <c r="B1" t="s">
        <v>0</v>
      </c>
      <c r="C1" t="s">
        <v>1</v>
      </c>
    </row>
    <row r="2" spans="1:3">
      <c r="A2" t="s">
        <v>2</v>
      </c>
      <c r="B2" s="1" t="s">
        <v>3</v>
      </c>
      <c r="C2">
        <f>0.0028</f>
        <v>0.0028</v>
      </c>
    </row>
    <row r="3" spans="1:3">
      <c r="A3" t="s">
        <v>4</v>
      </c>
      <c r="B3" s="1" t="s">
        <v>5</v>
      </c>
      <c r="C3">
        <f>0.0184</f>
        <v>0.0184</v>
      </c>
    </row>
    <row r="4" spans="1:3">
      <c r="A4" t="s">
        <v>6</v>
      </c>
      <c r="B4" s="1" t="s">
        <v>7</v>
      </c>
      <c r="C4">
        <f>0.0034</f>
        <v>0.0034</v>
      </c>
    </row>
    <row r="5" spans="1:3">
      <c r="A5" t="s">
        <v>8</v>
      </c>
      <c r="B5" s="1" t="s">
        <v>9</v>
      </c>
      <c r="C5">
        <f>0.0029</f>
        <v>0.0029</v>
      </c>
    </row>
    <row r="6" spans="1:3">
      <c r="A6" t="s">
        <v>10</v>
      </c>
      <c r="B6" s="1" t="s">
        <v>11</v>
      </c>
      <c r="C6" t="s">
        <v>12</v>
      </c>
    </row>
    <row r="7" spans="1:3">
      <c r="A7" t="s">
        <v>13</v>
      </c>
      <c r="B7" s="1" t="s">
        <v>14</v>
      </c>
      <c r="C7">
        <f>0.0163</f>
        <v>0.0163</v>
      </c>
    </row>
    <row r="8" spans="1:3">
      <c r="A8" t="s">
        <v>15</v>
      </c>
      <c r="B8" s="1" t="s">
        <v>16</v>
      </c>
      <c r="C8">
        <f>0.0155</f>
        <v>0.0155</v>
      </c>
    </row>
    <row r="9" spans="1:3">
      <c r="A9" t="s">
        <v>17</v>
      </c>
      <c r="B9" s="1" t="s">
        <v>18</v>
      </c>
      <c r="C9">
        <f>0.0497</f>
        <v>0.0497</v>
      </c>
    </row>
    <row r="10" spans="1:3">
      <c r="A10" t="s">
        <v>19</v>
      </c>
      <c r="B10" s="1" t="s">
        <v>20</v>
      </c>
      <c r="C10">
        <f>0.0016</f>
        <v>0.0016</v>
      </c>
    </row>
    <row r="11" spans="1:3">
      <c r="A11" t="s">
        <v>21</v>
      </c>
      <c r="B11" s="1" t="s">
        <v>22</v>
      </c>
      <c r="C11">
        <f>0.0076</f>
        <v>0.0076</v>
      </c>
    </row>
    <row r="12" spans="1:3">
      <c r="A12" t="s">
        <v>23</v>
      </c>
      <c r="B12" s="1" t="s">
        <v>24</v>
      </c>
      <c r="C12">
        <f>0.005</f>
        <v>0.005</v>
      </c>
    </row>
    <row r="13" spans="1:3">
      <c r="A13" t="s">
        <v>25</v>
      </c>
      <c r="B13" s="1" t="s">
        <v>26</v>
      </c>
      <c r="C13">
        <f>0.0147</f>
        <v>0.0147</v>
      </c>
    </row>
    <row r="14" spans="1:3">
      <c r="A14" t="s">
        <v>27</v>
      </c>
      <c r="B14" s="1" t="s">
        <v>28</v>
      </c>
      <c r="C14">
        <f>0.0055</f>
        <v>0.0055</v>
      </c>
    </row>
    <row r="15" spans="1:3">
      <c r="A15" t="s">
        <v>29</v>
      </c>
      <c r="B15" s="1" t="s">
        <v>30</v>
      </c>
      <c r="C15" t="s">
        <v>12</v>
      </c>
    </row>
    <row r="16" spans="1:3">
      <c r="A16" t="s">
        <v>31</v>
      </c>
      <c r="B16" s="1" t="s">
        <v>32</v>
      </c>
      <c r="C16" t="s">
        <v>12</v>
      </c>
    </row>
    <row r="17" spans="1:3">
      <c r="A17" t="s">
        <v>33</v>
      </c>
      <c r="B17" s="1" t="s">
        <v>34</v>
      </c>
      <c r="C17">
        <f>0.0058</f>
        <v>0.0058</v>
      </c>
    </row>
    <row r="18" spans="1:3">
      <c r="A18" t="s">
        <v>35</v>
      </c>
      <c r="B18" s="1" t="s">
        <v>36</v>
      </c>
      <c r="C18">
        <f>0.0016</f>
        <v>0.0016</v>
      </c>
    </row>
    <row r="19" spans="1:3">
      <c r="A19" t="s">
        <v>37</v>
      </c>
      <c r="B19" s="1" t="s">
        <v>38</v>
      </c>
      <c r="C19">
        <f>0.0404</f>
        <v>0.0404</v>
      </c>
    </row>
    <row r="20" spans="1:3">
      <c r="A20" t="s">
        <v>39</v>
      </c>
      <c r="B20" s="1" t="s">
        <v>40</v>
      </c>
      <c r="C20">
        <f>0.0037</f>
        <v>0.0037</v>
      </c>
    </row>
    <row r="21" spans="1:3">
      <c r="A21" t="s">
        <v>41</v>
      </c>
      <c r="B21" s="1" t="s">
        <v>42</v>
      </c>
      <c r="C21">
        <f>0.0059</f>
        <v>0.0059</v>
      </c>
    </row>
    <row r="22" spans="1:3">
      <c r="A22" t="s">
        <v>43</v>
      </c>
      <c r="B22" s="1" t="s">
        <v>44</v>
      </c>
      <c r="C22">
        <f>0.0336</f>
        <v>0.0336</v>
      </c>
    </row>
    <row r="23" spans="1:3">
      <c r="A23" t="s">
        <v>45</v>
      </c>
      <c r="B23" s="1" t="s">
        <v>46</v>
      </c>
      <c r="C23">
        <f>0.0166</f>
        <v>0.0166</v>
      </c>
    </row>
    <row r="24" spans="1:3">
      <c r="A24" t="s">
        <v>47</v>
      </c>
      <c r="B24" s="1" t="s">
        <v>48</v>
      </c>
      <c r="C24">
        <f>0.0307</f>
        <v>0.0307</v>
      </c>
    </row>
    <row r="25" spans="1:3">
      <c r="A25" t="s">
        <v>49</v>
      </c>
      <c r="B25" s="1" t="s">
        <v>50</v>
      </c>
      <c r="C25" t="s">
        <v>12</v>
      </c>
    </row>
    <row r="26" spans="1:3">
      <c r="A26" t="s">
        <v>51</v>
      </c>
      <c r="B26" s="1" t="s">
        <v>52</v>
      </c>
      <c r="C26">
        <f>0.0427</f>
        <v>0.0427</v>
      </c>
    </row>
    <row r="27" spans="1:3">
      <c r="A27" t="s">
        <v>53</v>
      </c>
      <c r="B27" s="1" t="s">
        <v>54</v>
      </c>
      <c r="C27">
        <f>0.0475</f>
        <v>0.0475</v>
      </c>
    </row>
    <row r="28" spans="1:3">
      <c r="A28" t="s">
        <v>55</v>
      </c>
      <c r="B28" s="1" t="s">
        <v>56</v>
      </c>
      <c r="C28">
        <f>0.0394</f>
        <v>0.0394</v>
      </c>
    </row>
    <row r="29" spans="1:3">
      <c r="A29" t="s">
        <v>57</v>
      </c>
      <c r="B29" s="1" t="s">
        <v>58</v>
      </c>
      <c r="C29">
        <f>0.0219</f>
        <v>0.0219</v>
      </c>
    </row>
    <row r="30" spans="1:3">
      <c r="A30" t="s">
        <v>59</v>
      </c>
      <c r="B30" s="1" t="s">
        <v>60</v>
      </c>
      <c r="C30">
        <f>0.0409</f>
        <v>0.0409</v>
      </c>
    </row>
    <row r="31" spans="1:3">
      <c r="A31" t="s">
        <v>61</v>
      </c>
      <c r="B31" s="1" t="s">
        <v>62</v>
      </c>
      <c r="C31">
        <f>0.0243</f>
        <v>0.0243</v>
      </c>
    </row>
    <row r="32" spans="1:3">
      <c r="A32" t="s">
        <v>63</v>
      </c>
      <c r="B32" s="1" t="s">
        <v>34</v>
      </c>
      <c r="C32">
        <f>0.0058</f>
        <v>0.0058</v>
      </c>
    </row>
    <row r="33" spans="1:3">
      <c r="A33" t="s">
        <v>64</v>
      </c>
      <c r="B33" s="1" t="s">
        <v>65</v>
      </c>
      <c r="C33">
        <f>0.0023</f>
        <v>0.0023</v>
      </c>
    </row>
    <row r="34" spans="1:3">
      <c r="A34" t="s">
        <v>66</v>
      </c>
      <c r="B34" s="1" t="s">
        <v>67</v>
      </c>
      <c r="C34" t="s">
        <v>12</v>
      </c>
    </row>
    <row r="35" spans="1:3">
      <c r="A35" t="s">
        <v>68</v>
      </c>
      <c r="B35" s="1" t="s">
        <v>69</v>
      </c>
      <c r="C35">
        <f>0.0099</f>
        <v>0.0099</v>
      </c>
    </row>
    <row r="36" spans="1:3">
      <c r="A36" t="s">
        <v>70</v>
      </c>
      <c r="B36" s="1" t="s">
        <v>71</v>
      </c>
      <c r="C36">
        <f>0.0248</f>
        <v>0.0248</v>
      </c>
    </row>
    <row r="37" spans="1:3">
      <c r="A37" t="s">
        <v>72</v>
      </c>
      <c r="B37" s="1" t="s">
        <v>73</v>
      </c>
      <c r="C37">
        <f>0.0334</f>
        <v>0.0334</v>
      </c>
    </row>
    <row r="38" spans="1:3">
      <c r="A38" t="s">
        <v>74</v>
      </c>
      <c r="B38" s="1" t="s">
        <v>75</v>
      </c>
      <c r="C38">
        <f>0.0447</f>
        <v>0.0447</v>
      </c>
    </row>
    <row r="39" spans="1:3">
      <c r="A39" t="s">
        <v>76</v>
      </c>
      <c r="B39" s="1" t="s">
        <v>77</v>
      </c>
      <c r="C39">
        <f>0.0487</f>
        <v>0.0487</v>
      </c>
    </row>
    <row r="40" spans="1:3">
      <c r="A40" t="s">
        <v>78</v>
      </c>
      <c r="B40" s="1" t="s">
        <v>79</v>
      </c>
      <c r="C40">
        <f>0.0352</f>
        <v>0.0352</v>
      </c>
    </row>
    <row r="41" spans="1:3">
      <c r="A41" t="s">
        <v>80</v>
      </c>
      <c r="B41" s="1" t="s">
        <v>81</v>
      </c>
      <c r="C41">
        <f>0.0055</f>
        <v>0.0055</v>
      </c>
    </row>
    <row r="42" spans="1:3">
      <c r="A42" t="s">
        <v>82</v>
      </c>
      <c r="B42" s="1" t="s">
        <v>83</v>
      </c>
      <c r="C42" t="s">
        <v>12</v>
      </c>
    </row>
    <row r="43" spans="1:3">
      <c r="A43" t="s">
        <v>84</v>
      </c>
      <c r="B43" s="1" t="s">
        <v>85</v>
      </c>
      <c r="C43">
        <f>0.0174</f>
        <v>0.0174</v>
      </c>
    </row>
    <row r="44" spans="1:3">
      <c r="A44" t="s">
        <v>86</v>
      </c>
      <c r="B44" s="1" t="s">
        <v>87</v>
      </c>
      <c r="C44">
        <f>0.0125</f>
        <v>0.0125</v>
      </c>
    </row>
    <row r="45" spans="1:3">
      <c r="A45" t="s">
        <v>88</v>
      </c>
      <c r="B45" s="1" t="s">
        <v>89</v>
      </c>
      <c r="C45">
        <f>0.0162</f>
        <v>0.0162</v>
      </c>
    </row>
    <row r="46" spans="1:3">
      <c r="A46" t="s">
        <v>90</v>
      </c>
      <c r="B46" s="1" t="s">
        <v>91</v>
      </c>
      <c r="C46" t="s">
        <v>12</v>
      </c>
    </row>
    <row r="47" spans="1:3">
      <c r="A47" t="s">
        <v>92</v>
      </c>
      <c r="B47" s="1" t="s">
        <v>93</v>
      </c>
      <c r="C47" t="s">
        <v>12</v>
      </c>
    </row>
    <row r="48" spans="1:3">
      <c r="A48" t="s">
        <v>94</v>
      </c>
      <c r="B48" s="1" t="s">
        <v>95</v>
      </c>
      <c r="C48">
        <f>0.0024</f>
        <v>0.0024</v>
      </c>
    </row>
    <row r="49" spans="1:3">
      <c r="A49" t="s">
        <v>96</v>
      </c>
      <c r="B49" s="1" t="s">
        <v>97</v>
      </c>
      <c r="C49">
        <f>0.0133</f>
        <v>0.0133</v>
      </c>
    </row>
    <row r="50" spans="1:3">
      <c r="A50" t="s">
        <v>98</v>
      </c>
      <c r="B50" s="1" t="s">
        <v>99</v>
      </c>
      <c r="C50">
        <f>0.0171</f>
        <v>0.0171</v>
      </c>
    </row>
    <row r="51" spans="1:3">
      <c r="A51" t="s">
        <v>100</v>
      </c>
      <c r="B51" s="1" t="s">
        <v>101</v>
      </c>
      <c r="C51">
        <f>0.0013</f>
        <v>0.0013</v>
      </c>
    </row>
    <row r="52" spans="1:3">
      <c r="A52" t="s">
        <v>102</v>
      </c>
      <c r="B52" s="1" t="s">
        <v>103</v>
      </c>
      <c r="C52">
        <f>0.0314</f>
        <v>0.0314</v>
      </c>
    </row>
    <row r="53" spans="1:3">
      <c r="A53" t="s">
        <v>104</v>
      </c>
      <c r="B53" s="1" t="s">
        <v>105</v>
      </c>
      <c r="C53">
        <f>0.0313</f>
        <v>0.0313</v>
      </c>
    </row>
    <row r="54" spans="1:3">
      <c r="A54" t="s">
        <v>106</v>
      </c>
      <c r="B54" s="1" t="s">
        <v>107</v>
      </c>
      <c r="C54" t="s">
        <v>12</v>
      </c>
    </row>
    <row r="55" spans="1:3">
      <c r="A55" t="s">
        <v>108</v>
      </c>
      <c r="B55" s="1" t="s">
        <v>109</v>
      </c>
      <c r="C55">
        <f>0.0136</f>
        <v>0.0136</v>
      </c>
    </row>
    <row r="56" spans="1:3">
      <c r="A56" t="s">
        <v>110</v>
      </c>
      <c r="B56" s="1" t="s">
        <v>111</v>
      </c>
      <c r="C56">
        <f>0.0061</f>
        <v>0.0061</v>
      </c>
    </row>
    <row r="57" spans="1:3">
      <c r="A57" t="s">
        <v>112</v>
      </c>
      <c r="B57" s="1" t="s">
        <v>113</v>
      </c>
      <c r="C57">
        <f>0.0042</f>
        <v>0.0042</v>
      </c>
    </row>
    <row r="58" spans="1:3">
      <c r="A58" t="s">
        <v>114</v>
      </c>
      <c r="B58" s="1" t="s">
        <v>115</v>
      </c>
      <c r="C58" t="s">
        <v>12</v>
      </c>
    </row>
    <row r="59" spans="1:3">
      <c r="A59" t="s">
        <v>116</v>
      </c>
      <c r="B59" s="1" t="s">
        <v>117</v>
      </c>
      <c r="C59" t="s">
        <v>12</v>
      </c>
    </row>
    <row r="60" spans="1:3">
      <c r="A60" t="s">
        <v>118</v>
      </c>
      <c r="B60" s="1" t="s">
        <v>119</v>
      </c>
      <c r="C60">
        <f>0.0415</f>
        <v>0.0415</v>
      </c>
    </row>
    <row r="61" spans="1:3">
      <c r="A61" t="s">
        <v>120</v>
      </c>
      <c r="B61" s="1" t="s">
        <v>89</v>
      </c>
      <c r="C61">
        <f>0.0162</f>
        <v>0.0162</v>
      </c>
    </row>
    <row r="62" spans="1:3">
      <c r="A62" t="s">
        <v>121</v>
      </c>
      <c r="B62" s="1" t="s">
        <v>122</v>
      </c>
      <c r="C62">
        <f>0.0175</f>
        <v>0.0175</v>
      </c>
    </row>
    <row r="63" spans="1:3">
      <c r="A63" t="s">
        <v>123</v>
      </c>
      <c r="B63" s="1" t="s">
        <v>124</v>
      </c>
      <c r="C63">
        <f>0.0071</f>
        <v>0.0071</v>
      </c>
    </row>
    <row r="64" spans="1:3">
      <c r="A64" t="s">
        <v>125</v>
      </c>
      <c r="B64" s="1" t="s">
        <v>126</v>
      </c>
      <c r="C64" t="s">
        <v>12</v>
      </c>
    </row>
    <row r="65" spans="1:3">
      <c r="A65" t="s">
        <v>127</v>
      </c>
      <c r="B65" s="1" t="s">
        <v>128</v>
      </c>
      <c r="C65">
        <f>0.039</f>
        <v>0.039</v>
      </c>
    </row>
    <row r="66" spans="1:3">
      <c r="A66" t="s">
        <v>129</v>
      </c>
      <c r="B66" s="1" t="s">
        <v>56</v>
      </c>
      <c r="C66">
        <f>0.0394</f>
        <v>0.0394</v>
      </c>
    </row>
    <row r="67" spans="1:3">
      <c r="A67" t="s">
        <v>130</v>
      </c>
      <c r="B67" s="1" t="s">
        <v>131</v>
      </c>
      <c r="C67">
        <f>0.0046</f>
        <v>0.0046</v>
      </c>
    </row>
    <row r="68" spans="1:3">
      <c r="A68" t="s">
        <v>132</v>
      </c>
      <c r="B68" s="1" t="s">
        <v>133</v>
      </c>
      <c r="C68">
        <f>0.0052</f>
        <v>0.0052</v>
      </c>
    </row>
    <row r="69" spans="1:3">
      <c r="A69" t="s">
        <v>134</v>
      </c>
      <c r="B69" s="1" t="s">
        <v>135</v>
      </c>
      <c r="C69">
        <f>0.0039</f>
        <v>0.0039</v>
      </c>
    </row>
    <row r="70" spans="1:3">
      <c r="A70" t="s">
        <v>136</v>
      </c>
      <c r="B70" s="1" t="s">
        <v>137</v>
      </c>
      <c r="C70">
        <f>0.0048</f>
        <v>0.0048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Table11-3.IC50_ATP6V1E1_pvalue_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hey</cp:lastModifiedBy>
  <dcterms:created xsi:type="dcterms:W3CDTF">2025-09-30T01:57:00Z</dcterms:created>
  <dcterms:modified xsi:type="dcterms:W3CDTF">2025-09-30T07:09:36Z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1CC2AFAC278C4BC399EC34F380F5821E_13</vt:lpwstr>
  </property>
  <property fmtid="{D5CDD505-2E9C-101B-9397-08002B2CF9AE}" pid="3" name="KSOProductBuildVer">
    <vt:lpwstr>2052-12.1.0.22529</vt:lpwstr>
  </property>
</Properties>
</file>